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1\Megyék\Pest megye\"/>
    </mc:Choice>
  </mc:AlternateContent>
  <xr:revisionPtr revIDLastSave="0" documentId="13_ncr:1_{97260026-A170-4B47-84EF-8B8B4F4EC5AC}" xr6:coauthVersionLast="47" xr6:coauthVersionMax="47" xr10:uidLastSave="{00000000-0000-0000-0000-000000000000}"/>
  <bookViews>
    <workbookView xWindow="-108" yWindow="-108" windowWidth="23256" windowHeight="13176" tabRatio="884" activeTab="2" xr2:uid="{00000000-000D-0000-FFFF-FFFF00000000}"/>
  </bookViews>
  <sheets>
    <sheet name="Altalanos" sheetId="1" r:id="rId1"/>
    <sheet name="Nevezések" sheetId="348" r:id="rId2"/>
    <sheet name="Információ" sheetId="349" r:id="rId3"/>
    <sheet name="Játékrend" sheetId="347" r:id="rId4"/>
    <sheet name="II.kcs Lány &quot;B&quot;" sheetId="89" r:id="rId5"/>
    <sheet name="III.kcs Fiú &quot;B&quot;" sheetId="88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4">'II.kcs Lány "B"'!$A$1:$M$41</definedName>
    <definedName name="_xlnm.Print_Area" localSheetId="5">'III.kcs Fiú "B"'!$A$1:$M$41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89" l="1"/>
  <c r="L9" i="89"/>
  <c r="L7" i="89"/>
  <c r="L13" i="88"/>
  <c r="L11" i="88"/>
  <c r="L9" i="88"/>
  <c r="L7" i="88"/>
  <c r="Y5" i="89"/>
  <c r="Y3" i="89"/>
  <c r="AD1" i="89"/>
  <c r="Y5" i="88"/>
  <c r="Y3" i="88"/>
  <c r="M4" i="88"/>
  <c r="K41" i="88"/>
  <c r="B21" i="88"/>
  <c r="B20" i="88"/>
  <c r="B19" i="88"/>
  <c r="D18" i="88"/>
  <c r="E4" i="88"/>
  <c r="A4" i="88"/>
  <c r="A1" i="88"/>
  <c r="L4" i="89"/>
  <c r="K41" i="89"/>
  <c r="E4" i="89"/>
  <c r="F18" i="89"/>
  <c r="H18" i="89"/>
  <c r="D18" i="89"/>
  <c r="B21" i="89"/>
  <c r="B19" i="89"/>
  <c r="A4" i="89"/>
  <c r="A1" i="89"/>
  <c r="AH1" i="89"/>
  <c r="AK1" i="89"/>
  <c r="AG1" i="89"/>
  <c r="AC1" i="89"/>
  <c r="AF1" i="88"/>
  <c r="AI1" i="89"/>
  <c r="B20" i="89"/>
  <c r="AB1" i="89"/>
  <c r="AJ1" i="89"/>
  <c r="AF1" i="89"/>
  <c r="AH1" i="88"/>
  <c r="AD1" i="88"/>
  <c r="AK1" i="88"/>
  <c r="AG1" i="88"/>
  <c r="AC1" i="88"/>
  <c r="B22" i="88"/>
  <c r="J18" i="88"/>
  <c r="AB1" i="88"/>
  <c r="AJ1" i="88"/>
  <c r="AE1" i="89"/>
  <c r="F18" i="88"/>
  <c r="AI1" i="88"/>
  <c r="AE1" i="88"/>
  <c r="H18" i="88"/>
</calcChain>
</file>

<file path=xl/sharedStrings.xml><?xml version="1.0" encoding="utf-8"?>
<sst xmlns="http://schemas.openxmlformats.org/spreadsheetml/2006/main" count="682" uniqueCount="194">
  <si>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</si>
  <si>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</si>
  <si>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</si>
  <si>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</si>
  <si>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</si>
  <si>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</si>
  <si>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</si>
  <si>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</si>
  <si>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</si>
  <si>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</si>
  <si>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</si>
  <si>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</si>
  <si>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</si>
  <si>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</si>
  <si>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</si>
  <si>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</si>
  <si>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</si>
  <si>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</si>
  <si>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</si>
  <si>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</si>
  <si>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</si>
  <si>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</si>
  <si>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</si>
  <si>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</si>
  <si>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</si>
  <si>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</si>
  <si>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</si>
  <si>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</si>
  <si>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</si>
  <si>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</si>
  <si>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</si>
  <si>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</si>
  <si>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</si>
  <si>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</si>
  <si>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</si>
  <si>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</si>
  <si>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</si>
  <si>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</si>
  <si>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</si>
  <si>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</si>
  <si>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</si>
  <si>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</si>
  <si>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</si>
  <si>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</si>
  <si>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</si>
  <si>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</si>
  <si>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</si>
  <si>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</si>
  <si>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</si>
  <si>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</si>
  <si>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</si>
  <si>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</si>
  <si>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</si>
  <si>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</si>
  <si>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</si>
  <si>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</si>
  <si>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</si>
  <si>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</si>
  <si>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</si>
  <si>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</si>
  <si>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</si>
  <si>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</si>
  <si>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</si>
  <si>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</si>
  <si>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</si>
  <si>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</si>
  <si>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</si>
  <si>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</si>
  <si>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</si>
  <si>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</si>
  <si>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</si>
  <si>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</si>
  <si>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</si>
  <si>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PEST M.-i Diákolimpia</t>
  </si>
  <si>
    <t>2022.04.21-22.</t>
  </si>
  <si>
    <t>Duanekszi</t>
  </si>
  <si>
    <t>Enyedy Koppány</t>
  </si>
  <si>
    <t>Dunakeszi Kőrösi Csoma Sándor Általános Iskola</t>
  </si>
  <si>
    <t>Pipacsvirág Magyar-Angol Két Tanítási Nyelvű Általános Iskola</t>
  </si>
  <si>
    <t>Pittner Dénes Általános Iskola és Alapfokú Művészeti Iskola</t>
  </si>
  <si>
    <t>Monori Jászai Mari Általános Iskola</t>
  </si>
  <si>
    <t>Nemzetőr Általános Iskola</t>
  </si>
  <si>
    <t>Bálint Márton Általános Iskola és Középiskola</t>
  </si>
  <si>
    <t>II. Korcsoport Lány "B"</t>
  </si>
  <si>
    <t>III. Korcsoport Fiú "B"</t>
  </si>
  <si>
    <t>JÁTÉKREND 04.21. csütörtök</t>
  </si>
  <si>
    <t>Előre tervezett</t>
  </si>
  <si>
    <t>Pályára ment</t>
  </si>
  <si>
    <t>vsz</t>
  </si>
  <si>
    <t>III.Kcs Fiú "B"</t>
  </si>
  <si>
    <t>Jászai Mari Ált. Isk.</t>
  </si>
  <si>
    <t>Nemzetőr Ált. Isk</t>
  </si>
  <si>
    <t>Pipacsvirág Ált. Isk.</t>
  </si>
  <si>
    <t>Bálint Márton Ált. Isk.</t>
  </si>
  <si>
    <t>II.Kcs Lány 'B'</t>
  </si>
  <si>
    <t>Pittner Dénes Ált. Isk.</t>
  </si>
  <si>
    <t>Kőrösi Csoma Sándor Ált. Isk</t>
  </si>
  <si>
    <t>JÁTÉKREND 04.22. péntek</t>
  </si>
  <si>
    <t>V.Kcs Fiú "B"</t>
  </si>
  <si>
    <t>József Attila Gimn.</t>
  </si>
  <si>
    <t>Teleki László Gimn.</t>
  </si>
  <si>
    <t>III.Kcs Lány "B"</t>
  </si>
  <si>
    <t xml:space="preserve">Bálint Márton Ált. Isk. </t>
  </si>
  <si>
    <t>III.Kcs Fiú "A"</t>
  </si>
  <si>
    <t>Bleyer Jakab Ált. Isk.</t>
  </si>
  <si>
    <t>Széchenyi István Ált. Isk.</t>
  </si>
  <si>
    <t>VI.Kcs Lány "A"</t>
  </si>
  <si>
    <t>Vörösmarty Mihály Gimn.</t>
  </si>
  <si>
    <t>Fóti Népművészeti Gimn.</t>
  </si>
  <si>
    <t>IV.Kcs Lány "B"</t>
  </si>
  <si>
    <t>Táncsics Mihály Gimn.</t>
  </si>
  <si>
    <t>Madách Imre Gimn.</t>
  </si>
  <si>
    <t>I.kcs Narancs Tenisz</t>
  </si>
  <si>
    <t>Dunakeszi Fazekas Mihály Német Nyelvoktató Nemzetiségi Általános Iskola</t>
  </si>
  <si>
    <t>Himmelreich Ágoston</t>
  </si>
  <si>
    <t>fiú</t>
  </si>
  <si>
    <t>csapat</t>
  </si>
  <si>
    <t>Caplier Oscar Richard</t>
  </si>
  <si>
    <t>I.kcs Zöld Tenisz</t>
  </si>
  <si>
    <t>Százhalombattai 1. Számú Általános Iskola</t>
  </si>
  <si>
    <t>Kovács Benedek</t>
  </si>
  <si>
    <t>Kovács Zalán</t>
  </si>
  <si>
    <t>Havas Kristóf</t>
  </si>
  <si>
    <t>Szűcs Áron László</t>
  </si>
  <si>
    <t>II.kcs Tenisz</t>
  </si>
  <si>
    <t>Jászfai Fanni Léna</t>
  </si>
  <si>
    <t>lány</t>
  </si>
  <si>
    <t>Kiss Liliána Hanna</t>
  </si>
  <si>
    <t>Kárándi Emma</t>
  </si>
  <si>
    <t>Kárándi Rebeka</t>
  </si>
  <si>
    <t>Kánya Dóra</t>
  </si>
  <si>
    <t>Kocsis Johanna</t>
  </si>
  <si>
    <t>Árgyelán Szonja</t>
  </si>
  <si>
    <t>Árgyelán Alíz</t>
  </si>
  <si>
    <t>Kerekes Edina Mária</t>
  </si>
  <si>
    <t>III.kcs Tenisz</t>
  </si>
  <si>
    <t>Bleyer Jakab Német Nemzetiségi Általános Iskola</t>
  </si>
  <si>
    <t>Fischer Zalán Ferenc</t>
  </si>
  <si>
    <t>Heiszer Flórián</t>
  </si>
  <si>
    <t>Dunakeszi Széchenyi István Általános Iskola</t>
  </si>
  <si>
    <t>Benkő András Gergő</t>
  </si>
  <si>
    <t>Horváth Hunor</t>
  </si>
  <si>
    <t>Hajdú Dávid</t>
  </si>
  <si>
    <t>Mezei Viktor</t>
  </si>
  <si>
    <t>Bodó Bálint</t>
  </si>
  <si>
    <t>Rendek Vince</t>
  </si>
  <si>
    <t>Zsombok Vencel</t>
  </si>
  <si>
    <t>Gáncs Levente</t>
  </si>
  <si>
    <t>Daróczi Marcell</t>
  </si>
  <si>
    <t>Szendrényi Áron</t>
  </si>
  <si>
    <t>Szlifka Lujza</t>
  </si>
  <si>
    <t>Varjasi Karolina</t>
  </si>
  <si>
    <t>Kocsis-Thár Laura</t>
  </si>
  <si>
    <t>József Attila Gimnázium és Közgazdasági Szakgimnázium</t>
  </si>
  <si>
    <t>Göbölyös Zsófi</t>
  </si>
  <si>
    <t>Lukácsy Hanga</t>
  </si>
  <si>
    <t>IV.kcs Tenisz</t>
  </si>
  <si>
    <t>Dabasi Táncsics Mihály Gimnázium</t>
  </si>
  <si>
    <t>Gazsik Máté</t>
  </si>
  <si>
    <t>Kőszegi Csanád József</t>
  </si>
  <si>
    <t>Kőszegi Zente Péter</t>
  </si>
  <si>
    <t>Radnai Dávid</t>
  </si>
  <si>
    <t>Érdi Vörösmarty Mihály Gimnázium</t>
  </si>
  <si>
    <t>Fodor Noémi</t>
  </si>
  <si>
    <t>Nádasy Réka Sarolta</t>
  </si>
  <si>
    <t>Martinák Máté</t>
  </si>
  <si>
    <t>Regős Kristóf Péter</t>
  </si>
  <si>
    <t>Bernscherer Anna Barbara</t>
  </si>
  <si>
    <t>Fritz Hanna</t>
  </si>
  <si>
    <t>Pacsirta Zoé</t>
  </si>
  <si>
    <t>Váci Madách Imre Gimnázium</t>
  </si>
  <si>
    <t>Gulyás Csenge</t>
  </si>
  <si>
    <t>Kiss Panna</t>
  </si>
  <si>
    <t>V.kcs Tenisz</t>
  </si>
  <si>
    <t>Nyáregyházi Áron Bálint</t>
  </si>
  <si>
    <t>Süle Zsolt</t>
  </si>
  <si>
    <t>Kirschner Krisztián</t>
  </si>
  <si>
    <t>Teleki László Gimnázium</t>
  </si>
  <si>
    <t>Jankó Zalán Levente</t>
  </si>
  <si>
    <t>Stefán Tamás</t>
  </si>
  <si>
    <t>VI.kcs Tenisz</t>
  </si>
  <si>
    <t>Gáncs Botond</t>
  </si>
  <si>
    <t>Hégely Áron</t>
  </si>
  <si>
    <t>Mogyorósi Kornélia Júlia</t>
  </si>
  <si>
    <t>Csibrák Antónia</t>
  </si>
  <si>
    <t xml:space="preserve">Fóti Népművészeti Szakgimnázium és Gimnázium </t>
  </si>
  <si>
    <t>Faludi Vivien Noémi</t>
  </si>
  <si>
    <t>Matkó Kata Réka</t>
  </si>
  <si>
    <t>értelemszerűen ahol 2 csapat nevezett, ott ez a kettő játszik egy mérkőzést egymás ellen, ahol pedig 1, ott ők megnyerték a megyei bajnokságot.</t>
  </si>
  <si>
    <t>Amennyiben kérdésetek van, keressétek Enyedy Koppányt a 70/3605896-os számon vagy emailben az enyedyk@gmail.com email címen.</t>
  </si>
  <si>
    <t>2022. évi diákolimpia Pest megyei tenisz verseny sorsolás és játékrend</t>
  </si>
  <si>
    <t>A táblázatban megtaláljátok a nevezett csapatokat és a játékrendet. Abban a két versenyszámban, ahol 3, illetve 4 csapat nevezett megtalálható a sorsolás,</t>
  </si>
  <si>
    <t>A mérkőzések lebonyolításának szabályai: A P+S versenyszámokban a P+S szabályok érvényesek.</t>
  </si>
  <si>
    <t>A többi versenyszámban két 4-es szettet kell játszani, 4-4-nél tie-break, 1-1 szettnél 10-es match tie-break.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</si>
</sst>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20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0" fillId="2" borderId="0" xfId="1" applyFont="1" applyFill="1"/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0" fontId="9" fillId="5" borderId="10" xfId="0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vertical="center"/>
    </xf>
    <xf numFmtId="49" fontId="24" fillId="2" borderId="12" xfId="0" applyNumberFormat="1" applyFont="1" applyFill="1" applyBorder="1" applyAlignment="1">
      <alignment horizontal="left" vertical="center"/>
    </xf>
    <xf numFmtId="49" fontId="35" fillId="2" borderId="12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49" fontId="39" fillId="2" borderId="4" xfId="0" applyNumberFormat="1" applyFont="1" applyFill="1" applyBorder="1" applyAlignment="1">
      <alignment vertical="center"/>
    </xf>
    <xf numFmtId="49" fontId="39" fillId="2" borderId="0" xfId="0" applyNumberFormat="1" applyFont="1" applyFill="1" applyAlignment="1">
      <alignment vertical="center"/>
    </xf>
    <xf numFmtId="49" fontId="40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Border="1" applyAlignment="1">
      <alignment horizontal="right" vertical="center"/>
    </xf>
    <xf numFmtId="0" fontId="24" fillId="2" borderId="6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center"/>
    </xf>
    <xf numFmtId="0" fontId="39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5" borderId="0" xfId="0" applyNumberFormat="1" applyFont="1" applyFill="1" applyAlignment="1">
      <alignment vertical="top"/>
    </xf>
    <xf numFmtId="49" fontId="38" fillId="5" borderId="0" xfId="0" applyNumberFormat="1" applyFont="1" applyFill="1" applyAlignment="1">
      <alignment vertical="top"/>
    </xf>
    <xf numFmtId="49" fontId="25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horizontal="center"/>
    </xf>
    <xf numFmtId="49" fontId="29" fillId="5" borderId="0" xfId="0" applyNumberFormat="1" applyFont="1" applyFill="1" applyAlignment="1">
      <alignment horizontal="left"/>
    </xf>
    <xf numFmtId="0" fontId="41" fillId="5" borderId="0" xfId="0" applyFont="1" applyFill="1"/>
    <xf numFmtId="49" fontId="14" fillId="5" borderId="0" xfId="0" applyNumberFormat="1" applyFont="1" applyFill="1" applyAlignment="1">
      <alignment horizontal="left"/>
    </xf>
    <xf numFmtId="49" fontId="26" fillId="5" borderId="0" xfId="0" applyNumberFormat="1" applyFont="1" applyFill="1"/>
    <xf numFmtId="49" fontId="19" fillId="5" borderId="0" xfId="0" applyNumberFormat="1" applyFont="1" applyFill="1"/>
    <xf numFmtId="49" fontId="16" fillId="5" borderId="0" xfId="0" applyNumberFormat="1" applyFont="1" applyFill="1"/>
    <xf numFmtId="14" fontId="17" fillId="5" borderId="17" xfId="0" applyNumberFormat="1" applyFont="1" applyFill="1" applyBorder="1" applyAlignment="1">
      <alignment horizontal="left" vertical="center"/>
    </xf>
    <xf numFmtId="49" fontId="17" fillId="5" borderId="17" xfId="0" applyNumberFormat="1" applyFont="1" applyFill="1" applyBorder="1" applyAlignment="1">
      <alignment vertical="center"/>
    </xf>
    <xf numFmtId="49" fontId="31" fillId="5" borderId="17" xfId="0" applyNumberFormat="1" applyFont="1" applyFill="1" applyBorder="1" applyAlignment="1">
      <alignment vertical="center"/>
    </xf>
    <xf numFmtId="49" fontId="17" fillId="5" borderId="17" xfId="2" applyNumberFormat="1" applyFont="1" applyFill="1" applyBorder="1" applyAlignment="1" applyProtection="1">
      <alignment vertical="center"/>
      <protection locked="0"/>
    </xf>
    <xf numFmtId="49" fontId="18" fillId="5" borderId="17" xfId="0" applyNumberFormat="1" applyFont="1" applyFill="1" applyBorder="1" applyAlignment="1">
      <alignment horizontal="right" vertical="center"/>
    </xf>
    <xf numFmtId="0" fontId="0" fillId="5" borderId="10" xfId="0" applyFill="1" applyBorder="1"/>
    <xf numFmtId="0" fontId="0" fillId="5" borderId="0" xfId="0" applyFill="1"/>
    <xf numFmtId="49" fontId="24" fillId="5" borderId="14" xfId="0" applyNumberFormat="1" applyFont="1" applyFill="1" applyBorder="1" applyAlignment="1">
      <alignment vertical="center"/>
    </xf>
    <xf numFmtId="49" fontId="30" fillId="5" borderId="10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49" fontId="9" fillId="5" borderId="12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horizontal="right" vertical="center"/>
    </xf>
    <xf numFmtId="0" fontId="1" fillId="2" borderId="0" xfId="0" applyFont="1" applyFill="1"/>
    <xf numFmtId="49" fontId="15" fillId="5" borderId="0" xfId="0" applyNumberFormat="1" applyFont="1" applyFill="1" applyBorder="1" applyAlignment="1">
      <alignment horizontal="left"/>
    </xf>
    <xf numFmtId="49" fontId="29" fillId="5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19" fillId="0" borderId="0" xfId="0" applyNumberFormat="1" applyFont="1" applyFill="1" applyBorder="1"/>
    <xf numFmtId="49" fontId="22" fillId="0" borderId="0" xfId="0" applyNumberFormat="1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43" fillId="5" borderId="0" xfId="0" applyFont="1" applyFill="1"/>
    <xf numFmtId="49" fontId="24" fillId="0" borderId="0" xfId="0" applyNumberFormat="1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49" fontId="34" fillId="2" borderId="12" xfId="0" applyNumberFormat="1" applyFont="1" applyFill="1" applyBorder="1" applyAlignment="1">
      <alignment horizontal="center" vertical="center"/>
    </xf>
    <xf numFmtId="49" fontId="34" fillId="2" borderId="12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vertical="center"/>
    </xf>
    <xf numFmtId="0" fontId="0" fillId="5" borderId="15" xfId="0" applyFill="1" applyBorder="1"/>
    <xf numFmtId="49" fontId="9" fillId="5" borderId="9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vertical="center"/>
    </xf>
    <xf numFmtId="49" fontId="30" fillId="5" borderId="0" xfId="0" applyNumberFormat="1" applyFont="1" applyFill="1" applyBorder="1" applyAlignment="1">
      <alignment vertical="center"/>
    </xf>
    <xf numFmtId="0" fontId="0" fillId="5" borderId="6" xfId="0" applyFill="1" applyBorder="1"/>
    <xf numFmtId="0" fontId="9" fillId="5" borderId="0" xfId="0" applyFont="1" applyFill="1" applyBorder="1" applyAlignment="1">
      <alignment vertical="center"/>
    </xf>
    <xf numFmtId="0" fontId="0" fillId="5" borderId="0" xfId="0" applyFill="1" applyBorder="1"/>
    <xf numFmtId="49" fontId="9" fillId="5" borderId="13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49" fontId="28" fillId="5" borderId="14" xfId="0" applyNumberFormat="1" applyFont="1" applyFill="1" applyBorder="1" applyAlignment="1">
      <alignment horizontal="center" vertical="center"/>
    </xf>
    <xf numFmtId="49" fontId="9" fillId="5" borderId="15" xfId="0" applyNumberFormat="1" applyFont="1" applyFill="1" applyBorder="1" applyAlignment="1">
      <alignment vertical="center"/>
    </xf>
    <xf numFmtId="49" fontId="28" fillId="5" borderId="9" xfId="0" applyNumberFormat="1" applyFont="1" applyFill="1" applyBorder="1" applyAlignment="1">
      <alignment horizontal="center" vertical="center"/>
    </xf>
    <xf numFmtId="49" fontId="28" fillId="5" borderId="13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0" fontId="0" fillId="2" borderId="8" xfId="0" applyFill="1" applyBorder="1"/>
    <xf numFmtId="0" fontId="0" fillId="5" borderId="12" xfId="0" applyFill="1" applyBorder="1"/>
    <xf numFmtId="0" fontId="1" fillId="5" borderId="0" xfId="0" applyFont="1" applyFill="1"/>
    <xf numFmtId="0" fontId="44" fillId="2" borderId="0" xfId="0" applyFont="1" applyFill="1" applyAlignment="1">
      <alignment horizontal="center" shrinkToFit="1"/>
    </xf>
    <xf numFmtId="0" fontId="45" fillId="6" borderId="0" xfId="0" applyFont="1" applyFill="1"/>
    <xf numFmtId="0" fontId="45" fillId="5" borderId="0" xfId="0" applyFont="1" applyFill="1"/>
    <xf numFmtId="0" fontId="43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49" fontId="19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19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9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0" fontId="3" fillId="2" borderId="0" xfId="1" applyFill="1" applyBorder="1"/>
    <xf numFmtId="49" fontId="39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8" borderId="18" xfId="0" applyNumberFormat="1" applyFill="1" applyBorder="1" applyAlignment="1">
      <alignment horizontal="center"/>
    </xf>
    <xf numFmtId="0" fontId="0" fillId="0" borderId="17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9" borderId="0" xfId="0" applyFill="1"/>
    <xf numFmtId="0" fontId="46" fillId="10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47" fillId="5" borderId="10" xfId="0" applyFont="1" applyFill="1" applyBorder="1" applyAlignment="1">
      <alignment horizontal="center"/>
    </xf>
    <xf numFmtId="0" fontId="47" fillId="5" borderId="0" xfId="0" applyFont="1" applyFill="1" applyBorder="1" applyAlignment="1">
      <alignment horizontal="center"/>
    </xf>
    <xf numFmtId="0" fontId="47" fillId="5" borderId="0" xfId="0" applyFont="1" applyFill="1" applyAlignment="1">
      <alignment horizontal="center"/>
    </xf>
    <xf numFmtId="49" fontId="42" fillId="2" borderId="0" xfId="0" applyNumberFormat="1" applyFont="1" applyFill="1" applyAlignment="1">
      <alignment horizontal="center" vertical="center"/>
    </xf>
    <xf numFmtId="49" fontId="12" fillId="4" borderId="16" xfId="0" applyNumberFormat="1" applyFont="1" applyFill="1" applyBorder="1" applyAlignment="1">
      <alignment vertical="center"/>
    </xf>
    <xf numFmtId="0" fontId="0" fillId="0" borderId="9" xfId="0" applyBorder="1"/>
    <xf numFmtId="0" fontId="0" fillId="2" borderId="16" xfId="0" applyFill="1" applyBorder="1"/>
    <xf numFmtId="49" fontId="11" fillId="4" borderId="7" xfId="0" applyNumberFormat="1" applyFont="1" applyFill="1" applyBorder="1" applyAlignment="1">
      <alignment vertical="center"/>
    </xf>
    <xf numFmtId="0" fontId="0" fillId="0" borderId="0" xfId="0" applyFont="1" applyAlignment="1"/>
    <xf numFmtId="0" fontId="49" fillId="0" borderId="0" xfId="0" applyFont="1"/>
    <xf numFmtId="0" fontId="50" fillId="0" borderId="0" xfId="0" applyFont="1" applyAlignment="1">
      <alignment wrapText="1"/>
    </xf>
    <xf numFmtId="49" fontId="50" fillId="0" borderId="0" xfId="0" applyNumberFormat="1" applyFont="1" applyAlignment="1">
      <alignment wrapText="1"/>
    </xf>
    <xf numFmtId="20" fontId="49" fillId="0" borderId="19" xfId="0" applyNumberFormat="1" applyFont="1" applyBorder="1"/>
    <xf numFmtId="49" fontId="51" fillId="0" borderId="19" xfId="0" applyNumberFormat="1" applyFont="1" applyBorder="1"/>
    <xf numFmtId="0" fontId="49" fillId="0" borderId="19" xfId="0" applyFont="1" applyBorder="1"/>
    <xf numFmtId="49" fontId="51" fillId="0" borderId="19" xfId="0" applyNumberFormat="1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49" fontId="49" fillId="0" borderId="0" xfId="0" applyNumberFormat="1" applyFont="1"/>
    <xf numFmtId="0" fontId="0" fillId="12" borderId="0" xfId="0" applyFill="1"/>
    <xf numFmtId="0" fontId="0" fillId="12" borderId="0" xfId="0" applyFill="1" applyAlignment="1">
      <alignment horizontal="center" vertical="center"/>
    </xf>
    <xf numFmtId="14" fontId="0" fillId="12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 vertical="center"/>
    </xf>
    <xf numFmtId="14" fontId="0" fillId="13" borderId="0" xfId="0" applyNumberFormat="1" applyFill="1"/>
    <xf numFmtId="0" fontId="0" fillId="14" borderId="0" xfId="0" applyFill="1"/>
    <xf numFmtId="14" fontId="0" fillId="14" borderId="0" xfId="0" applyNumberFormat="1" applyFill="1"/>
    <xf numFmtId="0" fontId="0" fillId="15" borderId="0" xfId="0" applyFill="1"/>
    <xf numFmtId="14" fontId="0" fillId="15" borderId="0" xfId="0" applyNumberFormat="1" applyFill="1"/>
    <xf numFmtId="0" fontId="0" fillId="16" borderId="0" xfId="0" applyFill="1"/>
    <xf numFmtId="14" fontId="0" fillId="16" borderId="0" xfId="0" applyNumberFormat="1" applyFill="1"/>
    <xf numFmtId="0" fontId="0" fillId="0" borderId="0" xfId="0" applyAlignment="1">
      <alignment horizontal="center" vertical="center"/>
    </xf>
    <xf numFmtId="0" fontId="48" fillId="0" borderId="0" xfId="0" applyFont="1" applyAlignment="1">
      <alignment vertical="center"/>
    </xf>
    <xf numFmtId="0" fontId="2" fillId="0" borderId="0" xfId="0" applyFont="1"/>
    <xf numFmtId="0" fontId="0" fillId="16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5" xfId="0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32" fillId="5" borderId="10" xfId="0" applyFont="1" applyFill="1" applyBorder="1" applyAlignment="1">
      <alignment horizontal="left" vertical="center" shrinkToFit="1"/>
    </xf>
    <xf numFmtId="49" fontId="12" fillId="5" borderId="0" xfId="0" applyNumberFormat="1" applyFont="1" applyFill="1" applyAlignment="1">
      <alignment vertical="top" shrinkToFit="1"/>
    </xf>
    <xf numFmtId="0" fontId="9" fillId="5" borderId="12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7" fillId="5" borderId="17" xfId="0" applyNumberFormat="1" applyFont="1" applyFill="1" applyBorder="1" applyAlignment="1">
      <alignment horizontal="left" vertical="center"/>
    </xf>
    <xf numFmtId="0" fontId="1" fillId="0" borderId="0" xfId="0" applyFont="1"/>
  </cellXfs>
  <cellStyles count="3">
    <cellStyle name="Hivatkozás" xfId="1" builtinId="8"/>
    <cellStyle name="Normál" xfId="0" builtinId="0"/>
    <cellStyle name="Pénznem" xfId="2" builtinId="4"/>
  </cellStyles>
  <dxfs count="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606FCD62-399B-4FA5-B3A6-79456723057A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83" name="Kép 2">
          <a:extLst>
            <a:ext uri="{FF2B5EF4-FFF2-40B4-BE49-F238E27FC236}">
              <a16:creationId xmlns:a16="http://schemas.microsoft.com/office/drawing/2014/main" id="{40BC9922-09ED-4899-83B9-02575DB9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8" name="Kép 2">
          <a:extLst>
            <a:ext uri="{FF2B5EF4-FFF2-40B4-BE49-F238E27FC236}">
              <a16:creationId xmlns:a16="http://schemas.microsoft.com/office/drawing/2014/main" id="{D4EACB0F-EEBA-439E-9463-9C66300E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50" name="Kép 2">
          <a:extLst>
            <a:ext uri="{FF2B5EF4-FFF2-40B4-BE49-F238E27FC236}">
              <a16:creationId xmlns:a16="http://schemas.microsoft.com/office/drawing/2014/main" id="{4010F778-1CFA-4D62-AAB9-E1E90D90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E11" sqref="E11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1" t="s">
        <v>67</v>
      </c>
      <c r="B1" s="3"/>
      <c r="C1" s="3"/>
      <c r="D1" s="5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2" t="s">
        <v>12</v>
      </c>
      <c r="B5" s="19"/>
      <c r="C5" s="19"/>
      <c r="D5" s="19"/>
      <c r="E5" s="163"/>
      <c r="F5" s="20"/>
      <c r="G5" s="21"/>
    </row>
    <row r="6" spans="1:7" s="2" customFormat="1" ht="24.6" x14ac:dyDescent="0.25">
      <c r="A6" s="167" t="s">
        <v>73</v>
      </c>
      <c r="B6" s="164"/>
      <c r="C6" s="22"/>
      <c r="D6" s="23"/>
      <c r="E6" s="24"/>
      <c r="F6" s="5"/>
      <c r="G6" s="5"/>
    </row>
    <row r="7" spans="1:7" s="17" customFormat="1" ht="15" customHeight="1" x14ac:dyDescent="0.25">
      <c r="A7" s="149" t="s">
        <v>68</v>
      </c>
      <c r="B7" s="149" t="s">
        <v>69</v>
      </c>
      <c r="C7" s="149" t="s">
        <v>70</v>
      </c>
      <c r="D7" s="149" t="s">
        <v>71</v>
      </c>
      <c r="E7" s="149" t="s">
        <v>72</v>
      </c>
      <c r="F7" s="20"/>
      <c r="G7" s="21"/>
    </row>
    <row r="8" spans="1:7" s="2" customFormat="1" ht="16.5" customHeight="1" x14ac:dyDescent="0.25">
      <c r="A8" s="69"/>
      <c r="B8" s="69"/>
      <c r="C8" s="69"/>
      <c r="D8" s="69"/>
      <c r="E8" s="69"/>
      <c r="F8" s="5"/>
      <c r="G8" s="5"/>
    </row>
    <row r="9" spans="1:7" s="2" customFormat="1" ht="15" customHeight="1" x14ac:dyDescent="0.25">
      <c r="A9" s="62" t="s">
        <v>13</v>
      </c>
      <c r="B9" s="19"/>
      <c r="C9" s="63" t="s">
        <v>14</v>
      </c>
      <c r="D9" s="63"/>
      <c r="E9" s="64" t="s">
        <v>15</v>
      </c>
      <c r="F9" s="5"/>
      <c r="G9" s="5"/>
    </row>
    <row r="10" spans="1:7" s="2" customFormat="1" x14ac:dyDescent="0.25">
      <c r="A10" s="25" t="s">
        <v>74</v>
      </c>
      <c r="B10" s="26"/>
      <c r="C10" s="27" t="s">
        <v>75</v>
      </c>
      <c r="D10" s="63" t="s">
        <v>36</v>
      </c>
      <c r="E10" s="155" t="s">
        <v>76</v>
      </c>
      <c r="F10" s="5"/>
      <c r="G10" s="5"/>
    </row>
    <row r="11" spans="1:7" x14ac:dyDescent="0.25">
      <c r="A11" s="18"/>
      <c r="B11" s="19"/>
      <c r="C11" s="68" t="s">
        <v>34</v>
      </c>
      <c r="D11" s="68" t="s">
        <v>64</v>
      </c>
      <c r="E11" s="68" t="s">
        <v>65</v>
      </c>
      <c r="F11" s="29"/>
      <c r="G11" s="29"/>
    </row>
    <row r="12" spans="1:7" s="2" customFormat="1" x14ac:dyDescent="0.25">
      <c r="A12" s="53"/>
      <c r="B12" s="5"/>
      <c r="C12" s="70"/>
      <c r="D12" s="70"/>
      <c r="E12" s="70"/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31"/>
      <c r="F16" s="29"/>
      <c r="G16" s="29"/>
    </row>
    <row r="17" spans="1:7" ht="12.75" customHeight="1" x14ac:dyDescent="0.25">
      <c r="A17" s="32"/>
      <c r="B17" s="148"/>
      <c r="C17" s="54"/>
      <c r="D17" s="33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6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C32" sqref="C32"/>
    </sheetView>
  </sheetViews>
  <sheetFormatPr defaultRowHeight="13.2" x14ac:dyDescent="0.25"/>
  <cols>
    <col min="1" max="1" width="18.5546875" bestFit="1" customWidth="1"/>
    <col min="2" max="2" width="5.44140625" style="190" customWidth="1"/>
    <col min="3" max="4" width="69.44140625" bestFit="1" customWidth="1"/>
    <col min="5" max="5" width="24.33203125" bestFit="1" customWidth="1"/>
    <col min="6" max="6" width="10.109375" bestFit="1" customWidth="1"/>
  </cols>
  <sheetData>
    <row r="1" spans="1:10" s="178" customFormat="1" x14ac:dyDescent="0.25">
      <c r="A1" s="178" t="s">
        <v>112</v>
      </c>
      <c r="B1" s="179"/>
      <c r="C1" s="178" t="s">
        <v>113</v>
      </c>
      <c r="D1" s="178" t="s">
        <v>113</v>
      </c>
      <c r="E1" s="178" t="s">
        <v>114</v>
      </c>
      <c r="F1" s="180">
        <v>41288</v>
      </c>
      <c r="G1" s="178" t="s">
        <v>115</v>
      </c>
      <c r="H1" s="178" t="s">
        <v>115</v>
      </c>
      <c r="I1" s="178" t="s">
        <v>116</v>
      </c>
      <c r="J1" s="178" t="s">
        <v>37</v>
      </c>
    </row>
    <row r="2" spans="1:10" s="178" customFormat="1" x14ac:dyDescent="0.25">
      <c r="A2" s="178" t="s">
        <v>112</v>
      </c>
      <c r="B2" s="179"/>
      <c r="C2" s="178" t="s">
        <v>113</v>
      </c>
      <c r="D2" s="178" t="s">
        <v>113</v>
      </c>
      <c r="E2" s="178" t="s">
        <v>117</v>
      </c>
      <c r="F2" s="180">
        <v>41340</v>
      </c>
      <c r="G2" s="178" t="s">
        <v>115</v>
      </c>
      <c r="H2" s="178" t="s">
        <v>115</v>
      </c>
      <c r="I2" s="178" t="s">
        <v>116</v>
      </c>
      <c r="J2" s="178" t="s">
        <v>37</v>
      </c>
    </row>
    <row r="3" spans="1:10" s="181" customFormat="1" x14ac:dyDescent="0.25">
      <c r="A3" s="181" t="s">
        <v>118</v>
      </c>
      <c r="B3" s="182"/>
      <c r="C3" s="181" t="s">
        <v>119</v>
      </c>
      <c r="D3" s="181" t="s">
        <v>119</v>
      </c>
      <c r="E3" s="181" t="s">
        <v>120</v>
      </c>
      <c r="F3" s="183">
        <v>40911</v>
      </c>
      <c r="G3" s="181" t="s">
        <v>115</v>
      </c>
      <c r="H3" s="181" t="s">
        <v>115</v>
      </c>
      <c r="I3" s="181" t="s">
        <v>116</v>
      </c>
      <c r="J3" s="181" t="s">
        <v>37</v>
      </c>
    </row>
    <row r="4" spans="1:10" s="181" customFormat="1" x14ac:dyDescent="0.25">
      <c r="A4" s="181" t="s">
        <v>118</v>
      </c>
      <c r="B4" s="182"/>
      <c r="C4" s="181" t="s">
        <v>119</v>
      </c>
      <c r="D4" s="181" t="s">
        <v>119</v>
      </c>
      <c r="E4" s="181" t="s">
        <v>121</v>
      </c>
      <c r="F4" s="183">
        <v>40911</v>
      </c>
      <c r="G4" s="181" t="s">
        <v>115</v>
      </c>
      <c r="H4" s="181" t="s">
        <v>115</v>
      </c>
      <c r="I4" s="181" t="s">
        <v>116</v>
      </c>
      <c r="J4" s="181" t="s">
        <v>37</v>
      </c>
    </row>
    <row r="5" spans="1:10" s="178" customFormat="1" x14ac:dyDescent="0.25">
      <c r="A5" s="178" t="s">
        <v>118</v>
      </c>
      <c r="B5" s="179"/>
      <c r="C5" s="178" t="s">
        <v>113</v>
      </c>
      <c r="D5" s="178" t="s">
        <v>113</v>
      </c>
      <c r="E5" s="178" t="s">
        <v>122</v>
      </c>
      <c r="F5" s="180">
        <v>41114</v>
      </c>
      <c r="G5" s="178" t="s">
        <v>115</v>
      </c>
      <c r="H5" s="178" t="s">
        <v>115</v>
      </c>
      <c r="I5" s="178" t="s">
        <v>116</v>
      </c>
      <c r="J5" s="178" t="s">
        <v>38</v>
      </c>
    </row>
    <row r="6" spans="1:10" s="178" customFormat="1" x14ac:dyDescent="0.25">
      <c r="A6" s="178" t="s">
        <v>118</v>
      </c>
      <c r="B6" s="179"/>
      <c r="C6" s="178" t="s">
        <v>113</v>
      </c>
      <c r="D6" s="178" t="s">
        <v>113</v>
      </c>
      <c r="E6" s="178" t="s">
        <v>123</v>
      </c>
      <c r="F6" s="180">
        <v>41268</v>
      </c>
      <c r="G6" s="178" t="s">
        <v>115</v>
      </c>
      <c r="H6" s="178" t="s">
        <v>115</v>
      </c>
      <c r="I6" s="178" t="s">
        <v>116</v>
      </c>
      <c r="J6" s="178" t="s">
        <v>38</v>
      </c>
    </row>
    <row r="7" spans="1:10" s="181" customFormat="1" x14ac:dyDescent="0.25">
      <c r="A7" s="181" t="s">
        <v>124</v>
      </c>
      <c r="B7" s="182"/>
      <c r="C7" s="181" t="s">
        <v>113</v>
      </c>
      <c r="D7" s="181" t="s">
        <v>113</v>
      </c>
      <c r="E7" s="181" t="s">
        <v>125</v>
      </c>
      <c r="F7" s="183">
        <v>40674</v>
      </c>
      <c r="G7" s="181" t="s">
        <v>126</v>
      </c>
      <c r="H7" s="181" t="s">
        <v>126</v>
      </c>
      <c r="I7" s="181" t="s">
        <v>116</v>
      </c>
      <c r="J7" s="181" t="s">
        <v>37</v>
      </c>
    </row>
    <row r="8" spans="1:10" s="181" customFormat="1" x14ac:dyDescent="0.25">
      <c r="A8" s="181" t="s">
        <v>124</v>
      </c>
      <c r="B8" s="182"/>
      <c r="C8" s="181" t="s">
        <v>113</v>
      </c>
      <c r="D8" s="181" t="s">
        <v>113</v>
      </c>
      <c r="E8" s="181" t="s">
        <v>127</v>
      </c>
      <c r="F8" s="183">
        <v>40214</v>
      </c>
      <c r="G8" s="181" t="s">
        <v>126</v>
      </c>
      <c r="H8" s="181" t="s">
        <v>126</v>
      </c>
      <c r="I8" s="181" t="s">
        <v>116</v>
      </c>
      <c r="J8" s="181" t="s">
        <v>37</v>
      </c>
    </row>
    <row r="9" spans="1:10" s="184" customFormat="1" x14ac:dyDescent="0.25">
      <c r="A9" s="184" t="s">
        <v>124</v>
      </c>
      <c r="B9" s="194">
        <v>1</v>
      </c>
      <c r="C9" s="184" t="s">
        <v>77</v>
      </c>
      <c r="D9" s="184" t="s">
        <v>77</v>
      </c>
      <c r="E9" s="184" t="s">
        <v>128</v>
      </c>
      <c r="F9" s="185">
        <v>40777</v>
      </c>
      <c r="G9" s="184" t="s">
        <v>126</v>
      </c>
      <c r="H9" s="184" t="s">
        <v>126</v>
      </c>
      <c r="I9" s="184" t="s">
        <v>116</v>
      </c>
      <c r="J9" s="184" t="s">
        <v>38</v>
      </c>
    </row>
    <row r="10" spans="1:10" s="184" customFormat="1" x14ac:dyDescent="0.25">
      <c r="A10" s="184" t="s">
        <v>124</v>
      </c>
      <c r="B10" s="194"/>
      <c r="C10" s="184" t="s">
        <v>77</v>
      </c>
      <c r="D10" s="184" t="s">
        <v>77</v>
      </c>
      <c r="E10" s="184" t="s">
        <v>129</v>
      </c>
      <c r="F10" s="185">
        <v>40777</v>
      </c>
      <c r="G10" s="184" t="s">
        <v>126</v>
      </c>
      <c r="H10" s="184" t="s">
        <v>126</v>
      </c>
      <c r="I10" s="184" t="s">
        <v>116</v>
      </c>
      <c r="J10" s="184" t="s">
        <v>38</v>
      </c>
    </row>
    <row r="11" spans="1:10" s="184" customFormat="1" x14ac:dyDescent="0.25">
      <c r="A11" s="184" t="s">
        <v>124</v>
      </c>
      <c r="B11" s="194">
        <v>2</v>
      </c>
      <c r="C11" s="184" t="s">
        <v>78</v>
      </c>
      <c r="D11" s="184" t="s">
        <v>78</v>
      </c>
      <c r="E11" s="184" t="s">
        <v>130</v>
      </c>
      <c r="F11" s="185">
        <v>40609</v>
      </c>
      <c r="G11" s="184" t="s">
        <v>126</v>
      </c>
      <c r="H11" s="184" t="s">
        <v>126</v>
      </c>
      <c r="I11" s="184" t="s">
        <v>116</v>
      </c>
      <c r="J11" s="184" t="s">
        <v>38</v>
      </c>
    </row>
    <row r="12" spans="1:10" s="184" customFormat="1" x14ac:dyDescent="0.25">
      <c r="A12" s="184" t="s">
        <v>124</v>
      </c>
      <c r="B12" s="194"/>
      <c r="C12" s="184" t="s">
        <v>78</v>
      </c>
      <c r="D12" s="184" t="s">
        <v>78</v>
      </c>
      <c r="E12" s="184" t="s">
        <v>131</v>
      </c>
      <c r="F12" s="185">
        <v>40556</v>
      </c>
      <c r="G12" s="184" t="s">
        <v>126</v>
      </c>
      <c r="H12" s="184" t="s">
        <v>126</v>
      </c>
      <c r="I12" s="184" t="s">
        <v>116</v>
      </c>
      <c r="J12" s="184" t="s">
        <v>38</v>
      </c>
    </row>
    <row r="13" spans="1:10" s="184" customFormat="1" x14ac:dyDescent="0.25">
      <c r="A13" s="184" t="s">
        <v>124</v>
      </c>
      <c r="B13" s="194">
        <v>3</v>
      </c>
      <c r="C13" s="184" t="s">
        <v>79</v>
      </c>
      <c r="D13" s="184" t="s">
        <v>79</v>
      </c>
      <c r="E13" s="184" t="s">
        <v>132</v>
      </c>
      <c r="F13" s="185">
        <v>40253</v>
      </c>
      <c r="G13" s="184" t="s">
        <v>126</v>
      </c>
      <c r="H13" s="184" t="s">
        <v>126</v>
      </c>
      <c r="I13" s="184" t="s">
        <v>116</v>
      </c>
      <c r="J13" s="184" t="s">
        <v>38</v>
      </c>
    </row>
    <row r="14" spans="1:10" s="184" customFormat="1" x14ac:dyDescent="0.25">
      <c r="A14" s="184" t="s">
        <v>124</v>
      </c>
      <c r="B14" s="194"/>
      <c r="C14" s="184" t="s">
        <v>79</v>
      </c>
      <c r="D14" s="184" t="s">
        <v>79</v>
      </c>
      <c r="E14" s="184" t="s">
        <v>133</v>
      </c>
      <c r="F14" s="185">
        <v>40253</v>
      </c>
      <c r="G14" s="184" t="s">
        <v>126</v>
      </c>
      <c r="H14" s="184" t="s">
        <v>126</v>
      </c>
      <c r="I14" s="184" t="s">
        <v>116</v>
      </c>
      <c r="J14" s="184" t="s">
        <v>38</v>
      </c>
    </row>
    <row r="15" spans="1:10" s="184" customFormat="1" x14ac:dyDescent="0.25">
      <c r="A15" s="184" t="s">
        <v>124</v>
      </c>
      <c r="B15" s="194"/>
      <c r="C15" s="184" t="s">
        <v>79</v>
      </c>
      <c r="D15" s="184" t="s">
        <v>79</v>
      </c>
      <c r="E15" s="184" t="s">
        <v>134</v>
      </c>
      <c r="F15" s="185">
        <v>40186</v>
      </c>
      <c r="G15" s="184" t="s">
        <v>126</v>
      </c>
      <c r="H15" s="184" t="s">
        <v>126</v>
      </c>
      <c r="I15" s="184" t="s">
        <v>116</v>
      </c>
      <c r="J15" s="184" t="s">
        <v>38</v>
      </c>
    </row>
    <row r="16" spans="1:10" s="186" customFormat="1" x14ac:dyDescent="0.25">
      <c r="A16" s="186" t="s">
        <v>135</v>
      </c>
      <c r="B16" s="195">
        <v>1</v>
      </c>
      <c r="C16" s="186" t="s">
        <v>136</v>
      </c>
      <c r="D16" s="186" t="s">
        <v>136</v>
      </c>
      <c r="E16" s="186" t="s">
        <v>137</v>
      </c>
      <c r="F16" s="187">
        <v>39676</v>
      </c>
      <c r="G16" s="186" t="s">
        <v>115</v>
      </c>
      <c r="H16" s="186" t="s">
        <v>115</v>
      </c>
      <c r="I16" s="186" t="s">
        <v>116</v>
      </c>
      <c r="J16" s="186" t="s">
        <v>37</v>
      </c>
    </row>
    <row r="17" spans="1:10" s="186" customFormat="1" x14ac:dyDescent="0.25">
      <c r="A17" s="186" t="s">
        <v>135</v>
      </c>
      <c r="B17" s="195"/>
      <c r="C17" s="186" t="s">
        <v>136</v>
      </c>
      <c r="D17" s="186" t="s">
        <v>136</v>
      </c>
      <c r="E17" s="186" t="s">
        <v>138</v>
      </c>
      <c r="F17" s="187">
        <v>40134</v>
      </c>
      <c r="G17" s="186" t="s">
        <v>115</v>
      </c>
      <c r="H17" s="186" t="s">
        <v>115</v>
      </c>
      <c r="I17" s="186" t="s">
        <v>116</v>
      </c>
      <c r="J17" s="186" t="s">
        <v>37</v>
      </c>
    </row>
    <row r="18" spans="1:10" s="186" customFormat="1" x14ac:dyDescent="0.25">
      <c r="A18" s="186" t="s">
        <v>135</v>
      </c>
      <c r="B18" s="195">
        <v>2</v>
      </c>
      <c r="C18" s="186" t="s">
        <v>139</v>
      </c>
      <c r="D18" s="186" t="s">
        <v>139</v>
      </c>
      <c r="E18" s="186" t="s">
        <v>140</v>
      </c>
      <c r="F18" s="187">
        <v>39646</v>
      </c>
      <c r="G18" s="186" t="s">
        <v>115</v>
      </c>
      <c r="H18" s="186" t="s">
        <v>115</v>
      </c>
      <c r="I18" s="186" t="s">
        <v>116</v>
      </c>
      <c r="J18" s="186" t="s">
        <v>37</v>
      </c>
    </row>
    <row r="19" spans="1:10" s="186" customFormat="1" x14ac:dyDescent="0.25">
      <c r="A19" s="186" t="s">
        <v>135</v>
      </c>
      <c r="B19" s="195"/>
      <c r="C19" s="186" t="s">
        <v>139</v>
      </c>
      <c r="D19" s="186" t="s">
        <v>139</v>
      </c>
      <c r="E19" s="186" t="s">
        <v>141</v>
      </c>
      <c r="F19" s="187">
        <v>40038</v>
      </c>
      <c r="G19" s="186" t="s">
        <v>115</v>
      </c>
      <c r="H19" s="186" t="s">
        <v>115</v>
      </c>
      <c r="I19" s="186" t="s">
        <v>116</v>
      </c>
      <c r="J19" s="186" t="s">
        <v>37</v>
      </c>
    </row>
    <row r="20" spans="1:10" s="184" customFormat="1" x14ac:dyDescent="0.25">
      <c r="A20" s="184" t="s">
        <v>135</v>
      </c>
      <c r="B20" s="194">
        <v>1</v>
      </c>
      <c r="C20" s="184" t="s">
        <v>82</v>
      </c>
      <c r="D20" s="184" t="s">
        <v>82</v>
      </c>
      <c r="E20" s="184" t="s">
        <v>142</v>
      </c>
      <c r="F20" s="185">
        <v>40409</v>
      </c>
      <c r="G20" s="184" t="s">
        <v>115</v>
      </c>
      <c r="H20" s="184" t="s">
        <v>115</v>
      </c>
      <c r="I20" s="184" t="s">
        <v>116</v>
      </c>
      <c r="J20" s="184" t="s">
        <v>38</v>
      </c>
    </row>
    <row r="21" spans="1:10" s="184" customFormat="1" x14ac:dyDescent="0.25">
      <c r="A21" s="184" t="s">
        <v>135</v>
      </c>
      <c r="B21" s="194"/>
      <c r="C21" s="184" t="s">
        <v>82</v>
      </c>
      <c r="D21" s="184" t="s">
        <v>82</v>
      </c>
      <c r="E21" s="184" t="s">
        <v>143</v>
      </c>
      <c r="F21" s="185">
        <v>40114</v>
      </c>
      <c r="G21" s="184" t="s">
        <v>115</v>
      </c>
      <c r="H21" s="184" t="s">
        <v>115</v>
      </c>
      <c r="I21" s="184" t="s">
        <v>116</v>
      </c>
      <c r="J21" s="184" t="s">
        <v>38</v>
      </c>
    </row>
    <row r="22" spans="1:10" s="184" customFormat="1" x14ac:dyDescent="0.25">
      <c r="A22" s="184" t="s">
        <v>135</v>
      </c>
      <c r="B22" s="194">
        <v>2</v>
      </c>
      <c r="C22" s="184" t="s">
        <v>80</v>
      </c>
      <c r="D22" s="184" t="s">
        <v>80</v>
      </c>
      <c r="E22" s="184" t="s">
        <v>144</v>
      </c>
      <c r="F22" s="185">
        <v>40078</v>
      </c>
      <c r="G22" s="184" t="s">
        <v>115</v>
      </c>
      <c r="H22" s="184" t="s">
        <v>115</v>
      </c>
      <c r="I22" s="184" t="s">
        <v>116</v>
      </c>
      <c r="J22" s="184" t="s">
        <v>38</v>
      </c>
    </row>
    <row r="23" spans="1:10" s="184" customFormat="1" x14ac:dyDescent="0.25">
      <c r="A23" s="184" t="s">
        <v>135</v>
      </c>
      <c r="B23" s="194"/>
      <c r="C23" s="184" t="s">
        <v>80</v>
      </c>
      <c r="D23" s="184" t="s">
        <v>80</v>
      </c>
      <c r="E23" s="184" t="s">
        <v>145</v>
      </c>
      <c r="F23" s="185">
        <v>39946</v>
      </c>
      <c r="G23" s="184" t="s">
        <v>115</v>
      </c>
      <c r="H23" s="184" t="s">
        <v>115</v>
      </c>
      <c r="I23" s="184" t="s">
        <v>116</v>
      </c>
      <c r="J23" s="184" t="s">
        <v>38</v>
      </c>
    </row>
    <row r="24" spans="1:10" s="184" customFormat="1" x14ac:dyDescent="0.25">
      <c r="A24" s="184" t="s">
        <v>135</v>
      </c>
      <c r="B24" s="194">
        <v>3</v>
      </c>
      <c r="C24" s="184" t="s">
        <v>81</v>
      </c>
      <c r="D24" s="184" t="s">
        <v>81</v>
      </c>
      <c r="E24" s="184" t="s">
        <v>146</v>
      </c>
      <c r="F24" s="185">
        <v>39777</v>
      </c>
      <c r="G24" s="184" t="s">
        <v>115</v>
      </c>
      <c r="H24" s="184" t="s">
        <v>115</v>
      </c>
      <c r="I24" s="184" t="s">
        <v>116</v>
      </c>
      <c r="J24" s="184" t="s">
        <v>38</v>
      </c>
    </row>
    <row r="25" spans="1:10" s="184" customFormat="1" x14ac:dyDescent="0.25">
      <c r="A25" s="184" t="s">
        <v>135</v>
      </c>
      <c r="B25" s="194"/>
      <c r="C25" s="184" t="s">
        <v>81</v>
      </c>
      <c r="D25" s="184" t="s">
        <v>81</v>
      </c>
      <c r="E25" s="184" t="s">
        <v>147</v>
      </c>
      <c r="F25" s="185">
        <v>39790</v>
      </c>
      <c r="G25" s="184" t="s">
        <v>115</v>
      </c>
      <c r="H25" s="184" t="s">
        <v>115</v>
      </c>
      <c r="I25" s="184" t="s">
        <v>116</v>
      </c>
      <c r="J25" s="184" t="s">
        <v>38</v>
      </c>
    </row>
    <row r="26" spans="1:10" s="184" customFormat="1" x14ac:dyDescent="0.25">
      <c r="A26" s="184" t="s">
        <v>135</v>
      </c>
      <c r="B26" s="194">
        <v>4</v>
      </c>
      <c r="C26" s="184" t="s">
        <v>78</v>
      </c>
      <c r="D26" s="184" t="s">
        <v>78</v>
      </c>
      <c r="E26" s="184" t="s">
        <v>148</v>
      </c>
      <c r="F26" s="185">
        <v>39786</v>
      </c>
      <c r="G26" s="184" t="s">
        <v>115</v>
      </c>
      <c r="H26" s="184" t="s">
        <v>115</v>
      </c>
      <c r="I26" s="184" t="s">
        <v>116</v>
      </c>
      <c r="J26" s="184" t="s">
        <v>38</v>
      </c>
    </row>
    <row r="27" spans="1:10" s="184" customFormat="1" x14ac:dyDescent="0.25">
      <c r="A27" s="184" t="s">
        <v>135</v>
      </c>
      <c r="B27" s="194"/>
      <c r="C27" s="184" t="s">
        <v>78</v>
      </c>
      <c r="D27" s="184" t="s">
        <v>78</v>
      </c>
      <c r="E27" s="184" t="s">
        <v>149</v>
      </c>
      <c r="F27" s="185">
        <v>39654</v>
      </c>
      <c r="G27" s="184" t="s">
        <v>115</v>
      </c>
      <c r="H27" s="184" t="s">
        <v>115</v>
      </c>
      <c r="I27" s="184" t="s">
        <v>116</v>
      </c>
      <c r="J27" s="184" t="s">
        <v>38</v>
      </c>
    </row>
    <row r="28" spans="1:10" s="184" customFormat="1" x14ac:dyDescent="0.25">
      <c r="A28" s="188" t="s">
        <v>135</v>
      </c>
      <c r="B28" s="193">
        <v>1</v>
      </c>
      <c r="C28" s="188" t="s">
        <v>82</v>
      </c>
      <c r="D28" s="188" t="s">
        <v>82</v>
      </c>
      <c r="E28" s="188" t="s">
        <v>150</v>
      </c>
      <c r="F28" s="189">
        <v>39957</v>
      </c>
      <c r="G28" s="188" t="s">
        <v>126</v>
      </c>
      <c r="H28" s="188" t="s">
        <v>126</v>
      </c>
      <c r="I28" s="188" t="s">
        <v>116</v>
      </c>
      <c r="J28" s="188" t="s">
        <v>38</v>
      </c>
    </row>
    <row r="29" spans="1:10" s="184" customFormat="1" x14ac:dyDescent="0.25">
      <c r="A29" s="188" t="s">
        <v>135</v>
      </c>
      <c r="B29" s="193"/>
      <c r="C29" s="188" t="s">
        <v>82</v>
      </c>
      <c r="D29" s="188" t="s">
        <v>82</v>
      </c>
      <c r="E29" s="188" t="s">
        <v>151</v>
      </c>
      <c r="F29" s="189">
        <v>39700</v>
      </c>
      <c r="G29" s="188" t="s">
        <v>126</v>
      </c>
      <c r="H29" s="188" t="s">
        <v>126</v>
      </c>
      <c r="I29" s="188" t="s">
        <v>116</v>
      </c>
      <c r="J29" s="188" t="s">
        <v>38</v>
      </c>
    </row>
    <row r="30" spans="1:10" s="184" customFormat="1" x14ac:dyDescent="0.25">
      <c r="A30" s="188" t="s">
        <v>135</v>
      </c>
      <c r="B30" s="193"/>
      <c r="C30" s="188" t="s">
        <v>82</v>
      </c>
      <c r="D30" s="188" t="s">
        <v>82</v>
      </c>
      <c r="E30" s="188" t="s">
        <v>152</v>
      </c>
      <c r="F30" s="189">
        <v>39572</v>
      </c>
      <c r="G30" s="188" t="s">
        <v>126</v>
      </c>
      <c r="H30" s="188" t="s">
        <v>126</v>
      </c>
      <c r="I30" s="188" t="s">
        <v>116</v>
      </c>
      <c r="J30" s="188" t="s">
        <v>38</v>
      </c>
    </row>
    <row r="31" spans="1:10" s="184" customFormat="1" x14ac:dyDescent="0.25">
      <c r="A31" s="188" t="s">
        <v>135</v>
      </c>
      <c r="B31" s="193">
        <v>2</v>
      </c>
      <c r="C31" s="188" t="s">
        <v>153</v>
      </c>
      <c r="D31" s="188" t="s">
        <v>153</v>
      </c>
      <c r="E31" s="188" t="s">
        <v>154</v>
      </c>
      <c r="F31" s="189">
        <v>39575</v>
      </c>
      <c r="G31" s="188" t="s">
        <v>126</v>
      </c>
      <c r="H31" s="188" t="s">
        <v>126</v>
      </c>
      <c r="I31" s="188" t="s">
        <v>116</v>
      </c>
      <c r="J31" s="188" t="s">
        <v>38</v>
      </c>
    </row>
    <row r="32" spans="1:10" s="184" customFormat="1" x14ac:dyDescent="0.25">
      <c r="A32" s="188" t="s">
        <v>135</v>
      </c>
      <c r="B32" s="193"/>
      <c r="C32" s="188" t="s">
        <v>153</v>
      </c>
      <c r="D32" s="188" t="s">
        <v>153</v>
      </c>
      <c r="E32" s="188" t="s">
        <v>155</v>
      </c>
      <c r="F32" s="189">
        <v>39908</v>
      </c>
      <c r="G32" s="188" t="s">
        <v>126</v>
      </c>
      <c r="H32" s="188" t="s">
        <v>126</v>
      </c>
      <c r="I32" s="188" t="s">
        <v>116</v>
      </c>
      <c r="J32" s="188" t="s">
        <v>38</v>
      </c>
    </row>
    <row r="33" spans="1:10" s="178" customFormat="1" x14ac:dyDescent="0.25">
      <c r="A33" s="178" t="s">
        <v>156</v>
      </c>
      <c r="B33" s="179"/>
      <c r="C33" s="178" t="s">
        <v>157</v>
      </c>
      <c r="D33" s="178" t="s">
        <v>157</v>
      </c>
      <c r="E33" s="178" t="s">
        <v>158</v>
      </c>
      <c r="F33" s="180">
        <v>39203</v>
      </c>
      <c r="G33" s="178" t="s">
        <v>115</v>
      </c>
      <c r="H33" s="178" t="s">
        <v>115</v>
      </c>
      <c r="I33" s="178" t="s">
        <v>116</v>
      </c>
      <c r="J33" s="178" t="s">
        <v>37</v>
      </c>
    </row>
    <row r="34" spans="1:10" s="178" customFormat="1" x14ac:dyDescent="0.25">
      <c r="A34" s="178" t="s">
        <v>156</v>
      </c>
      <c r="B34" s="179"/>
      <c r="C34" s="178" t="s">
        <v>157</v>
      </c>
      <c r="D34" s="178" t="s">
        <v>157</v>
      </c>
      <c r="E34" s="178" t="s">
        <v>159</v>
      </c>
      <c r="F34" s="180">
        <v>39094</v>
      </c>
      <c r="G34" s="178" t="s">
        <v>115</v>
      </c>
      <c r="H34" s="178" t="s">
        <v>115</v>
      </c>
      <c r="I34" s="178" t="s">
        <v>116</v>
      </c>
      <c r="J34" s="178" t="s">
        <v>37</v>
      </c>
    </row>
    <row r="35" spans="1:10" s="178" customFormat="1" x14ac:dyDescent="0.25">
      <c r="A35" s="178" t="s">
        <v>156</v>
      </c>
      <c r="B35" s="179"/>
      <c r="C35" s="178" t="s">
        <v>157</v>
      </c>
      <c r="D35" s="178" t="s">
        <v>157</v>
      </c>
      <c r="E35" s="178" t="s">
        <v>160</v>
      </c>
      <c r="F35" s="180">
        <v>40051</v>
      </c>
      <c r="G35" s="178" t="s">
        <v>115</v>
      </c>
      <c r="H35" s="178" t="s">
        <v>115</v>
      </c>
      <c r="I35" s="178" t="s">
        <v>116</v>
      </c>
      <c r="J35" s="178" t="s">
        <v>37</v>
      </c>
    </row>
    <row r="36" spans="1:10" s="178" customFormat="1" x14ac:dyDescent="0.25">
      <c r="A36" s="178" t="s">
        <v>156</v>
      </c>
      <c r="B36" s="179"/>
      <c r="C36" s="178" t="s">
        <v>157</v>
      </c>
      <c r="D36" s="178" t="s">
        <v>157</v>
      </c>
      <c r="E36" s="178" t="s">
        <v>161</v>
      </c>
      <c r="F36" s="180">
        <v>39332</v>
      </c>
      <c r="G36" s="178" t="s">
        <v>115</v>
      </c>
      <c r="H36" s="178" t="s">
        <v>115</v>
      </c>
      <c r="I36" s="178" t="s">
        <v>116</v>
      </c>
      <c r="J36" s="178" t="s">
        <v>37</v>
      </c>
    </row>
    <row r="37" spans="1:10" s="181" customFormat="1" x14ac:dyDescent="0.25">
      <c r="A37" s="181" t="s">
        <v>156</v>
      </c>
      <c r="B37" s="182"/>
      <c r="C37" s="181" t="s">
        <v>162</v>
      </c>
      <c r="D37" s="181" t="s">
        <v>162</v>
      </c>
      <c r="E37" s="181" t="s">
        <v>163</v>
      </c>
      <c r="F37" s="183">
        <v>38780</v>
      </c>
      <c r="G37" s="181" t="s">
        <v>126</v>
      </c>
      <c r="H37" s="181" t="s">
        <v>126</v>
      </c>
      <c r="I37" s="181" t="s">
        <v>116</v>
      </c>
      <c r="J37" s="181" t="s">
        <v>37</v>
      </c>
    </row>
    <row r="38" spans="1:10" s="181" customFormat="1" x14ac:dyDescent="0.25">
      <c r="A38" s="181" t="s">
        <v>156</v>
      </c>
      <c r="B38" s="182"/>
      <c r="C38" s="181" t="s">
        <v>162</v>
      </c>
      <c r="D38" s="181" t="s">
        <v>162</v>
      </c>
      <c r="E38" s="181" t="s">
        <v>164</v>
      </c>
      <c r="F38" s="183">
        <v>38899</v>
      </c>
      <c r="G38" s="181" t="s">
        <v>126</v>
      </c>
      <c r="H38" s="181" t="s">
        <v>126</v>
      </c>
      <c r="I38" s="181" t="s">
        <v>116</v>
      </c>
      <c r="J38" s="181" t="s">
        <v>37</v>
      </c>
    </row>
    <row r="39" spans="1:10" s="178" customFormat="1" x14ac:dyDescent="0.25">
      <c r="A39" s="178" t="s">
        <v>156</v>
      </c>
      <c r="B39" s="179"/>
      <c r="C39" s="178" t="s">
        <v>78</v>
      </c>
      <c r="D39" s="178" t="s">
        <v>78</v>
      </c>
      <c r="E39" s="178" t="s">
        <v>165</v>
      </c>
      <c r="F39" s="180">
        <v>39320</v>
      </c>
      <c r="G39" s="178" t="s">
        <v>115</v>
      </c>
      <c r="H39" s="178" t="s">
        <v>115</v>
      </c>
      <c r="I39" s="178" t="s">
        <v>116</v>
      </c>
      <c r="J39" s="178" t="s">
        <v>38</v>
      </c>
    </row>
    <row r="40" spans="1:10" s="178" customFormat="1" x14ac:dyDescent="0.25">
      <c r="A40" s="178" t="s">
        <v>156</v>
      </c>
      <c r="B40" s="179"/>
      <c r="C40" s="178" t="s">
        <v>78</v>
      </c>
      <c r="D40" s="178" t="s">
        <v>78</v>
      </c>
      <c r="E40" s="178" t="s">
        <v>166</v>
      </c>
      <c r="F40" s="180">
        <v>39579</v>
      </c>
      <c r="G40" s="178" t="s">
        <v>115</v>
      </c>
      <c r="H40" s="178" t="s">
        <v>115</v>
      </c>
      <c r="I40" s="178" t="s">
        <v>116</v>
      </c>
      <c r="J40" s="178" t="s">
        <v>38</v>
      </c>
    </row>
    <row r="41" spans="1:10" s="188" customFormat="1" x14ac:dyDescent="0.25">
      <c r="A41" s="188" t="s">
        <v>156</v>
      </c>
      <c r="B41" s="193">
        <v>1</v>
      </c>
      <c r="C41" s="188" t="s">
        <v>157</v>
      </c>
      <c r="D41" s="188" t="s">
        <v>157</v>
      </c>
      <c r="E41" s="188" t="s">
        <v>167</v>
      </c>
      <c r="F41" s="189">
        <v>38789</v>
      </c>
      <c r="G41" s="188" t="s">
        <v>126</v>
      </c>
      <c r="H41" s="188" t="s">
        <v>126</v>
      </c>
      <c r="I41" s="188" t="s">
        <v>116</v>
      </c>
      <c r="J41" s="188" t="s">
        <v>38</v>
      </c>
    </row>
    <row r="42" spans="1:10" s="181" customFormat="1" x14ac:dyDescent="0.25">
      <c r="A42" s="188" t="s">
        <v>156</v>
      </c>
      <c r="B42" s="193"/>
      <c r="C42" s="188" t="s">
        <v>157</v>
      </c>
      <c r="D42" s="188" t="s">
        <v>157</v>
      </c>
      <c r="E42" s="188" t="s">
        <v>168</v>
      </c>
      <c r="F42" s="189">
        <v>39528</v>
      </c>
      <c r="G42" s="188" t="s">
        <v>126</v>
      </c>
      <c r="H42" s="188" t="s">
        <v>126</v>
      </c>
      <c r="I42" s="188" t="s">
        <v>116</v>
      </c>
      <c r="J42" s="188" t="s">
        <v>38</v>
      </c>
    </row>
    <row r="43" spans="1:10" s="181" customFormat="1" x14ac:dyDescent="0.25">
      <c r="A43" s="188" t="s">
        <v>156</v>
      </c>
      <c r="B43" s="193"/>
      <c r="C43" s="188" t="s">
        <v>157</v>
      </c>
      <c r="D43" s="188" t="s">
        <v>157</v>
      </c>
      <c r="E43" s="188" t="s">
        <v>169</v>
      </c>
      <c r="F43" s="189">
        <v>39637</v>
      </c>
      <c r="G43" s="188" t="s">
        <v>126</v>
      </c>
      <c r="H43" s="188" t="s">
        <v>126</v>
      </c>
      <c r="I43" s="188" t="s">
        <v>116</v>
      </c>
      <c r="J43" s="188" t="s">
        <v>38</v>
      </c>
    </row>
    <row r="44" spans="1:10" s="188" customFormat="1" x14ac:dyDescent="0.25">
      <c r="A44" s="188" t="s">
        <v>156</v>
      </c>
      <c r="B44" s="193">
        <v>2</v>
      </c>
      <c r="C44" s="188" t="s">
        <v>170</v>
      </c>
      <c r="D44" s="188" t="s">
        <v>170</v>
      </c>
      <c r="E44" s="188" t="s">
        <v>171</v>
      </c>
      <c r="F44" s="189">
        <v>38949</v>
      </c>
      <c r="G44" s="188" t="s">
        <v>126</v>
      </c>
      <c r="H44" s="188" t="s">
        <v>126</v>
      </c>
      <c r="I44" s="188" t="s">
        <v>116</v>
      </c>
      <c r="J44" s="188" t="s">
        <v>38</v>
      </c>
    </row>
    <row r="45" spans="1:10" s="188" customFormat="1" x14ac:dyDescent="0.25">
      <c r="A45" s="188" t="s">
        <v>156</v>
      </c>
      <c r="B45" s="193"/>
      <c r="C45" s="188" t="s">
        <v>170</v>
      </c>
      <c r="D45" s="188" t="s">
        <v>170</v>
      </c>
      <c r="E45" s="188" t="s">
        <v>172</v>
      </c>
      <c r="F45" s="189">
        <v>39114</v>
      </c>
      <c r="G45" s="188" t="s">
        <v>126</v>
      </c>
      <c r="H45" s="188" t="s">
        <v>126</v>
      </c>
      <c r="I45" s="188" t="s">
        <v>116</v>
      </c>
      <c r="J45" s="188" t="s">
        <v>38</v>
      </c>
    </row>
    <row r="46" spans="1:10" s="184" customFormat="1" x14ac:dyDescent="0.25">
      <c r="A46" s="184" t="s">
        <v>173</v>
      </c>
      <c r="B46" s="194">
        <v>1</v>
      </c>
      <c r="C46" s="184" t="s">
        <v>153</v>
      </c>
      <c r="D46" s="184" t="s">
        <v>153</v>
      </c>
      <c r="E46" s="184" t="s">
        <v>174</v>
      </c>
      <c r="F46" s="185">
        <v>38324</v>
      </c>
      <c r="G46" s="184" t="s">
        <v>115</v>
      </c>
      <c r="H46" s="184" t="s">
        <v>115</v>
      </c>
      <c r="I46" s="184" t="s">
        <v>116</v>
      </c>
      <c r="J46" s="184" t="s">
        <v>38</v>
      </c>
    </row>
    <row r="47" spans="1:10" s="184" customFormat="1" x14ac:dyDescent="0.25">
      <c r="A47" s="184" t="s">
        <v>173</v>
      </c>
      <c r="B47" s="194"/>
      <c r="C47" s="184" t="s">
        <v>153</v>
      </c>
      <c r="D47" s="184" t="s">
        <v>153</v>
      </c>
      <c r="E47" s="184" t="s">
        <v>175</v>
      </c>
      <c r="F47" s="185">
        <v>39063</v>
      </c>
      <c r="G47" s="184" t="s">
        <v>115</v>
      </c>
      <c r="H47" s="184" t="s">
        <v>115</v>
      </c>
      <c r="I47" s="184" t="s">
        <v>116</v>
      </c>
      <c r="J47" s="184" t="s">
        <v>38</v>
      </c>
    </row>
    <row r="48" spans="1:10" s="184" customFormat="1" x14ac:dyDescent="0.25">
      <c r="A48" s="184" t="s">
        <v>173</v>
      </c>
      <c r="B48" s="194"/>
      <c r="C48" s="184" t="s">
        <v>153</v>
      </c>
      <c r="D48" s="184" t="s">
        <v>153</v>
      </c>
      <c r="E48" s="184" t="s">
        <v>176</v>
      </c>
      <c r="F48" s="185">
        <v>38685</v>
      </c>
      <c r="G48" s="184" t="s">
        <v>115</v>
      </c>
      <c r="H48" s="184" t="s">
        <v>115</v>
      </c>
      <c r="I48" s="184" t="s">
        <v>116</v>
      </c>
      <c r="J48" s="184" t="s">
        <v>38</v>
      </c>
    </row>
    <row r="49" spans="1:10" s="184" customFormat="1" x14ac:dyDescent="0.25">
      <c r="A49" s="184" t="s">
        <v>173</v>
      </c>
      <c r="B49" s="194">
        <v>2</v>
      </c>
      <c r="C49" s="184" t="s">
        <v>177</v>
      </c>
      <c r="D49" s="184" t="s">
        <v>177</v>
      </c>
      <c r="E49" s="184" t="s">
        <v>178</v>
      </c>
      <c r="F49" s="185">
        <v>38735</v>
      </c>
      <c r="G49" s="184" t="s">
        <v>115</v>
      </c>
      <c r="H49" s="184" t="s">
        <v>115</v>
      </c>
      <c r="I49" s="184" t="s">
        <v>116</v>
      </c>
      <c r="J49" s="184" t="s">
        <v>38</v>
      </c>
    </row>
    <row r="50" spans="1:10" s="184" customFormat="1" x14ac:dyDescent="0.25">
      <c r="A50" s="184" t="s">
        <v>173</v>
      </c>
      <c r="B50" s="194"/>
      <c r="C50" s="184" t="s">
        <v>177</v>
      </c>
      <c r="D50" s="184" t="s">
        <v>177</v>
      </c>
      <c r="E50" s="184" t="s">
        <v>179</v>
      </c>
      <c r="F50" s="185">
        <v>38567</v>
      </c>
      <c r="G50" s="184" t="s">
        <v>115</v>
      </c>
      <c r="H50" s="184" t="s">
        <v>115</v>
      </c>
      <c r="I50" s="184" t="s">
        <v>116</v>
      </c>
      <c r="J50" s="184" t="s">
        <v>38</v>
      </c>
    </row>
    <row r="51" spans="1:10" s="186" customFormat="1" x14ac:dyDescent="0.25">
      <c r="A51" s="178" t="s">
        <v>180</v>
      </c>
      <c r="B51" s="179"/>
      <c r="C51" s="178" t="s">
        <v>153</v>
      </c>
      <c r="D51" s="178" t="s">
        <v>153</v>
      </c>
      <c r="E51" s="178" t="s">
        <v>181</v>
      </c>
      <c r="F51" s="180">
        <v>37913</v>
      </c>
      <c r="G51" s="178" t="s">
        <v>115</v>
      </c>
      <c r="H51" s="178" t="s">
        <v>115</v>
      </c>
      <c r="I51" s="178" t="s">
        <v>116</v>
      </c>
      <c r="J51" s="178" t="s">
        <v>37</v>
      </c>
    </row>
    <row r="52" spans="1:10" s="186" customFormat="1" x14ac:dyDescent="0.25">
      <c r="A52" s="178" t="s">
        <v>180</v>
      </c>
      <c r="B52" s="179"/>
      <c r="C52" s="178" t="s">
        <v>153</v>
      </c>
      <c r="D52" s="178" t="s">
        <v>153</v>
      </c>
      <c r="E52" s="178" t="s">
        <v>182</v>
      </c>
      <c r="F52" s="180">
        <v>37713</v>
      </c>
      <c r="G52" s="178" t="s">
        <v>115</v>
      </c>
      <c r="H52" s="178" t="s">
        <v>115</v>
      </c>
      <c r="I52" s="178" t="s">
        <v>116</v>
      </c>
      <c r="J52" s="178" t="s">
        <v>37</v>
      </c>
    </row>
    <row r="53" spans="1:10" s="186" customFormat="1" x14ac:dyDescent="0.25">
      <c r="A53" s="186" t="s">
        <v>180</v>
      </c>
      <c r="B53" s="195">
        <v>1</v>
      </c>
      <c r="C53" s="186" t="s">
        <v>162</v>
      </c>
      <c r="D53" s="186" t="s">
        <v>162</v>
      </c>
      <c r="E53" s="186" t="s">
        <v>183</v>
      </c>
      <c r="F53" s="187">
        <v>37778</v>
      </c>
      <c r="G53" s="186" t="s">
        <v>126</v>
      </c>
      <c r="H53" s="186" t="s">
        <v>126</v>
      </c>
      <c r="I53" s="186" t="s">
        <v>116</v>
      </c>
      <c r="J53" s="186" t="s">
        <v>37</v>
      </c>
    </row>
    <row r="54" spans="1:10" s="186" customFormat="1" x14ac:dyDescent="0.25">
      <c r="A54" s="186" t="s">
        <v>180</v>
      </c>
      <c r="B54" s="195"/>
      <c r="C54" s="186" t="s">
        <v>162</v>
      </c>
      <c r="D54" s="186" t="s">
        <v>162</v>
      </c>
      <c r="E54" s="186" t="s">
        <v>184</v>
      </c>
      <c r="F54" s="187">
        <v>38618</v>
      </c>
      <c r="G54" s="186" t="s">
        <v>126</v>
      </c>
      <c r="H54" s="186" t="s">
        <v>126</v>
      </c>
      <c r="I54" s="186" t="s">
        <v>116</v>
      </c>
      <c r="J54" s="186" t="s">
        <v>37</v>
      </c>
    </row>
    <row r="55" spans="1:10" s="178" customFormat="1" x14ac:dyDescent="0.25">
      <c r="A55" s="186" t="s">
        <v>180</v>
      </c>
      <c r="B55" s="195">
        <v>2</v>
      </c>
      <c r="C55" s="186" t="s">
        <v>185</v>
      </c>
      <c r="D55" s="186" t="s">
        <v>185</v>
      </c>
      <c r="E55" s="186" t="s">
        <v>186</v>
      </c>
      <c r="F55" s="187">
        <v>38242</v>
      </c>
      <c r="G55" s="186" t="s">
        <v>126</v>
      </c>
      <c r="H55" s="186" t="s">
        <v>126</v>
      </c>
      <c r="I55" s="186" t="s">
        <v>116</v>
      </c>
      <c r="J55" s="186" t="s">
        <v>37</v>
      </c>
    </row>
    <row r="56" spans="1:10" s="178" customFormat="1" x14ac:dyDescent="0.25">
      <c r="A56" s="186" t="s">
        <v>180</v>
      </c>
      <c r="B56" s="195"/>
      <c r="C56" s="186" t="s">
        <v>185</v>
      </c>
      <c r="D56" s="186" t="s">
        <v>185</v>
      </c>
      <c r="E56" s="186" t="s">
        <v>187</v>
      </c>
      <c r="F56" s="187">
        <v>37825</v>
      </c>
      <c r="G56" s="186" t="s">
        <v>126</v>
      </c>
      <c r="H56" s="186" t="s">
        <v>126</v>
      </c>
      <c r="I56" s="186" t="s">
        <v>116</v>
      </c>
      <c r="J56" s="186" t="s">
        <v>37</v>
      </c>
    </row>
  </sheetData>
  <mergeCells count="17">
    <mergeCell ref="B41:B43"/>
    <mergeCell ref="B9:B10"/>
    <mergeCell ref="B11:B12"/>
    <mergeCell ref="B13:B15"/>
    <mergeCell ref="B16:B17"/>
    <mergeCell ref="B18:B19"/>
    <mergeCell ref="B20:B21"/>
    <mergeCell ref="B22:B23"/>
    <mergeCell ref="B24:B25"/>
    <mergeCell ref="B26:B27"/>
    <mergeCell ref="B28:B30"/>
    <mergeCell ref="B31:B32"/>
    <mergeCell ref="B44:B45"/>
    <mergeCell ref="B46:B48"/>
    <mergeCell ref="B49:B50"/>
    <mergeCell ref="B53:B54"/>
    <mergeCell ref="B55:B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8"/>
  <sheetViews>
    <sheetView tabSelected="1" workbookViewId="0">
      <selection activeCell="B9" sqref="B9"/>
    </sheetView>
  </sheetViews>
  <sheetFormatPr defaultRowHeight="13.2" x14ac:dyDescent="0.25"/>
  <sheetData>
    <row r="1" spans="2:6" x14ac:dyDescent="0.25">
      <c r="F1" s="192" t="s">
        <v>190</v>
      </c>
    </row>
    <row r="3" spans="2:6" ht="14.4" x14ac:dyDescent="0.25">
      <c r="B3" s="191" t="s">
        <v>191</v>
      </c>
    </row>
    <row r="4" spans="2:6" ht="14.4" x14ac:dyDescent="0.25">
      <c r="B4" s="191" t="s">
        <v>188</v>
      </c>
    </row>
    <row r="5" spans="2:6" x14ac:dyDescent="0.25">
      <c r="B5" s="192" t="s">
        <v>189</v>
      </c>
    </row>
    <row r="7" spans="2:6" x14ac:dyDescent="0.25">
      <c r="B7" s="208" t="s">
        <v>192</v>
      </c>
    </row>
    <row r="8" spans="2:6" x14ac:dyDescent="0.25">
      <c r="B8" s="208" t="s">
        <v>193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4"/>
  <sheetViews>
    <sheetView workbookViewId="0">
      <selection activeCell="C5" sqref="C5"/>
    </sheetView>
  </sheetViews>
  <sheetFormatPr defaultColWidth="14.44140625" defaultRowHeight="13.2" x14ac:dyDescent="0.25"/>
  <cols>
    <col min="1" max="2" width="5.6640625" style="168" customWidth="1"/>
    <col min="3" max="3" width="6" style="168" customWidth="1"/>
    <col min="4" max="4" width="7.88671875" style="168" customWidth="1"/>
    <col min="5" max="6" width="24.6640625" style="168" customWidth="1"/>
    <col min="7" max="7" width="12" style="168" customWidth="1"/>
    <col min="8" max="9" width="9.109375" style="168" customWidth="1"/>
    <col min="10" max="26" width="8" style="168" customWidth="1"/>
    <col min="27" max="16384" width="14.44140625" style="168"/>
  </cols>
  <sheetData>
    <row r="1" spans="1:26" ht="45" customHeight="1" x14ac:dyDescent="0.3">
      <c r="A1" s="196" t="s">
        <v>85</v>
      </c>
      <c r="B1" s="197"/>
      <c r="C1" s="197"/>
      <c r="D1" s="197"/>
      <c r="E1" s="197"/>
      <c r="F1" s="197"/>
      <c r="G1" s="197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26" ht="48" customHeight="1" x14ac:dyDescent="0.3">
      <c r="A2" s="170" t="s">
        <v>86</v>
      </c>
      <c r="B2" s="171" t="s">
        <v>87</v>
      </c>
      <c r="C2" s="170" t="s">
        <v>88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6" ht="21.75" customHeight="1" x14ac:dyDescent="0.3">
      <c r="A3" s="172">
        <v>0.375</v>
      </c>
      <c r="B3" s="173"/>
      <c r="C3" s="172" t="s">
        <v>89</v>
      </c>
      <c r="D3" s="174"/>
      <c r="E3" s="174" t="s">
        <v>90</v>
      </c>
      <c r="F3" s="174" t="s">
        <v>91</v>
      </c>
      <c r="G3" s="174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</row>
    <row r="4" spans="1:26" ht="21.75" customHeight="1" x14ac:dyDescent="0.3">
      <c r="A4" s="172">
        <v>0.375</v>
      </c>
      <c r="B4" s="173"/>
      <c r="C4" s="172" t="s">
        <v>89</v>
      </c>
      <c r="D4" s="174"/>
      <c r="E4" s="174" t="s">
        <v>92</v>
      </c>
      <c r="F4" s="174" t="s">
        <v>93</v>
      </c>
      <c r="G4" s="174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</row>
    <row r="5" spans="1:26" ht="21.75" customHeight="1" x14ac:dyDescent="0.3">
      <c r="A5" s="172">
        <v>0.41666666666666669</v>
      </c>
      <c r="B5" s="173"/>
      <c r="C5" s="172" t="s">
        <v>94</v>
      </c>
      <c r="D5" s="174"/>
      <c r="E5" s="174" t="s">
        <v>92</v>
      </c>
      <c r="F5" s="174" t="s">
        <v>95</v>
      </c>
      <c r="G5" s="174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</row>
    <row r="6" spans="1:26" ht="21.75" customHeight="1" x14ac:dyDescent="0.3">
      <c r="A6" s="172">
        <v>0.45833333333333331</v>
      </c>
      <c r="B6" s="173"/>
      <c r="C6" s="172" t="s">
        <v>89</v>
      </c>
      <c r="D6" s="174"/>
      <c r="E6" s="174" t="s">
        <v>90</v>
      </c>
      <c r="F6" s="174" t="s">
        <v>93</v>
      </c>
      <c r="G6" s="174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pans="1:26" ht="21.75" customHeight="1" x14ac:dyDescent="0.3">
      <c r="A7" s="172">
        <v>0.45833333333333331</v>
      </c>
      <c r="B7" s="173"/>
      <c r="C7" s="172" t="s">
        <v>89</v>
      </c>
      <c r="D7" s="174"/>
      <c r="E7" s="174" t="s">
        <v>92</v>
      </c>
      <c r="F7" s="174" t="s">
        <v>91</v>
      </c>
      <c r="G7" s="174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</row>
    <row r="8" spans="1:26" ht="21.75" customHeight="1" x14ac:dyDescent="0.3">
      <c r="A8" s="172">
        <v>0.5</v>
      </c>
      <c r="B8" s="173"/>
      <c r="C8" s="172" t="s">
        <v>94</v>
      </c>
      <c r="D8" s="174"/>
      <c r="E8" s="174" t="s">
        <v>96</v>
      </c>
      <c r="F8" s="174" t="s">
        <v>95</v>
      </c>
      <c r="G8" s="174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</row>
    <row r="9" spans="1:26" ht="21.75" customHeight="1" x14ac:dyDescent="0.3">
      <c r="A9" s="172">
        <v>0.54166666666666663</v>
      </c>
      <c r="B9" s="173"/>
      <c r="C9" s="172" t="s">
        <v>89</v>
      </c>
      <c r="D9" s="174"/>
      <c r="E9" s="174" t="s">
        <v>90</v>
      </c>
      <c r="F9" s="174" t="s">
        <v>92</v>
      </c>
      <c r="G9" s="174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</row>
    <row r="10" spans="1:26" ht="21.75" customHeight="1" x14ac:dyDescent="0.3">
      <c r="A10" s="172">
        <v>0.54166666666666663</v>
      </c>
      <c r="B10" s="175"/>
      <c r="C10" s="172" t="s">
        <v>89</v>
      </c>
      <c r="D10" s="176"/>
      <c r="E10" s="174" t="s">
        <v>93</v>
      </c>
      <c r="F10" s="174" t="s">
        <v>91</v>
      </c>
      <c r="G10" s="174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spans="1:26" ht="21.75" customHeight="1" x14ac:dyDescent="0.3">
      <c r="A11" s="172">
        <v>0.58333333333333337</v>
      </c>
      <c r="B11" s="173"/>
      <c r="C11" s="172" t="s">
        <v>94</v>
      </c>
      <c r="D11" s="174"/>
      <c r="E11" s="174" t="s">
        <v>96</v>
      </c>
      <c r="F11" s="174" t="s">
        <v>92</v>
      </c>
      <c r="G11" s="174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spans="1:26" ht="15.75" customHeight="1" x14ac:dyDescent="0.3">
      <c r="A12" s="169"/>
      <c r="B12" s="177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pans="1:26" ht="15.75" customHeight="1" x14ac:dyDescent="0.3">
      <c r="A13" s="169"/>
      <c r="B13" s="177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spans="1:26" ht="45" customHeight="1" x14ac:dyDescent="0.3">
      <c r="A14" s="196" t="s">
        <v>97</v>
      </c>
      <c r="B14" s="197"/>
      <c r="C14" s="197"/>
      <c r="D14" s="197"/>
      <c r="E14" s="197"/>
      <c r="F14" s="197"/>
      <c r="G14" s="197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</row>
    <row r="15" spans="1:26" ht="48" customHeight="1" x14ac:dyDescent="0.3">
      <c r="A15" s="170" t="s">
        <v>86</v>
      </c>
      <c r="B15" s="171" t="s">
        <v>87</v>
      </c>
      <c r="C15" s="170" t="s">
        <v>88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spans="1:26" ht="21.75" customHeight="1" x14ac:dyDescent="0.3">
      <c r="A16" s="172">
        <v>0.375</v>
      </c>
      <c r="B16" s="173"/>
      <c r="C16" s="172" t="s">
        <v>98</v>
      </c>
      <c r="D16" s="174"/>
      <c r="E16" s="174" t="s">
        <v>99</v>
      </c>
      <c r="F16" s="174" t="s">
        <v>100</v>
      </c>
      <c r="G16" s="174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 ht="21.75" customHeight="1" x14ac:dyDescent="0.3">
      <c r="A17" s="172">
        <v>0.375</v>
      </c>
      <c r="B17" s="173"/>
      <c r="C17" s="172" t="s">
        <v>101</v>
      </c>
      <c r="D17" s="174"/>
      <c r="E17" s="174" t="s">
        <v>102</v>
      </c>
      <c r="F17" s="174" t="s">
        <v>99</v>
      </c>
      <c r="G17" s="174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pans="1:26" ht="21.75" customHeight="1" x14ac:dyDescent="0.3">
      <c r="A18" s="172">
        <v>0.4375</v>
      </c>
      <c r="B18" s="173"/>
      <c r="C18" s="172" t="s">
        <v>103</v>
      </c>
      <c r="D18" s="174"/>
      <c r="E18" s="174" t="s">
        <v>104</v>
      </c>
      <c r="F18" s="174" t="s">
        <v>105</v>
      </c>
      <c r="G18" s="174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</row>
    <row r="19" spans="1:26" ht="21.75" customHeight="1" x14ac:dyDescent="0.3">
      <c r="A19" s="172">
        <v>0.5</v>
      </c>
      <c r="B19" s="173"/>
      <c r="C19" s="172" t="s">
        <v>106</v>
      </c>
      <c r="D19" s="174"/>
      <c r="E19" s="174" t="s">
        <v>107</v>
      </c>
      <c r="F19" s="174" t="s">
        <v>108</v>
      </c>
      <c r="G19" s="174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</row>
    <row r="20" spans="1:26" ht="21.75" customHeight="1" x14ac:dyDescent="0.3">
      <c r="A20" s="172">
        <v>0.5</v>
      </c>
      <c r="B20" s="173"/>
      <c r="C20" s="172" t="s">
        <v>109</v>
      </c>
      <c r="D20" s="174"/>
      <c r="E20" s="174" t="s">
        <v>110</v>
      </c>
      <c r="F20" s="174" t="s">
        <v>111</v>
      </c>
      <c r="G20" s="174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</row>
    <row r="21" spans="1:26" ht="15.75" customHeight="1" x14ac:dyDescent="0.3">
      <c r="A21" s="169"/>
      <c r="B21" s="177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26" ht="15.75" customHeight="1" x14ac:dyDescent="0.3">
      <c r="A22" s="169"/>
      <c r="B22" s="177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</row>
    <row r="23" spans="1:26" ht="15.75" customHeight="1" x14ac:dyDescent="0.3">
      <c r="A23" s="169"/>
      <c r="B23" s="177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</row>
    <row r="24" spans="1:26" ht="15.75" customHeight="1" x14ac:dyDescent="0.3">
      <c r="A24" s="169"/>
      <c r="B24" s="177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</row>
    <row r="25" spans="1:26" ht="15.75" customHeight="1" x14ac:dyDescent="0.3">
      <c r="A25" s="169"/>
      <c r="B25" s="177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</row>
    <row r="26" spans="1:26" ht="15.75" customHeight="1" x14ac:dyDescent="0.3">
      <c r="A26" s="169"/>
      <c r="B26" s="177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</row>
    <row r="27" spans="1:26" ht="15.75" customHeight="1" x14ac:dyDescent="0.3">
      <c r="A27" s="169"/>
      <c r="B27" s="177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 ht="15.75" customHeight="1" x14ac:dyDescent="0.3">
      <c r="A28" s="169"/>
      <c r="B28" s="177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</row>
    <row r="29" spans="1:26" ht="15.75" customHeight="1" x14ac:dyDescent="0.3">
      <c r="A29" s="169"/>
      <c r="B29" s="177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</row>
    <row r="30" spans="1:26" ht="15.75" customHeight="1" x14ac:dyDescent="0.3">
      <c r="A30" s="169"/>
      <c r="B30" s="177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</row>
    <row r="31" spans="1:26" ht="15.75" customHeight="1" x14ac:dyDescent="0.3">
      <c r="A31" s="169"/>
      <c r="B31" s="177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</row>
    <row r="32" spans="1:26" ht="15.75" customHeight="1" x14ac:dyDescent="0.3">
      <c r="A32" s="169"/>
      <c r="B32" s="177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</row>
    <row r="33" spans="1:26" ht="15.75" customHeight="1" x14ac:dyDescent="0.3">
      <c r="A33" s="169"/>
      <c r="B33" s="177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</row>
    <row r="34" spans="1:26" ht="15.75" customHeight="1" x14ac:dyDescent="0.3">
      <c r="A34" s="169"/>
      <c r="B34" s="177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</row>
    <row r="35" spans="1:26" ht="15.75" customHeight="1" x14ac:dyDescent="0.3">
      <c r="A35" s="169"/>
      <c r="B35" s="177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</row>
    <row r="36" spans="1:26" ht="15.75" customHeight="1" x14ac:dyDescent="0.3">
      <c r="A36" s="169"/>
      <c r="B36" s="177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  <row r="37" spans="1:26" ht="15.75" customHeight="1" x14ac:dyDescent="0.3">
      <c r="A37" s="169"/>
      <c r="B37" s="177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</row>
    <row r="38" spans="1:26" ht="15.75" customHeight="1" x14ac:dyDescent="0.3">
      <c r="A38" s="169"/>
      <c r="B38" s="177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</row>
    <row r="39" spans="1:26" ht="15.75" customHeight="1" x14ac:dyDescent="0.3">
      <c r="A39" s="169"/>
      <c r="B39" s="177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</row>
    <row r="40" spans="1:26" ht="15.75" customHeight="1" x14ac:dyDescent="0.3">
      <c r="A40" s="169"/>
      <c r="B40" s="177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</row>
    <row r="41" spans="1:26" ht="15.75" customHeight="1" x14ac:dyDescent="0.3">
      <c r="A41" s="169"/>
      <c r="B41" s="177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</row>
    <row r="42" spans="1:26" ht="15.75" customHeight="1" x14ac:dyDescent="0.3">
      <c r="A42" s="169"/>
      <c r="B42" s="177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</row>
    <row r="43" spans="1:26" ht="15.75" customHeight="1" x14ac:dyDescent="0.3">
      <c r="A43" s="169"/>
      <c r="B43" s="177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</row>
    <row r="44" spans="1:26" ht="15.75" customHeight="1" x14ac:dyDescent="0.3">
      <c r="A44" s="169"/>
      <c r="B44" s="177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</row>
    <row r="45" spans="1:26" ht="15.75" customHeight="1" x14ac:dyDescent="0.3">
      <c r="A45" s="169"/>
      <c r="B45" s="177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</row>
    <row r="46" spans="1:26" ht="15.75" customHeight="1" x14ac:dyDescent="0.3">
      <c r="A46" s="169"/>
      <c r="B46" s="177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</row>
    <row r="47" spans="1:26" ht="15.75" customHeight="1" x14ac:dyDescent="0.3">
      <c r="A47" s="169"/>
      <c r="B47" s="177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</row>
    <row r="48" spans="1:26" ht="15.75" customHeight="1" x14ac:dyDescent="0.3">
      <c r="A48" s="169"/>
      <c r="B48" s="177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</row>
    <row r="49" spans="1:26" ht="15.75" customHeight="1" x14ac:dyDescent="0.3">
      <c r="A49" s="169"/>
      <c r="B49" s="177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</row>
    <row r="50" spans="1:26" ht="15.75" customHeight="1" x14ac:dyDescent="0.3">
      <c r="A50" s="169"/>
      <c r="B50" s="177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</row>
    <row r="51" spans="1:26" ht="15.75" customHeight="1" x14ac:dyDescent="0.3">
      <c r="A51" s="169"/>
      <c r="B51" s="177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</row>
    <row r="52" spans="1:26" ht="15.75" customHeight="1" x14ac:dyDescent="0.3">
      <c r="A52" s="169"/>
      <c r="B52" s="177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</row>
    <row r="53" spans="1:26" ht="15.75" customHeight="1" x14ac:dyDescent="0.3">
      <c r="A53" s="169"/>
      <c r="B53" s="177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</row>
    <row r="54" spans="1:26" ht="15.75" customHeight="1" x14ac:dyDescent="0.3">
      <c r="A54" s="169"/>
      <c r="B54" s="177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</row>
    <row r="55" spans="1:26" ht="15.75" customHeight="1" x14ac:dyDescent="0.3">
      <c r="A55" s="169"/>
      <c r="B55" s="177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</row>
    <row r="56" spans="1:26" ht="15.75" customHeight="1" x14ac:dyDescent="0.3">
      <c r="A56" s="169"/>
      <c r="B56" s="177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</row>
    <row r="57" spans="1:26" ht="15.75" customHeight="1" x14ac:dyDescent="0.3">
      <c r="A57" s="169"/>
      <c r="B57" s="177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</row>
    <row r="58" spans="1:26" ht="15.75" customHeight="1" x14ac:dyDescent="0.3">
      <c r="A58" s="169"/>
      <c r="B58" s="177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</row>
    <row r="59" spans="1:26" ht="15.75" customHeight="1" x14ac:dyDescent="0.3">
      <c r="A59" s="169"/>
      <c r="B59" s="177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</row>
    <row r="60" spans="1:26" ht="15.75" customHeight="1" x14ac:dyDescent="0.3">
      <c r="A60" s="169"/>
      <c r="B60" s="177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</row>
    <row r="61" spans="1:26" ht="15.75" customHeight="1" x14ac:dyDescent="0.3">
      <c r="A61" s="169"/>
      <c r="B61" s="177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</row>
    <row r="62" spans="1:26" ht="15.75" customHeight="1" x14ac:dyDescent="0.3">
      <c r="A62" s="169"/>
      <c r="B62" s="177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</row>
    <row r="63" spans="1:26" ht="15.75" customHeight="1" x14ac:dyDescent="0.3">
      <c r="A63" s="169"/>
      <c r="B63" s="177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</row>
    <row r="64" spans="1:26" ht="15.75" customHeight="1" x14ac:dyDescent="0.3">
      <c r="A64" s="169"/>
      <c r="B64" s="177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</row>
    <row r="65" spans="1:26" ht="15.75" customHeight="1" x14ac:dyDescent="0.3">
      <c r="A65" s="169"/>
      <c r="B65" s="177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</row>
    <row r="66" spans="1:26" ht="15.75" customHeight="1" x14ac:dyDescent="0.3">
      <c r="A66" s="169"/>
      <c r="B66" s="177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</row>
    <row r="67" spans="1:26" ht="15.75" customHeight="1" x14ac:dyDescent="0.3">
      <c r="A67" s="169"/>
      <c r="B67" s="177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</row>
    <row r="68" spans="1:26" ht="15.75" customHeight="1" x14ac:dyDescent="0.3">
      <c r="A68" s="169"/>
      <c r="B68" s="177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</row>
    <row r="69" spans="1:26" ht="15.75" customHeight="1" x14ac:dyDescent="0.3">
      <c r="A69" s="169"/>
      <c r="B69" s="177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</row>
    <row r="70" spans="1:26" ht="15.75" customHeight="1" x14ac:dyDescent="0.3">
      <c r="A70" s="169"/>
      <c r="B70" s="177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</row>
    <row r="71" spans="1:26" ht="15.75" customHeight="1" x14ac:dyDescent="0.3">
      <c r="A71" s="169"/>
      <c r="B71" s="177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</row>
    <row r="72" spans="1:26" ht="15.75" customHeight="1" x14ac:dyDescent="0.3">
      <c r="A72" s="169"/>
      <c r="B72" s="177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</row>
    <row r="73" spans="1:26" ht="15.75" customHeight="1" x14ac:dyDescent="0.3">
      <c r="A73" s="169"/>
      <c r="B73" s="177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</row>
    <row r="74" spans="1:26" ht="15.75" customHeight="1" x14ac:dyDescent="0.3">
      <c r="A74" s="169"/>
      <c r="B74" s="177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</row>
    <row r="75" spans="1:26" ht="15.75" customHeight="1" x14ac:dyDescent="0.3">
      <c r="A75" s="169"/>
      <c r="B75" s="177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</row>
    <row r="76" spans="1:26" ht="15.75" customHeight="1" x14ac:dyDescent="0.3">
      <c r="A76" s="169"/>
      <c r="B76" s="177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</row>
    <row r="77" spans="1:26" ht="15.75" customHeight="1" x14ac:dyDescent="0.3">
      <c r="A77" s="169"/>
      <c r="B77" s="177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</row>
    <row r="78" spans="1:26" ht="15.75" customHeight="1" x14ac:dyDescent="0.3">
      <c r="A78" s="169"/>
      <c r="B78" s="17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</row>
    <row r="79" spans="1:26" ht="15.75" customHeight="1" x14ac:dyDescent="0.3">
      <c r="A79" s="169"/>
      <c r="B79" s="17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</row>
    <row r="80" spans="1:26" ht="15.75" customHeight="1" x14ac:dyDescent="0.3">
      <c r="A80" s="169"/>
      <c r="B80" s="177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</row>
    <row r="81" spans="1:26" ht="15.75" customHeight="1" x14ac:dyDescent="0.3">
      <c r="A81" s="169"/>
      <c r="B81" s="177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</row>
    <row r="82" spans="1:26" ht="15.75" customHeight="1" x14ac:dyDescent="0.3">
      <c r="A82" s="169"/>
      <c r="B82" s="17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</row>
    <row r="83" spans="1:26" ht="15.75" customHeight="1" x14ac:dyDescent="0.3">
      <c r="A83" s="169"/>
      <c r="B83" s="17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</row>
    <row r="84" spans="1:26" ht="15.75" customHeight="1" x14ac:dyDescent="0.3">
      <c r="A84" s="169"/>
      <c r="B84" s="17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</row>
    <row r="85" spans="1:26" ht="15.75" customHeight="1" x14ac:dyDescent="0.3">
      <c r="A85" s="169"/>
      <c r="B85" s="177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</row>
    <row r="86" spans="1:26" ht="15.75" customHeight="1" x14ac:dyDescent="0.3">
      <c r="A86" s="169"/>
      <c r="B86" s="177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</row>
    <row r="87" spans="1:26" ht="15.75" customHeight="1" x14ac:dyDescent="0.3">
      <c r="A87" s="169"/>
      <c r="B87" s="177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</row>
    <row r="88" spans="1:26" ht="15.75" customHeight="1" x14ac:dyDescent="0.3">
      <c r="A88" s="169"/>
      <c r="B88" s="177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</row>
    <row r="89" spans="1:26" ht="15.75" customHeight="1" x14ac:dyDescent="0.3">
      <c r="A89" s="169"/>
      <c r="B89" s="177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</row>
    <row r="90" spans="1:26" ht="15.75" customHeight="1" x14ac:dyDescent="0.3">
      <c r="A90" s="169"/>
      <c r="B90" s="177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</row>
    <row r="91" spans="1:26" ht="15.75" customHeight="1" x14ac:dyDescent="0.3">
      <c r="A91" s="169"/>
      <c r="B91" s="177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</row>
    <row r="92" spans="1:26" ht="15.75" customHeight="1" x14ac:dyDescent="0.3">
      <c r="A92" s="169"/>
      <c r="B92" s="177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</row>
    <row r="93" spans="1:26" ht="15.75" customHeight="1" x14ac:dyDescent="0.3">
      <c r="A93" s="169"/>
      <c r="B93" s="177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</row>
    <row r="94" spans="1:26" ht="15.75" customHeight="1" x14ac:dyDescent="0.3">
      <c r="A94" s="169"/>
      <c r="B94" s="177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</row>
    <row r="95" spans="1:26" ht="15.75" customHeight="1" x14ac:dyDescent="0.3">
      <c r="A95" s="169"/>
      <c r="B95" s="177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</row>
    <row r="96" spans="1:26" ht="15.75" customHeight="1" x14ac:dyDescent="0.3">
      <c r="A96" s="169"/>
      <c r="B96" s="177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</row>
    <row r="97" spans="1:26" ht="15.75" customHeight="1" x14ac:dyDescent="0.3">
      <c r="A97" s="169"/>
      <c r="B97" s="177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</row>
    <row r="98" spans="1:26" ht="15.75" customHeight="1" x14ac:dyDescent="0.3">
      <c r="A98" s="169"/>
      <c r="B98" s="177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</row>
    <row r="99" spans="1:26" ht="15.75" customHeight="1" x14ac:dyDescent="0.3">
      <c r="A99" s="169"/>
      <c r="B99" s="177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</row>
    <row r="100" spans="1:26" ht="15.75" customHeight="1" x14ac:dyDescent="0.3">
      <c r="A100" s="169"/>
      <c r="B100" s="177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</row>
    <row r="101" spans="1:26" ht="15.75" customHeight="1" x14ac:dyDescent="0.3">
      <c r="A101" s="169"/>
      <c r="B101" s="177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</row>
    <row r="102" spans="1:26" ht="15.75" customHeight="1" x14ac:dyDescent="0.3">
      <c r="A102" s="169"/>
      <c r="B102" s="177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</row>
    <row r="103" spans="1:26" ht="15.75" customHeight="1" x14ac:dyDescent="0.3">
      <c r="A103" s="169"/>
      <c r="B103" s="177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</row>
    <row r="104" spans="1:26" ht="15.75" customHeight="1" x14ac:dyDescent="0.3">
      <c r="A104" s="169"/>
      <c r="B104" s="177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</row>
    <row r="105" spans="1:26" ht="15.75" customHeight="1" x14ac:dyDescent="0.3">
      <c r="A105" s="169"/>
      <c r="B105" s="177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</row>
    <row r="106" spans="1:26" ht="15.75" customHeight="1" x14ac:dyDescent="0.3">
      <c r="A106" s="169"/>
      <c r="B106" s="177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</row>
    <row r="107" spans="1:26" ht="15.75" customHeight="1" x14ac:dyDescent="0.3">
      <c r="A107" s="169"/>
      <c r="B107" s="177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</row>
    <row r="108" spans="1:26" ht="15.75" customHeight="1" x14ac:dyDescent="0.3">
      <c r="A108" s="169"/>
      <c r="B108" s="177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</row>
    <row r="109" spans="1:26" ht="15.75" customHeight="1" x14ac:dyDescent="0.3">
      <c r="A109" s="169"/>
      <c r="B109" s="177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</row>
    <row r="110" spans="1:26" ht="15.75" customHeight="1" x14ac:dyDescent="0.3">
      <c r="A110" s="169"/>
      <c r="B110" s="177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</row>
    <row r="111" spans="1:26" ht="15.75" customHeight="1" x14ac:dyDescent="0.3">
      <c r="A111" s="169"/>
      <c r="B111" s="177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</row>
    <row r="112" spans="1:26" ht="15.75" customHeight="1" x14ac:dyDescent="0.3">
      <c r="A112" s="169"/>
      <c r="B112" s="177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</row>
    <row r="113" spans="1:26" ht="15.75" customHeight="1" x14ac:dyDescent="0.3">
      <c r="A113" s="169"/>
      <c r="B113" s="177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</row>
    <row r="114" spans="1:26" ht="15.75" customHeight="1" x14ac:dyDescent="0.3">
      <c r="A114" s="169"/>
      <c r="B114" s="177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</row>
    <row r="115" spans="1:26" ht="15.75" customHeight="1" x14ac:dyDescent="0.3">
      <c r="A115" s="169"/>
      <c r="B115" s="177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</row>
    <row r="116" spans="1:26" ht="15.75" customHeight="1" x14ac:dyDescent="0.3">
      <c r="A116" s="169"/>
      <c r="B116" s="177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</row>
    <row r="117" spans="1:26" ht="15.75" customHeight="1" x14ac:dyDescent="0.3">
      <c r="A117" s="169"/>
      <c r="B117" s="177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</row>
    <row r="118" spans="1:26" ht="15.75" customHeight="1" x14ac:dyDescent="0.3">
      <c r="A118" s="169"/>
      <c r="B118" s="177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</row>
    <row r="119" spans="1:26" ht="15.75" customHeight="1" x14ac:dyDescent="0.3">
      <c r="A119" s="169"/>
      <c r="B119" s="177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</row>
    <row r="120" spans="1:26" ht="15.75" customHeight="1" x14ac:dyDescent="0.3">
      <c r="A120" s="169"/>
      <c r="B120" s="177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</row>
    <row r="121" spans="1:26" ht="15.75" customHeight="1" x14ac:dyDescent="0.3">
      <c r="A121" s="169"/>
      <c r="B121" s="177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</row>
    <row r="122" spans="1:26" ht="15.75" customHeight="1" x14ac:dyDescent="0.3">
      <c r="A122" s="169"/>
      <c r="B122" s="177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</row>
    <row r="123" spans="1:26" ht="15.75" customHeight="1" x14ac:dyDescent="0.3">
      <c r="A123" s="169"/>
      <c r="B123" s="177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</row>
    <row r="124" spans="1:26" ht="15.75" customHeight="1" x14ac:dyDescent="0.3">
      <c r="A124" s="169"/>
      <c r="B124" s="177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</row>
    <row r="125" spans="1:26" ht="15.75" customHeight="1" x14ac:dyDescent="0.3">
      <c r="A125" s="169"/>
      <c r="B125" s="177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</row>
    <row r="126" spans="1:26" ht="15.75" customHeight="1" x14ac:dyDescent="0.3">
      <c r="A126" s="169"/>
      <c r="B126" s="177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</row>
    <row r="127" spans="1:26" ht="15.75" customHeight="1" x14ac:dyDescent="0.3">
      <c r="A127" s="169"/>
      <c r="B127" s="177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</row>
    <row r="128" spans="1:26" ht="15.75" customHeight="1" x14ac:dyDescent="0.3">
      <c r="A128" s="169"/>
      <c r="B128" s="177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</row>
    <row r="129" spans="1:26" ht="15.75" customHeight="1" x14ac:dyDescent="0.3">
      <c r="A129" s="169"/>
      <c r="B129" s="177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</row>
    <row r="130" spans="1:26" ht="15.75" customHeight="1" x14ac:dyDescent="0.3">
      <c r="A130" s="169"/>
      <c r="B130" s="177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</row>
    <row r="131" spans="1:26" ht="15.75" customHeight="1" x14ac:dyDescent="0.3">
      <c r="A131" s="169"/>
      <c r="B131" s="177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</row>
    <row r="132" spans="1:26" ht="15.75" customHeight="1" x14ac:dyDescent="0.3">
      <c r="A132" s="169"/>
      <c r="B132" s="177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</row>
    <row r="133" spans="1:26" ht="15.75" customHeight="1" x14ac:dyDescent="0.3">
      <c r="A133" s="169"/>
      <c r="B133" s="177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</row>
    <row r="134" spans="1:26" ht="15.75" customHeight="1" x14ac:dyDescent="0.3">
      <c r="A134" s="169"/>
      <c r="B134" s="177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</row>
    <row r="135" spans="1:26" ht="15.75" customHeight="1" x14ac:dyDescent="0.3">
      <c r="A135" s="169"/>
      <c r="B135" s="177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</row>
    <row r="136" spans="1:26" ht="15.75" customHeight="1" x14ac:dyDescent="0.3">
      <c r="A136" s="169"/>
      <c r="B136" s="177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</row>
    <row r="137" spans="1:26" ht="15.75" customHeight="1" x14ac:dyDescent="0.3">
      <c r="A137" s="169"/>
      <c r="B137" s="177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</row>
    <row r="138" spans="1:26" ht="15.75" customHeight="1" x14ac:dyDescent="0.3">
      <c r="A138" s="169"/>
      <c r="B138" s="177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</row>
    <row r="139" spans="1:26" ht="15.75" customHeight="1" x14ac:dyDescent="0.3">
      <c r="A139" s="169"/>
      <c r="B139" s="177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</row>
    <row r="140" spans="1:26" ht="15.75" customHeight="1" x14ac:dyDescent="0.3">
      <c r="A140" s="169"/>
      <c r="B140" s="177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</row>
    <row r="141" spans="1:26" ht="15.75" customHeight="1" x14ac:dyDescent="0.3">
      <c r="A141" s="169"/>
      <c r="B141" s="177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</row>
    <row r="142" spans="1:26" ht="15.75" customHeight="1" x14ac:dyDescent="0.3">
      <c r="A142" s="169"/>
      <c r="B142" s="177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</row>
    <row r="143" spans="1:26" ht="15.75" customHeight="1" x14ac:dyDescent="0.3">
      <c r="A143" s="169"/>
      <c r="B143" s="177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</row>
    <row r="144" spans="1:26" ht="15.75" customHeight="1" x14ac:dyDescent="0.3">
      <c r="A144" s="169"/>
      <c r="B144" s="177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</row>
    <row r="145" spans="1:26" ht="15.75" customHeight="1" x14ac:dyDescent="0.3">
      <c r="A145" s="169"/>
      <c r="B145" s="177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</row>
    <row r="146" spans="1:26" ht="15.75" customHeight="1" x14ac:dyDescent="0.3">
      <c r="A146" s="169"/>
      <c r="B146" s="177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</row>
    <row r="147" spans="1:26" ht="15.75" customHeight="1" x14ac:dyDescent="0.3">
      <c r="A147" s="169"/>
      <c r="B147" s="177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</row>
    <row r="148" spans="1:26" ht="15.75" customHeight="1" x14ac:dyDescent="0.3">
      <c r="A148" s="169"/>
      <c r="B148" s="177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</row>
    <row r="149" spans="1:26" ht="15.75" customHeight="1" x14ac:dyDescent="0.3">
      <c r="A149" s="169"/>
      <c r="B149" s="177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</row>
    <row r="150" spans="1:26" ht="15.75" customHeight="1" x14ac:dyDescent="0.3">
      <c r="A150" s="169"/>
      <c r="B150" s="177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</row>
    <row r="151" spans="1:26" ht="15.75" customHeight="1" x14ac:dyDescent="0.3">
      <c r="A151" s="169"/>
      <c r="B151" s="177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</row>
    <row r="152" spans="1:26" ht="15.75" customHeight="1" x14ac:dyDescent="0.3">
      <c r="A152" s="169"/>
      <c r="B152" s="177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</row>
    <row r="153" spans="1:26" ht="15.75" customHeight="1" x14ac:dyDescent="0.3">
      <c r="A153" s="169"/>
      <c r="B153" s="177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</row>
    <row r="154" spans="1:26" ht="15.75" customHeight="1" x14ac:dyDescent="0.3">
      <c r="A154" s="169"/>
      <c r="B154" s="177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</row>
    <row r="155" spans="1:26" ht="15.75" customHeight="1" x14ac:dyDescent="0.3">
      <c r="A155" s="169"/>
      <c r="B155" s="177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</row>
    <row r="156" spans="1:26" ht="15.75" customHeight="1" x14ac:dyDescent="0.3">
      <c r="A156" s="169"/>
      <c r="B156" s="177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</row>
    <row r="157" spans="1:26" ht="15.75" customHeight="1" x14ac:dyDescent="0.3">
      <c r="A157" s="169"/>
      <c r="B157" s="177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</row>
    <row r="158" spans="1:26" ht="15.75" customHeight="1" x14ac:dyDescent="0.3">
      <c r="A158" s="169"/>
      <c r="B158" s="177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</row>
    <row r="159" spans="1:26" ht="15.75" customHeight="1" x14ac:dyDescent="0.3">
      <c r="A159" s="169"/>
      <c r="B159" s="177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</row>
    <row r="160" spans="1:26" ht="15.75" customHeight="1" x14ac:dyDescent="0.3">
      <c r="A160" s="169"/>
      <c r="B160" s="177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</row>
    <row r="161" spans="1:26" ht="15.75" customHeight="1" x14ac:dyDescent="0.3">
      <c r="A161" s="169"/>
      <c r="B161" s="177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</row>
    <row r="162" spans="1:26" ht="15.75" customHeight="1" x14ac:dyDescent="0.3">
      <c r="A162" s="169"/>
      <c r="B162" s="177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</row>
    <row r="163" spans="1:26" ht="15.75" customHeight="1" x14ac:dyDescent="0.3">
      <c r="A163" s="169"/>
      <c r="B163" s="177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</row>
    <row r="164" spans="1:26" ht="15.75" customHeight="1" x14ac:dyDescent="0.3">
      <c r="A164" s="169"/>
      <c r="B164" s="177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</row>
    <row r="165" spans="1:26" ht="15.75" customHeight="1" x14ac:dyDescent="0.3">
      <c r="A165" s="169"/>
      <c r="B165" s="177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</row>
    <row r="166" spans="1:26" ht="15.75" customHeight="1" x14ac:dyDescent="0.3">
      <c r="A166" s="169"/>
      <c r="B166" s="177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</row>
    <row r="167" spans="1:26" ht="15.75" customHeight="1" x14ac:dyDescent="0.3">
      <c r="A167" s="169"/>
      <c r="B167" s="177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</row>
    <row r="168" spans="1:26" ht="15.75" customHeight="1" x14ac:dyDescent="0.3">
      <c r="A168" s="169"/>
      <c r="B168" s="177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</row>
    <row r="169" spans="1:26" ht="15.75" customHeight="1" x14ac:dyDescent="0.3">
      <c r="A169" s="169"/>
      <c r="B169" s="177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</row>
    <row r="170" spans="1:26" ht="15.75" customHeight="1" x14ac:dyDescent="0.3">
      <c r="A170" s="169"/>
      <c r="B170" s="177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</row>
    <row r="171" spans="1:26" ht="15.75" customHeight="1" x14ac:dyDescent="0.3">
      <c r="A171" s="169"/>
      <c r="B171" s="177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</row>
    <row r="172" spans="1:26" ht="15.75" customHeight="1" x14ac:dyDescent="0.3">
      <c r="A172" s="169"/>
      <c r="B172" s="177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</row>
    <row r="173" spans="1:26" ht="15.75" customHeight="1" x14ac:dyDescent="0.3">
      <c r="A173" s="169"/>
      <c r="B173" s="177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</row>
    <row r="174" spans="1:26" ht="15.75" customHeight="1" x14ac:dyDescent="0.3">
      <c r="A174" s="169"/>
      <c r="B174" s="177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</row>
    <row r="175" spans="1:26" ht="15.75" customHeight="1" x14ac:dyDescent="0.3">
      <c r="A175" s="169"/>
      <c r="B175" s="177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</row>
    <row r="176" spans="1:26" ht="15.75" customHeight="1" x14ac:dyDescent="0.3">
      <c r="A176" s="169"/>
      <c r="B176" s="177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</row>
    <row r="177" spans="1:26" ht="15.75" customHeight="1" x14ac:dyDescent="0.3">
      <c r="A177" s="169"/>
      <c r="B177" s="177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</row>
    <row r="178" spans="1:26" ht="15.75" customHeight="1" x14ac:dyDescent="0.3">
      <c r="A178" s="169"/>
      <c r="B178" s="177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</row>
    <row r="179" spans="1:26" ht="15.75" customHeight="1" x14ac:dyDescent="0.3">
      <c r="A179" s="169"/>
      <c r="B179" s="177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</row>
    <row r="180" spans="1:26" ht="15.75" customHeight="1" x14ac:dyDescent="0.3">
      <c r="A180" s="169"/>
      <c r="B180" s="177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</row>
    <row r="181" spans="1:26" ht="15.75" customHeight="1" x14ac:dyDescent="0.3">
      <c r="A181" s="169"/>
      <c r="B181" s="177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</row>
    <row r="182" spans="1:26" ht="15.75" customHeight="1" x14ac:dyDescent="0.3">
      <c r="A182" s="169"/>
      <c r="B182" s="177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</row>
    <row r="183" spans="1:26" ht="15.75" customHeight="1" x14ac:dyDescent="0.3">
      <c r="A183" s="169"/>
      <c r="B183" s="177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</row>
    <row r="184" spans="1:26" ht="15.75" customHeight="1" x14ac:dyDescent="0.3">
      <c r="A184" s="169"/>
      <c r="B184" s="177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</row>
    <row r="185" spans="1:26" ht="15.75" customHeight="1" x14ac:dyDescent="0.3">
      <c r="A185" s="169"/>
      <c r="B185" s="177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</row>
    <row r="186" spans="1:26" ht="15.75" customHeight="1" x14ac:dyDescent="0.3">
      <c r="A186" s="169"/>
      <c r="B186" s="177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</row>
    <row r="187" spans="1:26" ht="15.75" customHeight="1" x14ac:dyDescent="0.3">
      <c r="A187" s="169"/>
      <c r="B187" s="177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</row>
    <row r="188" spans="1:26" ht="15.75" customHeight="1" x14ac:dyDescent="0.3">
      <c r="A188" s="169"/>
      <c r="B188" s="177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</row>
    <row r="189" spans="1:26" ht="15.75" customHeight="1" x14ac:dyDescent="0.3">
      <c r="A189" s="169"/>
      <c r="B189" s="177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</row>
    <row r="190" spans="1:26" ht="15.75" customHeight="1" x14ac:dyDescent="0.3">
      <c r="A190" s="169"/>
      <c r="B190" s="177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</row>
    <row r="191" spans="1:26" ht="15.75" customHeight="1" x14ac:dyDescent="0.3">
      <c r="A191" s="169"/>
      <c r="B191" s="177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</row>
    <row r="192" spans="1:26" ht="15.75" customHeight="1" x14ac:dyDescent="0.3">
      <c r="A192" s="169"/>
      <c r="B192" s="177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</row>
    <row r="193" spans="1:26" ht="15.75" customHeight="1" x14ac:dyDescent="0.3">
      <c r="A193" s="169"/>
      <c r="B193" s="177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</row>
    <row r="194" spans="1:26" ht="15.75" customHeight="1" x14ac:dyDescent="0.3">
      <c r="A194" s="169"/>
      <c r="B194" s="177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</row>
    <row r="195" spans="1:26" ht="15.75" customHeight="1" x14ac:dyDescent="0.3">
      <c r="A195" s="169"/>
      <c r="B195" s="177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</row>
    <row r="196" spans="1:26" ht="15.75" customHeight="1" x14ac:dyDescent="0.3">
      <c r="A196" s="169"/>
      <c r="B196" s="177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</row>
    <row r="197" spans="1:26" ht="15.75" customHeight="1" x14ac:dyDescent="0.3">
      <c r="A197" s="169"/>
      <c r="B197" s="177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</row>
    <row r="198" spans="1:26" ht="15.75" customHeight="1" x14ac:dyDescent="0.3">
      <c r="A198" s="169"/>
      <c r="B198" s="177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</row>
    <row r="199" spans="1:26" ht="15.75" customHeight="1" x14ac:dyDescent="0.3">
      <c r="A199" s="169"/>
      <c r="B199" s="177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</row>
    <row r="200" spans="1:26" ht="15.75" customHeight="1" x14ac:dyDescent="0.3">
      <c r="A200" s="169"/>
      <c r="B200" s="177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</row>
    <row r="201" spans="1:26" ht="15.75" customHeight="1" x14ac:dyDescent="0.3">
      <c r="A201" s="169"/>
      <c r="B201" s="177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</row>
    <row r="202" spans="1:26" ht="15.75" customHeight="1" x14ac:dyDescent="0.3">
      <c r="A202" s="169"/>
      <c r="B202" s="177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</row>
    <row r="203" spans="1:26" ht="15.75" customHeight="1" x14ac:dyDescent="0.3">
      <c r="A203" s="169"/>
      <c r="B203" s="177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</row>
    <row r="204" spans="1:26" ht="15.75" customHeight="1" x14ac:dyDescent="0.3">
      <c r="A204" s="169"/>
      <c r="B204" s="177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</row>
    <row r="205" spans="1:26" ht="15.75" customHeight="1" x14ac:dyDescent="0.3">
      <c r="A205" s="169"/>
      <c r="B205" s="177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</row>
    <row r="206" spans="1:26" ht="15.75" customHeight="1" x14ac:dyDescent="0.3">
      <c r="A206" s="169"/>
      <c r="B206" s="177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</row>
    <row r="207" spans="1:26" ht="15.75" customHeight="1" x14ac:dyDescent="0.25"/>
    <row r="208" spans="1:26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</sheetData>
  <mergeCells count="2">
    <mergeCell ref="A1:G1"/>
    <mergeCell ref="A14:G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">
    <tabColor indexed="11"/>
  </sheetPr>
  <dimension ref="A1:AK43"/>
  <sheetViews>
    <sheetView workbookViewId="0">
      <selection activeCell="E3" sqref="E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50" hidden="1" customWidth="1"/>
    <col min="26" max="37" width="0" style="150" hidden="1" customWidth="1"/>
  </cols>
  <sheetData>
    <row r="1" spans="1:37" ht="24.6" x14ac:dyDescent="0.25">
      <c r="A1" s="204" t="str">
        <f>Altalanos!$A$6</f>
        <v>PEST M.-i Diákolimpia</v>
      </c>
      <c r="B1" s="204"/>
      <c r="C1" s="204"/>
      <c r="D1" s="204"/>
      <c r="E1" s="204"/>
      <c r="F1" s="204"/>
      <c r="G1" s="71"/>
      <c r="H1" s="74" t="s">
        <v>29</v>
      </c>
      <c r="I1" s="72"/>
      <c r="J1" s="73"/>
      <c r="L1" s="75"/>
      <c r="M1" s="96"/>
      <c r="N1" s="98"/>
      <c r="O1" s="98" t="s">
        <v>9</v>
      </c>
      <c r="P1" s="98"/>
      <c r="Q1" s="99"/>
      <c r="R1" s="98"/>
      <c r="S1" s="100"/>
      <c r="Y1"/>
      <c r="Z1"/>
      <c r="AA1"/>
      <c r="AB1" s="158" t="e">
        <f>IF(Y5=1,CONCATENATE(VLOOKUP(Y3,AA16:AH27,2)),CONCATENATE(VLOOKUP(Y3,AA2:AK13,2)))</f>
        <v>#N/A</v>
      </c>
      <c r="AC1" s="158" t="e">
        <f>IF(Y5=1,CONCATENATE(VLOOKUP(Y3,AA16:AK27,3)),CONCATENATE(VLOOKUP(Y3,AA2:AK13,3)))</f>
        <v>#N/A</v>
      </c>
      <c r="AD1" s="158" t="e">
        <f>IF(Y5=1,CONCATENATE(VLOOKUP(Y3,AA16:AK27,4)),CONCATENATE(VLOOKUP(Y3,AA2:AK13,4)))</f>
        <v>#N/A</v>
      </c>
      <c r="AE1" s="158" t="e">
        <f>IF(Y5=1,CONCATENATE(VLOOKUP(Y3,AA16:AK27,5)),CONCATENATE(VLOOKUP(Y3,AA2:AK13,5)))</f>
        <v>#N/A</v>
      </c>
      <c r="AF1" s="158" t="e">
        <f>IF(Y5=1,CONCATENATE(VLOOKUP(Y3,AA16:AK27,6)),CONCATENATE(VLOOKUP(Y3,AA2:AK13,6)))</f>
        <v>#N/A</v>
      </c>
      <c r="AG1" s="158" t="e">
        <f>IF(Y5=1,CONCATENATE(VLOOKUP(Y3,AA16:AK27,7)),CONCATENATE(VLOOKUP(Y3,AA2:AK13,7)))</f>
        <v>#N/A</v>
      </c>
      <c r="AH1" s="158" t="e">
        <f>IF(Y5=1,CONCATENATE(VLOOKUP(Y3,AA16:AK27,8)),CONCATENATE(VLOOKUP(Y3,AA2:AK13,8)))</f>
        <v>#N/A</v>
      </c>
      <c r="AI1" s="158" t="e">
        <f>IF(Y5=1,CONCATENATE(VLOOKUP(Y3,AA16:AK27,9)),CONCATENATE(VLOOKUP(Y3,AA2:AK13,9)))</f>
        <v>#N/A</v>
      </c>
      <c r="AJ1" s="158" t="e">
        <f>IF(Y5=1,CONCATENATE(VLOOKUP(Y3,AA16:AK27,10)),CONCATENATE(VLOOKUP(Y3,AA2:AK13,10)))</f>
        <v>#N/A</v>
      </c>
      <c r="AK1" s="158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 t="s">
        <v>83</v>
      </c>
      <c r="E2" s="77"/>
      <c r="F2" s="77"/>
      <c r="G2" s="78"/>
      <c r="H2" s="79"/>
      <c r="I2" s="79"/>
      <c r="J2" s="80"/>
      <c r="K2" s="75"/>
      <c r="L2" s="75"/>
      <c r="M2" s="97"/>
      <c r="N2" s="101"/>
      <c r="O2" s="102"/>
      <c r="P2" s="101"/>
      <c r="Q2" s="102"/>
      <c r="R2" s="101"/>
      <c r="S2" s="100"/>
      <c r="Y2" s="152"/>
      <c r="Z2" s="151"/>
      <c r="AA2" s="151" t="s">
        <v>37</v>
      </c>
      <c r="AB2" s="156">
        <v>150</v>
      </c>
      <c r="AC2" s="156">
        <v>120</v>
      </c>
      <c r="AD2" s="156">
        <v>100</v>
      </c>
      <c r="AE2" s="156">
        <v>80</v>
      </c>
      <c r="AF2" s="156">
        <v>70</v>
      </c>
      <c r="AG2" s="156">
        <v>60</v>
      </c>
      <c r="AH2" s="156">
        <v>55</v>
      </c>
      <c r="AI2" s="156">
        <v>50</v>
      </c>
      <c r="AJ2" s="156">
        <v>45</v>
      </c>
      <c r="AK2" s="156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42" t="s">
        <v>45</v>
      </c>
      <c r="R3" s="143" t="s">
        <v>51</v>
      </c>
      <c r="S3" s="100"/>
      <c r="Y3" s="151">
        <f>IF(H4="OB","A",IF(H4="IX","W",H4))</f>
        <v>0</v>
      </c>
      <c r="Z3" s="151"/>
      <c r="AA3" s="151" t="s">
        <v>54</v>
      </c>
      <c r="AB3" s="156">
        <v>120</v>
      </c>
      <c r="AC3" s="156">
        <v>90</v>
      </c>
      <c r="AD3" s="156">
        <v>65</v>
      </c>
      <c r="AE3" s="156">
        <v>55</v>
      </c>
      <c r="AF3" s="156">
        <v>50</v>
      </c>
      <c r="AG3" s="156">
        <v>45</v>
      </c>
      <c r="AH3" s="156">
        <v>40</v>
      </c>
      <c r="AI3" s="156">
        <v>35</v>
      </c>
      <c r="AJ3" s="156">
        <v>25</v>
      </c>
      <c r="AK3" s="156">
        <v>20</v>
      </c>
    </row>
    <row r="4" spans="1:37" ht="13.8" thickBot="1" x14ac:dyDescent="0.3">
      <c r="A4" s="207" t="str">
        <f>Altalanos!$A$10</f>
        <v>2022.04.21-22.</v>
      </c>
      <c r="B4" s="207"/>
      <c r="C4" s="207"/>
      <c r="D4" s="81"/>
      <c r="E4" s="82" t="str">
        <f>Altalanos!$C$10</f>
        <v>Duanekszi</v>
      </c>
      <c r="F4" s="82"/>
      <c r="G4" s="82"/>
      <c r="H4" s="84"/>
      <c r="I4" s="82"/>
      <c r="J4" s="83"/>
      <c r="K4" s="84"/>
      <c r="L4" s="85" t="str">
        <f>Altalanos!$E$10</f>
        <v>Enyedy Koppány</v>
      </c>
      <c r="M4" s="84"/>
      <c r="N4" s="105"/>
      <c r="O4" s="106"/>
      <c r="P4" s="105"/>
      <c r="Q4" s="144" t="s">
        <v>52</v>
      </c>
      <c r="R4" s="145" t="s">
        <v>47</v>
      </c>
      <c r="S4" s="100"/>
      <c r="Y4" s="151"/>
      <c r="Z4" s="151"/>
      <c r="AA4" s="151" t="s">
        <v>55</v>
      </c>
      <c r="AB4" s="156">
        <v>90</v>
      </c>
      <c r="AC4" s="156">
        <v>60</v>
      </c>
      <c r="AD4" s="156">
        <v>45</v>
      </c>
      <c r="AE4" s="156">
        <v>34</v>
      </c>
      <c r="AF4" s="156">
        <v>27</v>
      </c>
      <c r="AG4" s="156">
        <v>22</v>
      </c>
      <c r="AH4" s="156">
        <v>18</v>
      </c>
      <c r="AI4" s="156">
        <v>15</v>
      </c>
      <c r="AJ4" s="156">
        <v>12</v>
      </c>
      <c r="AK4" s="156">
        <v>9</v>
      </c>
    </row>
    <row r="5" spans="1:37" x14ac:dyDescent="0.25">
      <c r="A5" s="29"/>
      <c r="B5" s="29" t="s">
        <v>27</v>
      </c>
      <c r="C5" s="95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7" t="s">
        <v>41</v>
      </c>
      <c r="L5" s="137" t="s">
        <v>42</v>
      </c>
      <c r="M5" s="137" t="s">
        <v>43</v>
      </c>
      <c r="N5" s="100"/>
      <c r="O5" s="100"/>
      <c r="P5" s="100"/>
      <c r="Q5" s="146" t="s">
        <v>53</v>
      </c>
      <c r="R5" s="147" t="s">
        <v>49</v>
      </c>
      <c r="S5" s="100"/>
      <c r="Y5" s="151">
        <f>IF(OR(Altalanos!$A$8="F1",Altalanos!$A$8="F2",Altalanos!$A$8="N1",Altalanos!$A$8="N2"),1,2)</f>
        <v>2</v>
      </c>
      <c r="Z5" s="151"/>
      <c r="AA5" s="151" t="s">
        <v>56</v>
      </c>
      <c r="AB5" s="156">
        <v>60</v>
      </c>
      <c r="AC5" s="156">
        <v>40</v>
      </c>
      <c r="AD5" s="156">
        <v>30</v>
      </c>
      <c r="AE5" s="156">
        <v>20</v>
      </c>
      <c r="AF5" s="156">
        <v>18</v>
      </c>
      <c r="AG5" s="156">
        <v>15</v>
      </c>
      <c r="AH5" s="156">
        <v>12</v>
      </c>
      <c r="AI5" s="156">
        <v>10</v>
      </c>
      <c r="AJ5" s="156">
        <v>8</v>
      </c>
      <c r="AK5" s="156">
        <v>6</v>
      </c>
    </row>
    <row r="6" spans="1:37" x14ac:dyDescent="0.25">
      <c r="A6" s="87"/>
      <c r="B6" s="87"/>
      <c r="C6" s="136"/>
      <c r="D6" s="87"/>
      <c r="E6" s="87"/>
      <c r="F6" s="87"/>
      <c r="G6" s="87"/>
      <c r="H6" s="87"/>
      <c r="I6" s="87"/>
      <c r="J6" s="87"/>
      <c r="K6" s="87"/>
      <c r="L6" s="87"/>
      <c r="M6" s="87"/>
      <c r="N6" s="100"/>
      <c r="O6" s="100"/>
      <c r="P6" s="100"/>
      <c r="Q6" s="100"/>
      <c r="R6" s="100"/>
      <c r="S6" s="100"/>
      <c r="Y6" s="151"/>
      <c r="Z6" s="151"/>
      <c r="AA6" s="151" t="s">
        <v>57</v>
      </c>
      <c r="AB6" s="156">
        <v>40</v>
      </c>
      <c r="AC6" s="156">
        <v>25</v>
      </c>
      <c r="AD6" s="156">
        <v>18</v>
      </c>
      <c r="AE6" s="156">
        <v>13</v>
      </c>
      <c r="AF6" s="156">
        <v>10</v>
      </c>
      <c r="AG6" s="156">
        <v>8</v>
      </c>
      <c r="AH6" s="156">
        <v>6</v>
      </c>
      <c r="AI6" s="156">
        <v>5</v>
      </c>
      <c r="AJ6" s="156">
        <v>4</v>
      </c>
      <c r="AK6" s="156">
        <v>3</v>
      </c>
    </row>
    <row r="7" spans="1:37" x14ac:dyDescent="0.25">
      <c r="A7" s="107" t="s">
        <v>37</v>
      </c>
      <c r="B7" s="138"/>
      <c r="C7" s="203" t="s">
        <v>77</v>
      </c>
      <c r="D7" s="203"/>
      <c r="E7" s="203"/>
      <c r="F7" s="203"/>
      <c r="G7" s="203"/>
      <c r="H7" s="203"/>
      <c r="I7" s="203"/>
      <c r="J7" s="87"/>
      <c r="K7" s="159"/>
      <c r="L7" s="153" t="str">
        <f>IF(K7="","",CONCATENATE(VLOOKUP($Y$3,$AB$1:$AK$1,K7)," pont"))</f>
        <v/>
      </c>
      <c r="M7" s="160"/>
      <c r="N7" s="100"/>
      <c r="O7" s="100"/>
      <c r="P7" s="100"/>
      <c r="Q7" s="100"/>
      <c r="R7" s="100"/>
      <c r="S7" s="100"/>
      <c r="Y7" s="151"/>
      <c r="Z7" s="151"/>
      <c r="AA7" s="151" t="s">
        <v>58</v>
      </c>
      <c r="AB7" s="156">
        <v>25</v>
      </c>
      <c r="AC7" s="156">
        <v>15</v>
      </c>
      <c r="AD7" s="156">
        <v>13</v>
      </c>
      <c r="AE7" s="156">
        <v>8</v>
      </c>
      <c r="AF7" s="156">
        <v>6</v>
      </c>
      <c r="AG7" s="156">
        <v>4</v>
      </c>
      <c r="AH7" s="156">
        <v>3</v>
      </c>
      <c r="AI7" s="156">
        <v>2</v>
      </c>
      <c r="AJ7" s="156">
        <v>1</v>
      </c>
      <c r="AK7" s="156">
        <v>0</v>
      </c>
    </row>
    <row r="8" spans="1:37" x14ac:dyDescent="0.25">
      <c r="A8" s="107"/>
      <c r="B8" s="139"/>
      <c r="C8" s="108"/>
      <c r="D8" s="108"/>
      <c r="E8" s="108"/>
      <c r="F8" s="108"/>
      <c r="G8" s="108"/>
      <c r="H8" s="108"/>
      <c r="I8" s="108"/>
      <c r="J8" s="87"/>
      <c r="K8" s="107"/>
      <c r="L8" s="107"/>
      <c r="M8" s="161"/>
      <c r="N8" s="100"/>
      <c r="O8" s="100"/>
      <c r="P8" s="100"/>
      <c r="Q8" s="100"/>
      <c r="R8" s="100"/>
      <c r="S8" s="100"/>
      <c r="Y8" s="151"/>
      <c r="Z8" s="151"/>
      <c r="AA8" s="151" t="s">
        <v>59</v>
      </c>
      <c r="AB8" s="156">
        <v>15</v>
      </c>
      <c r="AC8" s="156">
        <v>10</v>
      </c>
      <c r="AD8" s="156">
        <v>7</v>
      </c>
      <c r="AE8" s="156">
        <v>5</v>
      </c>
      <c r="AF8" s="156">
        <v>4</v>
      </c>
      <c r="AG8" s="156">
        <v>3</v>
      </c>
      <c r="AH8" s="156">
        <v>2</v>
      </c>
      <c r="AI8" s="156">
        <v>1</v>
      </c>
      <c r="AJ8" s="156">
        <v>0</v>
      </c>
      <c r="AK8" s="156">
        <v>0</v>
      </c>
    </row>
    <row r="9" spans="1:37" x14ac:dyDescent="0.25">
      <c r="A9" s="107" t="s">
        <v>38</v>
      </c>
      <c r="B9" s="138"/>
      <c r="C9" s="203" t="s">
        <v>78</v>
      </c>
      <c r="D9" s="203"/>
      <c r="E9" s="203"/>
      <c r="F9" s="203"/>
      <c r="G9" s="203"/>
      <c r="H9" s="203"/>
      <c r="I9" s="203"/>
      <c r="J9" s="87"/>
      <c r="K9" s="159"/>
      <c r="L9" s="153" t="str">
        <f>IF(K9="","",CONCATENATE(VLOOKUP($Y$3,$AB$1:$AK$1,K9)," pont"))</f>
        <v/>
      </c>
      <c r="M9" s="160"/>
      <c r="N9" s="100"/>
      <c r="O9" s="100"/>
      <c r="P9" s="100"/>
      <c r="Q9" s="100"/>
      <c r="R9" s="100"/>
      <c r="S9" s="100"/>
      <c r="Y9" s="151"/>
      <c r="Z9" s="151"/>
      <c r="AA9" s="151" t="s">
        <v>60</v>
      </c>
      <c r="AB9" s="156">
        <v>10</v>
      </c>
      <c r="AC9" s="156">
        <v>6</v>
      </c>
      <c r="AD9" s="156">
        <v>4</v>
      </c>
      <c r="AE9" s="156">
        <v>2</v>
      </c>
      <c r="AF9" s="156">
        <v>1</v>
      </c>
      <c r="AG9" s="156">
        <v>0</v>
      </c>
      <c r="AH9" s="156">
        <v>0</v>
      </c>
      <c r="AI9" s="156">
        <v>0</v>
      </c>
      <c r="AJ9" s="156">
        <v>0</v>
      </c>
      <c r="AK9" s="156">
        <v>0</v>
      </c>
    </row>
    <row r="10" spans="1:37" x14ac:dyDescent="0.25">
      <c r="A10" s="107"/>
      <c r="B10" s="139"/>
      <c r="C10" s="108"/>
      <c r="D10" s="108"/>
      <c r="E10" s="108"/>
      <c r="F10" s="108"/>
      <c r="G10" s="108"/>
      <c r="H10" s="108"/>
      <c r="I10" s="108"/>
      <c r="J10" s="87"/>
      <c r="K10" s="107"/>
      <c r="L10" s="107"/>
      <c r="M10" s="161"/>
      <c r="N10" s="100"/>
      <c r="O10" s="100"/>
      <c r="P10" s="100"/>
      <c r="Q10" s="100"/>
      <c r="R10" s="100"/>
      <c r="S10" s="100"/>
      <c r="Y10" s="151"/>
      <c r="Z10" s="151"/>
      <c r="AA10" s="151" t="s">
        <v>61</v>
      </c>
      <c r="AB10" s="156">
        <v>6</v>
      </c>
      <c r="AC10" s="156">
        <v>3</v>
      </c>
      <c r="AD10" s="156">
        <v>2</v>
      </c>
      <c r="AE10" s="156">
        <v>1</v>
      </c>
      <c r="AF10" s="156">
        <v>0</v>
      </c>
      <c r="AG10" s="156">
        <v>0</v>
      </c>
      <c r="AH10" s="156">
        <v>0</v>
      </c>
      <c r="AI10" s="156">
        <v>0</v>
      </c>
      <c r="AJ10" s="156">
        <v>0</v>
      </c>
      <c r="AK10" s="156">
        <v>0</v>
      </c>
    </row>
    <row r="11" spans="1:37" x14ac:dyDescent="0.25">
      <c r="A11" s="107" t="s">
        <v>39</v>
      </c>
      <c r="B11" s="138"/>
      <c r="C11" s="203" t="s">
        <v>79</v>
      </c>
      <c r="D11" s="203"/>
      <c r="E11" s="203"/>
      <c r="F11" s="203"/>
      <c r="G11" s="203"/>
      <c r="H11" s="203"/>
      <c r="I11" s="203"/>
      <c r="J11" s="87"/>
      <c r="K11" s="159"/>
      <c r="L11" s="153" t="str">
        <f>IF(K11="","",CONCATENATE(VLOOKUP($Y$3,$AB$1:$AK$1,K11)," pont"))</f>
        <v/>
      </c>
      <c r="M11" s="160"/>
      <c r="N11" s="100"/>
      <c r="O11" s="100"/>
      <c r="P11" s="100"/>
      <c r="Q11" s="100"/>
      <c r="R11" s="100"/>
      <c r="S11" s="100"/>
      <c r="Y11" s="151"/>
      <c r="Z11" s="151"/>
      <c r="AA11" s="151" t="s">
        <v>66</v>
      </c>
      <c r="AB11" s="156">
        <v>3</v>
      </c>
      <c r="AC11" s="156">
        <v>2</v>
      </c>
      <c r="AD11" s="156">
        <v>1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</row>
    <row r="12" spans="1:37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Y12" s="151"/>
      <c r="Z12" s="151"/>
      <c r="AA12" s="151" t="s">
        <v>62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Y13" s="151"/>
      <c r="Z13" s="151"/>
      <c r="AA13" s="151" t="s">
        <v>63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</row>
    <row r="15" spans="1:37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Y16" s="151"/>
      <c r="Z16" s="151"/>
      <c r="AA16" s="151" t="s">
        <v>37</v>
      </c>
      <c r="AB16" s="151">
        <v>300</v>
      </c>
      <c r="AC16" s="151">
        <v>250</v>
      </c>
      <c r="AD16" s="151">
        <v>220</v>
      </c>
      <c r="AE16" s="151">
        <v>180</v>
      </c>
      <c r="AF16" s="151">
        <v>160</v>
      </c>
      <c r="AG16" s="151">
        <v>150</v>
      </c>
      <c r="AH16" s="151">
        <v>140</v>
      </c>
      <c r="AI16" s="151">
        <v>130</v>
      </c>
      <c r="AJ16" s="151">
        <v>120</v>
      </c>
      <c r="AK16" s="151">
        <v>110</v>
      </c>
    </row>
    <row r="17" spans="1:37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Y17" s="151"/>
      <c r="Z17" s="151"/>
      <c r="AA17" s="151" t="s">
        <v>54</v>
      </c>
      <c r="AB17" s="151">
        <v>250</v>
      </c>
      <c r="AC17" s="151">
        <v>200</v>
      </c>
      <c r="AD17" s="151">
        <v>160</v>
      </c>
      <c r="AE17" s="151">
        <v>140</v>
      </c>
      <c r="AF17" s="151">
        <v>120</v>
      </c>
      <c r="AG17" s="151">
        <v>110</v>
      </c>
      <c r="AH17" s="151">
        <v>100</v>
      </c>
      <c r="AI17" s="151">
        <v>90</v>
      </c>
      <c r="AJ17" s="151">
        <v>80</v>
      </c>
      <c r="AK17" s="151">
        <v>70</v>
      </c>
    </row>
    <row r="18" spans="1:37" ht="18.75" customHeight="1" x14ac:dyDescent="0.25">
      <c r="A18" s="87"/>
      <c r="B18" s="201"/>
      <c r="C18" s="201"/>
      <c r="D18" s="200">
        <f>E7</f>
        <v>0</v>
      </c>
      <c r="E18" s="200"/>
      <c r="F18" s="200">
        <f>E9</f>
        <v>0</v>
      </c>
      <c r="G18" s="200"/>
      <c r="H18" s="200">
        <f>E11</f>
        <v>0</v>
      </c>
      <c r="I18" s="200"/>
      <c r="J18" s="87"/>
      <c r="K18" s="87"/>
      <c r="L18" s="87"/>
      <c r="M18" s="87"/>
      <c r="Y18" s="151"/>
      <c r="Z18" s="151"/>
      <c r="AA18" s="151" t="s">
        <v>55</v>
      </c>
      <c r="AB18" s="151">
        <v>200</v>
      </c>
      <c r="AC18" s="151">
        <v>150</v>
      </c>
      <c r="AD18" s="151">
        <v>130</v>
      </c>
      <c r="AE18" s="151">
        <v>110</v>
      </c>
      <c r="AF18" s="151">
        <v>95</v>
      </c>
      <c r="AG18" s="151">
        <v>80</v>
      </c>
      <c r="AH18" s="151">
        <v>70</v>
      </c>
      <c r="AI18" s="151">
        <v>60</v>
      </c>
      <c r="AJ18" s="151">
        <v>55</v>
      </c>
      <c r="AK18" s="151">
        <v>50</v>
      </c>
    </row>
    <row r="19" spans="1:37" ht="18.75" customHeight="1" x14ac:dyDescent="0.25">
      <c r="A19" s="141" t="s">
        <v>37</v>
      </c>
      <c r="B19" s="206">
        <f>E7</f>
        <v>0</v>
      </c>
      <c r="C19" s="206"/>
      <c r="D19" s="199"/>
      <c r="E19" s="199"/>
      <c r="F19" s="198"/>
      <c r="G19" s="198"/>
      <c r="H19" s="198"/>
      <c r="I19" s="198"/>
      <c r="J19" s="87"/>
      <c r="K19" s="87"/>
      <c r="L19" s="87"/>
      <c r="M19" s="87"/>
      <c r="Y19" s="151"/>
      <c r="Z19" s="151"/>
      <c r="AA19" s="151" t="s">
        <v>56</v>
      </c>
      <c r="AB19" s="151">
        <v>150</v>
      </c>
      <c r="AC19" s="151">
        <v>120</v>
      </c>
      <c r="AD19" s="151">
        <v>100</v>
      </c>
      <c r="AE19" s="151">
        <v>80</v>
      </c>
      <c r="AF19" s="151">
        <v>70</v>
      </c>
      <c r="AG19" s="151">
        <v>60</v>
      </c>
      <c r="AH19" s="151">
        <v>55</v>
      </c>
      <c r="AI19" s="151">
        <v>50</v>
      </c>
      <c r="AJ19" s="151">
        <v>45</v>
      </c>
      <c r="AK19" s="151">
        <v>40</v>
      </c>
    </row>
    <row r="20" spans="1:37" ht="18.75" customHeight="1" x14ac:dyDescent="0.25">
      <c r="A20" s="141" t="s">
        <v>38</v>
      </c>
      <c r="B20" s="206">
        <f>E9</f>
        <v>0</v>
      </c>
      <c r="C20" s="206"/>
      <c r="D20" s="198"/>
      <c r="E20" s="198"/>
      <c r="F20" s="199"/>
      <c r="G20" s="199"/>
      <c r="H20" s="198"/>
      <c r="I20" s="198"/>
      <c r="J20" s="87"/>
      <c r="K20" s="87"/>
      <c r="L20" s="87"/>
      <c r="M20" s="87"/>
      <c r="Y20" s="151"/>
      <c r="Z20" s="151"/>
      <c r="AA20" s="151" t="s">
        <v>57</v>
      </c>
      <c r="AB20" s="151">
        <v>120</v>
      </c>
      <c r="AC20" s="151">
        <v>90</v>
      </c>
      <c r="AD20" s="151">
        <v>65</v>
      </c>
      <c r="AE20" s="151">
        <v>55</v>
      </c>
      <c r="AF20" s="151">
        <v>50</v>
      </c>
      <c r="AG20" s="151">
        <v>45</v>
      </c>
      <c r="AH20" s="151">
        <v>40</v>
      </c>
      <c r="AI20" s="151">
        <v>35</v>
      </c>
      <c r="AJ20" s="151">
        <v>25</v>
      </c>
      <c r="AK20" s="151">
        <v>20</v>
      </c>
    </row>
    <row r="21" spans="1:37" ht="18.75" customHeight="1" x14ac:dyDescent="0.25">
      <c r="A21" s="141" t="s">
        <v>39</v>
      </c>
      <c r="B21" s="206">
        <f>E11</f>
        <v>0</v>
      </c>
      <c r="C21" s="206"/>
      <c r="D21" s="198"/>
      <c r="E21" s="198"/>
      <c r="F21" s="198"/>
      <c r="G21" s="198"/>
      <c r="H21" s="199"/>
      <c r="I21" s="199"/>
      <c r="J21" s="87"/>
      <c r="K21" s="87"/>
      <c r="L21" s="87"/>
      <c r="M21" s="87"/>
      <c r="Y21" s="151"/>
      <c r="Z21" s="151"/>
      <c r="AA21" s="151" t="s">
        <v>58</v>
      </c>
      <c r="AB21" s="151">
        <v>90</v>
      </c>
      <c r="AC21" s="151">
        <v>60</v>
      </c>
      <c r="AD21" s="151">
        <v>45</v>
      </c>
      <c r="AE21" s="151">
        <v>34</v>
      </c>
      <c r="AF21" s="151">
        <v>27</v>
      </c>
      <c r="AG21" s="151">
        <v>22</v>
      </c>
      <c r="AH21" s="151">
        <v>18</v>
      </c>
      <c r="AI21" s="151">
        <v>15</v>
      </c>
      <c r="AJ21" s="151">
        <v>12</v>
      </c>
      <c r="AK21" s="151">
        <v>9</v>
      </c>
    </row>
    <row r="22" spans="1:37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Y22" s="151"/>
      <c r="Z22" s="151"/>
      <c r="AA22" s="151" t="s">
        <v>59</v>
      </c>
      <c r="AB22" s="151">
        <v>60</v>
      </c>
      <c r="AC22" s="151">
        <v>40</v>
      </c>
      <c r="AD22" s="151">
        <v>30</v>
      </c>
      <c r="AE22" s="151">
        <v>20</v>
      </c>
      <c r="AF22" s="151">
        <v>18</v>
      </c>
      <c r="AG22" s="151">
        <v>15</v>
      </c>
      <c r="AH22" s="151">
        <v>12</v>
      </c>
      <c r="AI22" s="151">
        <v>10</v>
      </c>
      <c r="AJ22" s="151">
        <v>8</v>
      </c>
      <c r="AK22" s="151">
        <v>6</v>
      </c>
    </row>
    <row r="23" spans="1:37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Y23" s="151"/>
      <c r="Z23" s="151"/>
      <c r="AA23" s="151" t="s">
        <v>60</v>
      </c>
      <c r="AB23" s="151">
        <v>40</v>
      </c>
      <c r="AC23" s="151">
        <v>25</v>
      </c>
      <c r="AD23" s="151">
        <v>18</v>
      </c>
      <c r="AE23" s="151">
        <v>13</v>
      </c>
      <c r="AF23" s="151">
        <v>8</v>
      </c>
      <c r="AG23" s="151">
        <v>7</v>
      </c>
      <c r="AH23" s="151">
        <v>6</v>
      </c>
      <c r="AI23" s="151">
        <v>5</v>
      </c>
      <c r="AJ23" s="151">
        <v>4</v>
      </c>
      <c r="AK23" s="151">
        <v>3</v>
      </c>
    </row>
    <row r="24" spans="1:37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Y24" s="151"/>
      <c r="Z24" s="151"/>
      <c r="AA24" s="151" t="s">
        <v>61</v>
      </c>
      <c r="AB24" s="151">
        <v>25</v>
      </c>
      <c r="AC24" s="151">
        <v>15</v>
      </c>
      <c r="AD24" s="151">
        <v>13</v>
      </c>
      <c r="AE24" s="151">
        <v>7</v>
      </c>
      <c r="AF24" s="151">
        <v>6</v>
      </c>
      <c r="AG24" s="151">
        <v>5</v>
      </c>
      <c r="AH24" s="151">
        <v>4</v>
      </c>
      <c r="AI24" s="151">
        <v>3</v>
      </c>
      <c r="AJ24" s="151">
        <v>2</v>
      </c>
      <c r="AK24" s="151">
        <v>1</v>
      </c>
    </row>
    <row r="25" spans="1:37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Y25" s="151"/>
      <c r="Z25" s="151"/>
      <c r="AA25" s="151" t="s">
        <v>66</v>
      </c>
      <c r="AB25" s="151">
        <v>15</v>
      </c>
      <c r="AC25" s="151">
        <v>10</v>
      </c>
      <c r="AD25" s="151">
        <v>8</v>
      </c>
      <c r="AE25" s="151">
        <v>4</v>
      </c>
      <c r="AF25" s="151">
        <v>3</v>
      </c>
      <c r="AG25" s="151">
        <v>2</v>
      </c>
      <c r="AH25" s="151">
        <v>1</v>
      </c>
      <c r="AI25" s="151">
        <v>0</v>
      </c>
      <c r="AJ25" s="151">
        <v>0</v>
      </c>
      <c r="AK25" s="151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Y26" s="151"/>
      <c r="Z26" s="151"/>
      <c r="AA26" s="151" t="s">
        <v>62</v>
      </c>
      <c r="AB26" s="151">
        <v>10</v>
      </c>
      <c r="AC26" s="151">
        <v>6</v>
      </c>
      <c r="AD26" s="151">
        <v>4</v>
      </c>
      <c r="AE26" s="151">
        <v>2</v>
      </c>
      <c r="AF26" s="151">
        <v>1</v>
      </c>
      <c r="AG26" s="151">
        <v>0</v>
      </c>
      <c r="AH26" s="151">
        <v>0</v>
      </c>
      <c r="AI26" s="151">
        <v>0</v>
      </c>
      <c r="AJ26" s="151">
        <v>0</v>
      </c>
      <c r="AK26" s="151">
        <v>0</v>
      </c>
    </row>
    <row r="27" spans="1:37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Y27" s="151"/>
      <c r="Z27" s="151"/>
      <c r="AA27" s="151" t="s">
        <v>63</v>
      </c>
      <c r="AB27" s="151">
        <v>3</v>
      </c>
      <c r="AC27" s="151">
        <v>2</v>
      </c>
      <c r="AD27" s="151">
        <v>1</v>
      </c>
      <c r="AE27" s="151">
        <v>0</v>
      </c>
      <c r="AF27" s="151">
        <v>0</v>
      </c>
      <c r="AG27" s="151">
        <v>0</v>
      </c>
      <c r="AH27" s="151">
        <v>0</v>
      </c>
      <c r="AI27" s="151">
        <v>0</v>
      </c>
      <c r="AJ27" s="151">
        <v>0</v>
      </c>
      <c r="AK27" s="151">
        <v>0</v>
      </c>
    </row>
    <row r="28" spans="1:37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37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37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6"/>
      <c r="M32" s="86"/>
      <c r="O32" s="100"/>
      <c r="P32" s="100"/>
      <c r="Q32" s="100"/>
      <c r="R32" s="100"/>
      <c r="S32" s="100"/>
    </row>
    <row r="33" spans="1:19" x14ac:dyDescent="0.25">
      <c r="A33" s="38" t="s">
        <v>22</v>
      </c>
      <c r="B33" s="39"/>
      <c r="C33" s="67"/>
      <c r="D33" s="115" t="s">
        <v>0</v>
      </c>
      <c r="E33" s="116" t="s">
        <v>24</v>
      </c>
      <c r="F33" s="134"/>
      <c r="G33" s="115" t="s">
        <v>0</v>
      </c>
      <c r="H33" s="116" t="s">
        <v>31</v>
      </c>
      <c r="I33" s="46"/>
      <c r="J33" s="116" t="s">
        <v>32</v>
      </c>
      <c r="K33" s="45" t="s">
        <v>33</v>
      </c>
      <c r="L33" s="29"/>
      <c r="M33" s="166"/>
      <c r="N33" s="165"/>
      <c r="O33" s="100"/>
      <c r="P33" s="109"/>
      <c r="Q33" s="109"/>
      <c r="R33" s="110"/>
      <c r="S33" s="100"/>
    </row>
    <row r="34" spans="1:19" x14ac:dyDescent="0.25">
      <c r="A34" s="90" t="s">
        <v>23</v>
      </c>
      <c r="B34" s="91"/>
      <c r="C34" s="92"/>
      <c r="D34" s="117"/>
      <c r="E34" s="205"/>
      <c r="F34" s="205"/>
      <c r="G34" s="128" t="s">
        <v>1</v>
      </c>
      <c r="H34" s="91"/>
      <c r="I34" s="118"/>
      <c r="J34" s="129"/>
      <c r="K34" s="88" t="s">
        <v>25</v>
      </c>
      <c r="L34" s="135"/>
      <c r="M34" s="123"/>
      <c r="O34" s="100"/>
      <c r="P34" s="111"/>
      <c r="Q34" s="111"/>
      <c r="R34" s="112"/>
      <c r="S34" s="100"/>
    </row>
    <row r="35" spans="1:19" x14ac:dyDescent="0.25">
      <c r="A35" s="93" t="s">
        <v>30</v>
      </c>
      <c r="B35" s="44"/>
      <c r="C35" s="94"/>
      <c r="D35" s="120"/>
      <c r="E35" s="202"/>
      <c r="F35" s="202"/>
      <c r="G35" s="130" t="s">
        <v>2</v>
      </c>
      <c r="H35" s="121"/>
      <c r="I35" s="122"/>
      <c r="J35" s="36"/>
      <c r="K35" s="132"/>
      <c r="L35" s="86"/>
      <c r="M35" s="127"/>
      <c r="O35" s="100"/>
      <c r="P35" s="112"/>
      <c r="Q35" s="113"/>
      <c r="R35" s="112"/>
      <c r="S35" s="100"/>
    </row>
    <row r="36" spans="1:19" x14ac:dyDescent="0.25">
      <c r="A36" s="57"/>
      <c r="B36" s="58"/>
      <c r="C36" s="59"/>
      <c r="D36" s="120"/>
      <c r="E36" s="124"/>
      <c r="F36" s="125"/>
      <c r="G36" s="130" t="s">
        <v>3</v>
      </c>
      <c r="H36" s="121"/>
      <c r="I36" s="122"/>
      <c r="J36" s="36"/>
      <c r="K36" s="88" t="s">
        <v>26</v>
      </c>
      <c r="L36" s="135"/>
      <c r="M36" s="119"/>
      <c r="O36" s="100"/>
      <c r="P36" s="111"/>
      <c r="Q36" s="111"/>
      <c r="R36" s="112"/>
      <c r="S36" s="100"/>
    </row>
    <row r="37" spans="1:19" x14ac:dyDescent="0.25">
      <c r="A37" s="40"/>
      <c r="B37" s="65"/>
      <c r="C37" s="41"/>
      <c r="D37" s="120"/>
      <c r="E37" s="124"/>
      <c r="F37" s="125"/>
      <c r="G37" s="130" t="s">
        <v>4</v>
      </c>
      <c r="H37" s="121"/>
      <c r="I37" s="122"/>
      <c r="J37" s="36"/>
      <c r="K37" s="133"/>
      <c r="L37" s="125"/>
      <c r="M37" s="123"/>
      <c r="O37" s="100"/>
      <c r="P37" s="112"/>
      <c r="Q37" s="113"/>
      <c r="R37" s="112"/>
      <c r="S37" s="100"/>
    </row>
    <row r="38" spans="1:19" x14ac:dyDescent="0.25">
      <c r="A38" s="48"/>
      <c r="B38" s="60"/>
      <c r="C38" s="66"/>
      <c r="D38" s="120"/>
      <c r="E38" s="124"/>
      <c r="F38" s="125"/>
      <c r="G38" s="130" t="s">
        <v>5</v>
      </c>
      <c r="H38" s="121"/>
      <c r="I38" s="122"/>
      <c r="J38" s="36"/>
      <c r="K38" s="93"/>
      <c r="L38" s="86"/>
      <c r="M38" s="127"/>
      <c r="O38" s="100"/>
      <c r="P38" s="112"/>
      <c r="Q38" s="113"/>
      <c r="R38" s="112"/>
      <c r="S38" s="100"/>
    </row>
    <row r="39" spans="1:19" x14ac:dyDescent="0.25">
      <c r="A39" s="49"/>
      <c r="B39" s="61"/>
      <c r="C39" s="41"/>
      <c r="D39" s="120"/>
      <c r="E39" s="124"/>
      <c r="F39" s="125"/>
      <c r="G39" s="130" t="s">
        <v>6</v>
      </c>
      <c r="H39" s="121"/>
      <c r="I39" s="122"/>
      <c r="J39" s="36"/>
      <c r="K39" s="88" t="s">
        <v>21</v>
      </c>
      <c r="L39" s="135"/>
      <c r="M39" s="119"/>
      <c r="O39" s="100"/>
      <c r="P39" s="111"/>
      <c r="Q39" s="111"/>
      <c r="R39" s="112"/>
      <c r="S39" s="100"/>
    </row>
    <row r="40" spans="1:19" x14ac:dyDescent="0.25">
      <c r="A40" s="49"/>
      <c r="B40" s="61"/>
      <c r="C40" s="55"/>
      <c r="D40" s="120"/>
      <c r="E40" s="124"/>
      <c r="F40" s="125"/>
      <c r="G40" s="130" t="s">
        <v>7</v>
      </c>
      <c r="H40" s="121"/>
      <c r="I40" s="122"/>
      <c r="J40" s="36"/>
      <c r="K40" s="133"/>
      <c r="L40" s="125"/>
      <c r="M40" s="123"/>
      <c r="O40" s="100"/>
      <c r="P40" s="112"/>
      <c r="Q40" s="113"/>
      <c r="R40" s="112"/>
      <c r="S40" s="100"/>
    </row>
    <row r="41" spans="1:19" x14ac:dyDescent="0.25">
      <c r="A41" s="50"/>
      <c r="B41" s="47"/>
      <c r="C41" s="56"/>
      <c r="D41" s="126"/>
      <c r="E41" s="42"/>
      <c r="F41" s="86"/>
      <c r="G41" s="131" t="s">
        <v>8</v>
      </c>
      <c r="H41" s="44"/>
      <c r="I41" s="89"/>
      <c r="J41" s="43"/>
      <c r="K41" s="93" t="str">
        <f>L4</f>
        <v>Enyedy Koppány</v>
      </c>
      <c r="L41" s="86"/>
      <c r="M41" s="127"/>
      <c r="O41" s="100"/>
      <c r="P41" s="112"/>
      <c r="Q41" s="113"/>
      <c r="R41" s="114"/>
      <c r="S41" s="100"/>
    </row>
    <row r="42" spans="1:19" x14ac:dyDescent="0.25">
      <c r="O42" s="100"/>
      <c r="P42" s="100"/>
      <c r="Q42" s="100"/>
      <c r="R42" s="100"/>
      <c r="S42" s="100"/>
    </row>
    <row r="43" spans="1:19" x14ac:dyDescent="0.25">
      <c r="O43" s="100"/>
      <c r="P43" s="100"/>
      <c r="Q43" s="100"/>
      <c r="R43" s="100"/>
      <c r="S43" s="100"/>
    </row>
  </sheetData>
  <mergeCells count="23"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E35:F35"/>
    <mergeCell ref="F21:G21"/>
    <mergeCell ref="H21:I21"/>
    <mergeCell ref="C7:I7"/>
    <mergeCell ref="C9:I9"/>
    <mergeCell ref="C11:I11"/>
    <mergeCell ref="F19:G19"/>
    <mergeCell ref="H19:I19"/>
    <mergeCell ref="D20:E20"/>
    <mergeCell ref="F20:G20"/>
    <mergeCell ref="H20:I20"/>
    <mergeCell ref="H18:I18"/>
    <mergeCell ref="B18:C18"/>
  </mergeCells>
  <phoneticPr fontId="36" type="noConversion"/>
  <conditionalFormatting sqref="R41">
    <cfRule type="expression" dxfId="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2">
    <tabColor indexed="11"/>
  </sheetPr>
  <dimension ref="A1:AK43"/>
  <sheetViews>
    <sheetView workbookViewId="0">
      <selection activeCell="E3" sqref="E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04" t="str">
        <f>Altalanos!$A$6</f>
        <v>PEST M.-i Diákolimpia</v>
      </c>
      <c r="B1" s="204"/>
      <c r="C1" s="204"/>
      <c r="D1" s="204"/>
      <c r="E1" s="204"/>
      <c r="F1" s="204"/>
      <c r="G1" s="71"/>
      <c r="H1" s="74" t="s">
        <v>29</v>
      </c>
      <c r="I1" s="72"/>
      <c r="J1" s="73"/>
      <c r="L1" s="75"/>
      <c r="M1" s="96"/>
      <c r="N1" s="98"/>
      <c r="O1" s="98" t="s">
        <v>9</v>
      </c>
      <c r="P1" s="98"/>
      <c r="Q1" s="99"/>
      <c r="R1" s="98"/>
      <c r="S1" s="100"/>
      <c r="AB1" s="158" t="e">
        <f>IF(Y5=1,CONCATENATE(VLOOKUP(Y3,AA16:AH27,2)),CONCATENATE(VLOOKUP(Y3,AA2:AK13,2)))</f>
        <v>#N/A</v>
      </c>
      <c r="AC1" s="158" t="e">
        <f>IF(Y5=1,CONCATENATE(VLOOKUP(Y3,AA16:AK27,3)),CONCATENATE(VLOOKUP(Y3,AA2:AK13,3)))</f>
        <v>#N/A</v>
      </c>
      <c r="AD1" s="158" t="e">
        <f>IF(Y5=1,CONCATENATE(VLOOKUP(Y3,AA16:AK27,4)),CONCATENATE(VLOOKUP(Y3,AA2:AK13,4)))</f>
        <v>#N/A</v>
      </c>
      <c r="AE1" s="158" t="e">
        <f>IF(Y5=1,CONCATENATE(VLOOKUP(Y3,AA16:AK27,5)),CONCATENATE(VLOOKUP(Y3,AA2:AK13,5)))</f>
        <v>#N/A</v>
      </c>
      <c r="AF1" s="158" t="e">
        <f>IF(Y5=1,CONCATENATE(VLOOKUP(Y3,AA16:AK27,6)),CONCATENATE(VLOOKUP(Y3,AA2:AK13,6)))</f>
        <v>#N/A</v>
      </c>
      <c r="AG1" s="158" t="e">
        <f>IF(Y5=1,CONCATENATE(VLOOKUP(Y3,AA16:AK27,7)),CONCATENATE(VLOOKUP(Y3,AA2:AK13,7)))</f>
        <v>#N/A</v>
      </c>
      <c r="AH1" s="158" t="e">
        <f>IF(Y5=1,CONCATENATE(VLOOKUP(Y3,AA16:AK27,8)),CONCATENATE(VLOOKUP(Y3,AA2:AK13,8)))</f>
        <v>#N/A</v>
      </c>
      <c r="AI1" s="158" t="e">
        <f>IF(Y5=1,CONCATENATE(VLOOKUP(Y3,AA16:AK27,9)),CONCATENATE(VLOOKUP(Y3,AA2:AK13,9)))</f>
        <v>#N/A</v>
      </c>
      <c r="AJ1" s="158" t="e">
        <f>IF(Y5=1,CONCATENATE(VLOOKUP(Y3,AA16:AK27,10)),CONCATENATE(VLOOKUP(Y3,AA2:AK13,10)))</f>
        <v>#N/A</v>
      </c>
      <c r="AK1" s="158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 t="s">
        <v>84</v>
      </c>
      <c r="E2" s="77"/>
      <c r="F2" s="77"/>
      <c r="G2" s="78"/>
      <c r="H2" s="79"/>
      <c r="I2" s="79"/>
      <c r="J2" s="80"/>
      <c r="K2" s="75"/>
      <c r="L2" s="75"/>
      <c r="M2" s="97"/>
      <c r="N2" s="101"/>
      <c r="O2" s="102"/>
      <c r="P2" s="101"/>
      <c r="Q2" s="102"/>
      <c r="R2" s="101"/>
      <c r="S2" s="100"/>
      <c r="Y2" s="152"/>
      <c r="Z2" s="151"/>
      <c r="AA2" s="151" t="s">
        <v>37</v>
      </c>
      <c r="AB2" s="156">
        <v>150</v>
      </c>
      <c r="AC2" s="156">
        <v>120</v>
      </c>
      <c r="AD2" s="156">
        <v>100</v>
      </c>
      <c r="AE2" s="156">
        <v>80</v>
      </c>
      <c r="AF2" s="156">
        <v>70</v>
      </c>
      <c r="AG2" s="156">
        <v>60</v>
      </c>
      <c r="AH2" s="156">
        <v>55</v>
      </c>
      <c r="AI2" s="156">
        <v>50</v>
      </c>
      <c r="AJ2" s="156">
        <v>45</v>
      </c>
      <c r="AK2" s="156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/>
      <c r="M3" s="35" t="s">
        <v>19</v>
      </c>
      <c r="N3" s="104"/>
      <c r="O3" s="103"/>
      <c r="P3" s="104"/>
      <c r="Q3" s="142" t="s">
        <v>45</v>
      </c>
      <c r="R3" s="143" t="s">
        <v>51</v>
      </c>
      <c r="S3" s="143" t="s">
        <v>46</v>
      </c>
      <c r="Y3" s="151">
        <f>IF(H4="OB","A",IF(H4="IX","W",H4))</f>
        <v>0</v>
      </c>
      <c r="Z3" s="151"/>
      <c r="AA3" s="151" t="s">
        <v>54</v>
      </c>
      <c r="AB3" s="156">
        <v>120</v>
      </c>
      <c r="AC3" s="156">
        <v>90</v>
      </c>
      <c r="AD3" s="156">
        <v>65</v>
      </c>
      <c r="AE3" s="156">
        <v>55</v>
      </c>
      <c r="AF3" s="156">
        <v>50</v>
      </c>
      <c r="AG3" s="156">
        <v>45</v>
      </c>
      <c r="AH3" s="156">
        <v>40</v>
      </c>
      <c r="AI3" s="156">
        <v>35</v>
      </c>
      <c r="AJ3" s="156">
        <v>25</v>
      </c>
      <c r="AK3" s="156">
        <v>20</v>
      </c>
    </row>
    <row r="4" spans="1:37" ht="13.8" thickBot="1" x14ac:dyDescent="0.3">
      <c r="A4" s="207" t="str">
        <f>Altalanos!$A$10</f>
        <v>2022.04.21-22.</v>
      </c>
      <c r="B4" s="207"/>
      <c r="C4" s="207"/>
      <c r="D4" s="81"/>
      <c r="E4" s="82" t="str">
        <f>Altalanos!$C$10</f>
        <v>Duanekszi</v>
      </c>
      <c r="F4" s="82"/>
      <c r="G4" s="82"/>
      <c r="H4" s="84"/>
      <c r="I4" s="82"/>
      <c r="J4" s="83"/>
      <c r="K4" s="84"/>
      <c r="L4" s="154"/>
      <c r="M4" s="85" t="str">
        <f>Altalanos!$E$10</f>
        <v>Enyedy Koppány</v>
      </c>
      <c r="N4" s="105"/>
      <c r="O4" s="106"/>
      <c r="P4" s="105"/>
      <c r="Q4" s="144" t="s">
        <v>52</v>
      </c>
      <c r="R4" s="145" t="s">
        <v>47</v>
      </c>
      <c r="S4" s="145" t="s">
        <v>48</v>
      </c>
      <c r="Y4" s="151"/>
      <c r="Z4" s="151"/>
      <c r="AA4" s="151" t="s">
        <v>55</v>
      </c>
      <c r="AB4" s="156">
        <v>90</v>
      </c>
      <c r="AC4" s="156">
        <v>60</v>
      </c>
      <c r="AD4" s="156">
        <v>45</v>
      </c>
      <c r="AE4" s="156">
        <v>34</v>
      </c>
      <c r="AF4" s="156">
        <v>27</v>
      </c>
      <c r="AG4" s="156">
        <v>22</v>
      </c>
      <c r="AH4" s="156">
        <v>18</v>
      </c>
      <c r="AI4" s="156">
        <v>15</v>
      </c>
      <c r="AJ4" s="156">
        <v>12</v>
      </c>
      <c r="AK4" s="156">
        <v>9</v>
      </c>
    </row>
    <row r="5" spans="1:37" x14ac:dyDescent="0.25">
      <c r="A5" s="29"/>
      <c r="B5" s="29" t="s">
        <v>27</v>
      </c>
      <c r="C5" s="95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7" t="s">
        <v>41</v>
      </c>
      <c r="L5" s="137" t="s">
        <v>42</v>
      </c>
      <c r="M5" s="137" t="s">
        <v>43</v>
      </c>
      <c r="N5" s="100"/>
      <c r="O5" s="100"/>
      <c r="P5" s="100"/>
      <c r="Q5" s="146" t="s">
        <v>53</v>
      </c>
      <c r="R5" s="147" t="s">
        <v>49</v>
      </c>
      <c r="S5" s="147" t="s">
        <v>50</v>
      </c>
      <c r="Y5" s="151">
        <f>IF(OR(Altalanos!$A$8="F1",Altalanos!$A$8="F2",Altalanos!$A$8="N1",Altalanos!$A$8="N2"),1,2)</f>
        <v>2</v>
      </c>
      <c r="Z5" s="151"/>
      <c r="AA5" s="151" t="s">
        <v>56</v>
      </c>
      <c r="AB5" s="156">
        <v>60</v>
      </c>
      <c r="AC5" s="156">
        <v>40</v>
      </c>
      <c r="AD5" s="156">
        <v>30</v>
      </c>
      <c r="AE5" s="156">
        <v>20</v>
      </c>
      <c r="AF5" s="156">
        <v>18</v>
      </c>
      <c r="AG5" s="156">
        <v>15</v>
      </c>
      <c r="AH5" s="156">
        <v>12</v>
      </c>
      <c r="AI5" s="156">
        <v>10</v>
      </c>
      <c r="AJ5" s="156">
        <v>8</v>
      </c>
      <c r="AK5" s="156">
        <v>6</v>
      </c>
    </row>
    <row r="6" spans="1:37" x14ac:dyDescent="0.25">
      <c r="A6" s="87"/>
      <c r="B6" s="87"/>
      <c r="C6" s="136"/>
      <c r="D6" s="87"/>
      <c r="E6" s="87"/>
      <c r="F6" s="87"/>
      <c r="G6" s="87"/>
      <c r="H6" s="87"/>
      <c r="I6" s="87"/>
      <c r="J6" s="87"/>
      <c r="K6" s="87"/>
      <c r="L6" s="87"/>
      <c r="M6" s="87"/>
      <c r="N6" s="100"/>
      <c r="O6" s="100"/>
      <c r="P6" s="100"/>
      <c r="Q6" s="100"/>
      <c r="R6" s="100"/>
      <c r="S6" s="100"/>
      <c r="Y6" s="151"/>
      <c r="Z6" s="151"/>
      <c r="AA6" s="151" t="s">
        <v>57</v>
      </c>
      <c r="AB6" s="156">
        <v>40</v>
      </c>
      <c r="AC6" s="156">
        <v>25</v>
      </c>
      <c r="AD6" s="156">
        <v>18</v>
      </c>
      <c r="AE6" s="156">
        <v>13</v>
      </c>
      <c r="AF6" s="156">
        <v>10</v>
      </c>
      <c r="AG6" s="156">
        <v>8</v>
      </c>
      <c r="AH6" s="156">
        <v>6</v>
      </c>
      <c r="AI6" s="156">
        <v>5</v>
      </c>
      <c r="AJ6" s="156">
        <v>4</v>
      </c>
      <c r="AK6" s="156">
        <v>3</v>
      </c>
    </row>
    <row r="7" spans="1:37" x14ac:dyDescent="0.25">
      <c r="A7" s="107" t="s">
        <v>37</v>
      </c>
      <c r="B7" s="138"/>
      <c r="C7" s="203" t="s">
        <v>80</v>
      </c>
      <c r="D7" s="203"/>
      <c r="E7" s="203"/>
      <c r="F7" s="203"/>
      <c r="G7" s="203"/>
      <c r="H7" s="203"/>
      <c r="I7" s="203"/>
      <c r="J7" s="87"/>
      <c r="K7" s="159"/>
      <c r="L7" s="153" t="str">
        <f>IF(K7="","",CONCATENATE(VLOOKUP($Y$3,$AB$1:$AK$1,K7)," pont"))</f>
        <v/>
      </c>
      <c r="M7" s="160"/>
      <c r="N7" s="100"/>
      <c r="O7" s="100"/>
      <c r="P7" s="100"/>
      <c r="Q7" s="100"/>
      <c r="R7" s="100"/>
      <c r="S7" s="100"/>
      <c r="Y7" s="151"/>
      <c r="Z7" s="151"/>
      <c r="AA7" s="151" t="s">
        <v>58</v>
      </c>
      <c r="AB7" s="156">
        <v>25</v>
      </c>
      <c r="AC7" s="156">
        <v>15</v>
      </c>
      <c r="AD7" s="156">
        <v>13</v>
      </c>
      <c r="AE7" s="156">
        <v>8</v>
      </c>
      <c r="AF7" s="156">
        <v>6</v>
      </c>
      <c r="AG7" s="156">
        <v>4</v>
      </c>
      <c r="AH7" s="156">
        <v>3</v>
      </c>
      <c r="AI7" s="156">
        <v>2</v>
      </c>
      <c r="AJ7" s="156">
        <v>1</v>
      </c>
      <c r="AK7" s="156">
        <v>0</v>
      </c>
    </row>
    <row r="8" spans="1:37" x14ac:dyDescent="0.25">
      <c r="A8" s="107"/>
      <c r="B8" s="139"/>
      <c r="C8" s="140"/>
      <c r="D8" s="140"/>
      <c r="E8" s="140"/>
      <c r="F8" s="140"/>
      <c r="G8" s="140"/>
      <c r="H8" s="140"/>
      <c r="I8" s="140"/>
      <c r="J8" s="87"/>
      <c r="K8" s="107"/>
      <c r="L8" s="107"/>
      <c r="M8" s="161"/>
      <c r="N8" s="100"/>
      <c r="O8" s="100"/>
      <c r="P8" s="100"/>
      <c r="Q8" s="100"/>
      <c r="R8" s="100"/>
      <c r="S8" s="100"/>
      <c r="Y8" s="151"/>
      <c r="Z8" s="151"/>
      <c r="AA8" s="151" t="s">
        <v>59</v>
      </c>
      <c r="AB8" s="156">
        <v>15</v>
      </c>
      <c r="AC8" s="156">
        <v>10</v>
      </c>
      <c r="AD8" s="156">
        <v>7</v>
      </c>
      <c r="AE8" s="156">
        <v>5</v>
      </c>
      <c r="AF8" s="156">
        <v>4</v>
      </c>
      <c r="AG8" s="156">
        <v>3</v>
      </c>
      <c r="AH8" s="156">
        <v>2</v>
      </c>
      <c r="AI8" s="156">
        <v>1</v>
      </c>
      <c r="AJ8" s="156">
        <v>0</v>
      </c>
      <c r="AK8" s="156">
        <v>0</v>
      </c>
    </row>
    <row r="9" spans="1:37" x14ac:dyDescent="0.25">
      <c r="A9" s="107" t="s">
        <v>38</v>
      </c>
      <c r="B9" s="138"/>
      <c r="C9" s="203" t="s">
        <v>78</v>
      </c>
      <c r="D9" s="203"/>
      <c r="E9" s="203"/>
      <c r="F9" s="203"/>
      <c r="G9" s="203"/>
      <c r="H9" s="203"/>
      <c r="I9" s="203"/>
      <c r="J9" s="87"/>
      <c r="K9" s="159"/>
      <c r="L9" s="153" t="str">
        <f>IF(K9="","",CONCATENATE(VLOOKUP($Y$3,$AB$1:$AK$1,K9)," pont"))</f>
        <v/>
      </c>
      <c r="M9" s="160"/>
      <c r="N9" s="100"/>
      <c r="O9" s="100"/>
      <c r="P9" s="100"/>
      <c r="Q9" s="100"/>
      <c r="R9" s="100"/>
      <c r="S9" s="100"/>
      <c r="Y9" s="151"/>
      <c r="Z9" s="151"/>
      <c r="AA9" s="151" t="s">
        <v>60</v>
      </c>
      <c r="AB9" s="156">
        <v>10</v>
      </c>
      <c r="AC9" s="156">
        <v>6</v>
      </c>
      <c r="AD9" s="156">
        <v>4</v>
      </c>
      <c r="AE9" s="156">
        <v>2</v>
      </c>
      <c r="AF9" s="156">
        <v>1</v>
      </c>
      <c r="AG9" s="156">
        <v>0</v>
      </c>
      <c r="AH9" s="156">
        <v>0</v>
      </c>
      <c r="AI9" s="156">
        <v>0</v>
      </c>
      <c r="AJ9" s="156">
        <v>0</v>
      </c>
      <c r="AK9" s="156">
        <v>0</v>
      </c>
    </row>
    <row r="10" spans="1:37" x14ac:dyDescent="0.25">
      <c r="A10" s="107"/>
      <c r="B10" s="139"/>
      <c r="C10" s="140"/>
      <c r="D10" s="140"/>
      <c r="E10" s="140"/>
      <c r="F10" s="140"/>
      <c r="G10" s="140"/>
      <c r="H10" s="140"/>
      <c r="I10" s="140"/>
      <c r="J10" s="87"/>
      <c r="K10" s="107"/>
      <c r="L10" s="107"/>
      <c r="M10" s="161"/>
      <c r="N10" s="100"/>
      <c r="O10" s="100"/>
      <c r="P10" s="100"/>
      <c r="Q10" s="100"/>
      <c r="R10" s="100"/>
      <c r="S10" s="100"/>
      <c r="Y10" s="151"/>
      <c r="Z10" s="151"/>
      <c r="AA10" s="151" t="s">
        <v>61</v>
      </c>
      <c r="AB10" s="156">
        <v>6</v>
      </c>
      <c r="AC10" s="156">
        <v>3</v>
      </c>
      <c r="AD10" s="156">
        <v>2</v>
      </c>
      <c r="AE10" s="156">
        <v>1</v>
      </c>
      <c r="AF10" s="156">
        <v>0</v>
      </c>
      <c r="AG10" s="156">
        <v>0</v>
      </c>
      <c r="AH10" s="156">
        <v>0</v>
      </c>
      <c r="AI10" s="156">
        <v>0</v>
      </c>
      <c r="AJ10" s="156">
        <v>0</v>
      </c>
      <c r="AK10" s="156">
        <v>0</v>
      </c>
    </row>
    <row r="11" spans="1:37" x14ac:dyDescent="0.25">
      <c r="A11" s="107" t="s">
        <v>39</v>
      </c>
      <c r="B11" s="138"/>
      <c r="C11" s="203" t="s">
        <v>82</v>
      </c>
      <c r="D11" s="203"/>
      <c r="E11" s="203"/>
      <c r="F11" s="203"/>
      <c r="G11" s="203"/>
      <c r="H11" s="203"/>
      <c r="I11" s="203"/>
      <c r="J11" s="87"/>
      <c r="K11" s="159"/>
      <c r="L11" s="153" t="str">
        <f>IF(K11="","",CONCATENATE(VLOOKUP($Y$3,$AB$1:$AK$1,K11)," pont"))</f>
        <v/>
      </c>
      <c r="M11" s="160"/>
      <c r="N11" s="100"/>
      <c r="O11" s="100"/>
      <c r="P11" s="100"/>
      <c r="Q11" s="100"/>
      <c r="R11" s="100"/>
      <c r="S11" s="100"/>
      <c r="Y11" s="151"/>
      <c r="Z11" s="151"/>
      <c r="AA11" s="151" t="s">
        <v>66</v>
      </c>
      <c r="AB11" s="156">
        <v>3</v>
      </c>
      <c r="AC11" s="156">
        <v>2</v>
      </c>
      <c r="AD11" s="156">
        <v>1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</row>
    <row r="12" spans="1:37" x14ac:dyDescent="0.25">
      <c r="A12" s="107"/>
      <c r="B12" s="139"/>
      <c r="C12" s="140"/>
      <c r="D12" s="140"/>
      <c r="E12" s="140"/>
      <c r="F12" s="140"/>
      <c r="G12" s="140"/>
      <c r="H12" s="140"/>
      <c r="I12" s="140"/>
      <c r="J12" s="87"/>
      <c r="K12" s="136"/>
      <c r="L12" s="136"/>
      <c r="M12" s="162"/>
      <c r="Y12" s="151"/>
      <c r="Z12" s="151"/>
      <c r="AA12" s="151" t="s">
        <v>62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07" t="s">
        <v>44</v>
      </c>
      <c r="B13" s="138"/>
      <c r="C13" s="203" t="s">
        <v>81</v>
      </c>
      <c r="D13" s="203"/>
      <c r="E13" s="203"/>
      <c r="F13" s="203"/>
      <c r="G13" s="203"/>
      <c r="H13" s="203"/>
      <c r="I13" s="203"/>
      <c r="J13" s="87"/>
      <c r="K13" s="159"/>
      <c r="L13" s="153" t="str">
        <f>IF(K13="","",CONCATENATE(VLOOKUP($Y$3,$AB$1:$AK$1,K13)," pont"))</f>
        <v/>
      </c>
      <c r="M13" s="160"/>
      <c r="Y13" s="151"/>
      <c r="Z13" s="151"/>
      <c r="AA13" s="151" t="s">
        <v>63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</row>
    <row r="15" spans="1:37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Y16" s="151"/>
      <c r="Z16" s="151"/>
      <c r="AA16" s="151" t="s">
        <v>37</v>
      </c>
      <c r="AB16" s="151">
        <v>300</v>
      </c>
      <c r="AC16" s="151">
        <v>250</v>
      </c>
      <c r="AD16" s="151">
        <v>220</v>
      </c>
      <c r="AE16" s="151">
        <v>180</v>
      </c>
      <c r="AF16" s="151">
        <v>160</v>
      </c>
      <c r="AG16" s="151">
        <v>150</v>
      </c>
      <c r="AH16" s="151">
        <v>140</v>
      </c>
      <c r="AI16" s="151">
        <v>130</v>
      </c>
      <c r="AJ16" s="151">
        <v>120</v>
      </c>
      <c r="AK16" s="151">
        <v>110</v>
      </c>
    </row>
    <row r="17" spans="1:37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Y17" s="151"/>
      <c r="Z17" s="151"/>
      <c r="AA17" s="151" t="s">
        <v>54</v>
      </c>
      <c r="AB17" s="151">
        <v>250</v>
      </c>
      <c r="AC17" s="151">
        <v>200</v>
      </c>
      <c r="AD17" s="151">
        <v>160</v>
      </c>
      <c r="AE17" s="151">
        <v>140</v>
      </c>
      <c r="AF17" s="151">
        <v>120</v>
      </c>
      <c r="AG17" s="151">
        <v>110</v>
      </c>
      <c r="AH17" s="151">
        <v>100</v>
      </c>
      <c r="AI17" s="151">
        <v>90</v>
      </c>
      <c r="AJ17" s="151">
        <v>80</v>
      </c>
      <c r="AK17" s="151">
        <v>70</v>
      </c>
    </row>
    <row r="18" spans="1:37" ht="18.75" customHeight="1" x14ac:dyDescent="0.25">
      <c r="A18" s="87"/>
      <c r="B18" s="201"/>
      <c r="C18" s="201"/>
      <c r="D18" s="200">
        <f>E7</f>
        <v>0</v>
      </c>
      <c r="E18" s="200"/>
      <c r="F18" s="200">
        <f>E9</f>
        <v>0</v>
      </c>
      <c r="G18" s="200"/>
      <c r="H18" s="200">
        <f>E11</f>
        <v>0</v>
      </c>
      <c r="I18" s="200"/>
      <c r="J18" s="200">
        <f>E13</f>
        <v>0</v>
      </c>
      <c r="K18" s="200"/>
      <c r="L18" s="87"/>
      <c r="M18" s="87"/>
      <c r="Y18" s="151"/>
      <c r="Z18" s="151"/>
      <c r="AA18" s="151" t="s">
        <v>55</v>
      </c>
      <c r="AB18" s="151">
        <v>200</v>
      </c>
      <c r="AC18" s="151">
        <v>150</v>
      </c>
      <c r="AD18" s="151">
        <v>130</v>
      </c>
      <c r="AE18" s="151">
        <v>110</v>
      </c>
      <c r="AF18" s="151">
        <v>95</v>
      </c>
      <c r="AG18" s="151">
        <v>80</v>
      </c>
      <c r="AH18" s="151">
        <v>70</v>
      </c>
      <c r="AI18" s="151">
        <v>60</v>
      </c>
      <c r="AJ18" s="151">
        <v>55</v>
      </c>
      <c r="AK18" s="151">
        <v>50</v>
      </c>
    </row>
    <row r="19" spans="1:37" ht="18.75" customHeight="1" x14ac:dyDescent="0.25">
      <c r="A19" s="141" t="s">
        <v>37</v>
      </c>
      <c r="B19" s="206">
        <f>E7</f>
        <v>0</v>
      </c>
      <c r="C19" s="206"/>
      <c r="D19" s="199"/>
      <c r="E19" s="199"/>
      <c r="F19" s="198"/>
      <c r="G19" s="198"/>
      <c r="H19" s="198"/>
      <c r="I19" s="198"/>
      <c r="J19" s="200"/>
      <c r="K19" s="200"/>
      <c r="L19" s="87"/>
      <c r="M19" s="87"/>
      <c r="Y19" s="151"/>
      <c r="Z19" s="151"/>
      <c r="AA19" s="151" t="s">
        <v>56</v>
      </c>
      <c r="AB19" s="151">
        <v>150</v>
      </c>
      <c r="AC19" s="151">
        <v>120</v>
      </c>
      <c r="AD19" s="151">
        <v>100</v>
      </c>
      <c r="AE19" s="151">
        <v>80</v>
      </c>
      <c r="AF19" s="151">
        <v>70</v>
      </c>
      <c r="AG19" s="151">
        <v>60</v>
      </c>
      <c r="AH19" s="151">
        <v>55</v>
      </c>
      <c r="AI19" s="151">
        <v>50</v>
      </c>
      <c r="AJ19" s="151">
        <v>45</v>
      </c>
      <c r="AK19" s="151">
        <v>40</v>
      </c>
    </row>
    <row r="20" spans="1:37" ht="18.75" customHeight="1" x14ac:dyDescent="0.25">
      <c r="A20" s="141" t="s">
        <v>38</v>
      </c>
      <c r="B20" s="206">
        <f>E9</f>
        <v>0</v>
      </c>
      <c r="C20" s="206"/>
      <c r="D20" s="198"/>
      <c r="E20" s="198"/>
      <c r="F20" s="199"/>
      <c r="G20" s="199"/>
      <c r="H20" s="198"/>
      <c r="I20" s="198"/>
      <c r="J20" s="198"/>
      <c r="K20" s="198"/>
      <c r="L20" s="87"/>
      <c r="M20" s="87"/>
      <c r="Y20" s="151"/>
      <c r="Z20" s="151"/>
      <c r="AA20" s="151" t="s">
        <v>57</v>
      </c>
      <c r="AB20" s="151">
        <v>120</v>
      </c>
      <c r="AC20" s="151">
        <v>90</v>
      </c>
      <c r="AD20" s="151">
        <v>65</v>
      </c>
      <c r="AE20" s="151">
        <v>55</v>
      </c>
      <c r="AF20" s="151">
        <v>50</v>
      </c>
      <c r="AG20" s="151">
        <v>45</v>
      </c>
      <c r="AH20" s="151">
        <v>40</v>
      </c>
      <c r="AI20" s="151">
        <v>35</v>
      </c>
      <c r="AJ20" s="151">
        <v>25</v>
      </c>
      <c r="AK20" s="151">
        <v>20</v>
      </c>
    </row>
    <row r="21" spans="1:37" ht="18.75" customHeight="1" x14ac:dyDescent="0.25">
      <c r="A21" s="141" t="s">
        <v>39</v>
      </c>
      <c r="B21" s="206">
        <f>E11</f>
        <v>0</v>
      </c>
      <c r="C21" s="206"/>
      <c r="D21" s="198"/>
      <c r="E21" s="198"/>
      <c r="F21" s="198"/>
      <c r="G21" s="198"/>
      <c r="H21" s="199"/>
      <c r="I21" s="199"/>
      <c r="J21" s="198"/>
      <c r="K21" s="198"/>
      <c r="L21" s="87"/>
      <c r="M21" s="87"/>
      <c r="Y21" s="151"/>
      <c r="Z21" s="151"/>
      <c r="AA21" s="151" t="s">
        <v>58</v>
      </c>
      <c r="AB21" s="151">
        <v>90</v>
      </c>
      <c r="AC21" s="151">
        <v>60</v>
      </c>
      <c r="AD21" s="151">
        <v>45</v>
      </c>
      <c r="AE21" s="151">
        <v>34</v>
      </c>
      <c r="AF21" s="151">
        <v>27</v>
      </c>
      <c r="AG21" s="151">
        <v>22</v>
      </c>
      <c r="AH21" s="151">
        <v>18</v>
      </c>
      <c r="AI21" s="151">
        <v>15</v>
      </c>
      <c r="AJ21" s="151">
        <v>12</v>
      </c>
      <c r="AK21" s="151">
        <v>9</v>
      </c>
    </row>
    <row r="22" spans="1:37" ht="18.75" customHeight="1" x14ac:dyDescent="0.25">
      <c r="A22" s="141" t="s">
        <v>44</v>
      </c>
      <c r="B22" s="206">
        <f>E13</f>
        <v>0</v>
      </c>
      <c r="C22" s="206"/>
      <c r="D22" s="198"/>
      <c r="E22" s="198"/>
      <c r="F22" s="198"/>
      <c r="G22" s="198"/>
      <c r="H22" s="200"/>
      <c r="I22" s="200"/>
      <c r="J22" s="199"/>
      <c r="K22" s="199"/>
      <c r="L22" s="87"/>
      <c r="M22" s="87"/>
      <c r="Y22" s="151"/>
      <c r="Z22" s="151"/>
      <c r="AA22" s="151" t="s">
        <v>59</v>
      </c>
      <c r="AB22" s="151">
        <v>60</v>
      </c>
      <c r="AC22" s="151">
        <v>40</v>
      </c>
      <c r="AD22" s="151">
        <v>30</v>
      </c>
      <c r="AE22" s="151">
        <v>20</v>
      </c>
      <c r="AF22" s="151">
        <v>18</v>
      </c>
      <c r="AG22" s="151">
        <v>15</v>
      </c>
      <c r="AH22" s="151">
        <v>12</v>
      </c>
      <c r="AI22" s="151">
        <v>10</v>
      </c>
      <c r="AJ22" s="151">
        <v>8</v>
      </c>
      <c r="AK22" s="151">
        <v>6</v>
      </c>
    </row>
    <row r="23" spans="1:37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Y23" s="151"/>
      <c r="Z23" s="151"/>
      <c r="AA23" s="151" t="s">
        <v>60</v>
      </c>
      <c r="AB23" s="151">
        <v>40</v>
      </c>
      <c r="AC23" s="151">
        <v>25</v>
      </c>
      <c r="AD23" s="151">
        <v>18</v>
      </c>
      <c r="AE23" s="151">
        <v>13</v>
      </c>
      <c r="AF23" s="151">
        <v>8</v>
      </c>
      <c r="AG23" s="151">
        <v>7</v>
      </c>
      <c r="AH23" s="151">
        <v>6</v>
      </c>
      <c r="AI23" s="151">
        <v>5</v>
      </c>
      <c r="AJ23" s="151">
        <v>4</v>
      </c>
      <c r="AK23" s="151">
        <v>3</v>
      </c>
    </row>
    <row r="24" spans="1:37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Y24" s="151"/>
      <c r="Z24" s="151"/>
      <c r="AA24" s="151" t="s">
        <v>61</v>
      </c>
      <c r="AB24" s="151">
        <v>25</v>
      </c>
      <c r="AC24" s="151">
        <v>15</v>
      </c>
      <c r="AD24" s="151">
        <v>13</v>
      </c>
      <c r="AE24" s="151">
        <v>7</v>
      </c>
      <c r="AF24" s="151">
        <v>6</v>
      </c>
      <c r="AG24" s="151">
        <v>5</v>
      </c>
      <c r="AH24" s="151">
        <v>4</v>
      </c>
      <c r="AI24" s="151">
        <v>3</v>
      </c>
      <c r="AJ24" s="151">
        <v>2</v>
      </c>
      <c r="AK24" s="151">
        <v>1</v>
      </c>
    </row>
    <row r="25" spans="1:37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Y25" s="151"/>
      <c r="Z25" s="151"/>
      <c r="AA25" s="151" t="s">
        <v>66</v>
      </c>
      <c r="AB25" s="151">
        <v>15</v>
      </c>
      <c r="AC25" s="151">
        <v>10</v>
      </c>
      <c r="AD25" s="151">
        <v>8</v>
      </c>
      <c r="AE25" s="151">
        <v>4</v>
      </c>
      <c r="AF25" s="151">
        <v>3</v>
      </c>
      <c r="AG25" s="151">
        <v>2</v>
      </c>
      <c r="AH25" s="151">
        <v>1</v>
      </c>
      <c r="AI25" s="151">
        <v>0</v>
      </c>
      <c r="AJ25" s="151">
        <v>0</v>
      </c>
      <c r="AK25" s="151">
        <v>0</v>
      </c>
    </row>
    <row r="26" spans="1:37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Y26" s="151"/>
      <c r="Z26" s="151"/>
      <c r="AA26" s="151" t="s">
        <v>62</v>
      </c>
      <c r="AB26" s="151">
        <v>10</v>
      </c>
      <c r="AC26" s="151">
        <v>6</v>
      </c>
      <c r="AD26" s="151">
        <v>4</v>
      </c>
      <c r="AE26" s="151">
        <v>2</v>
      </c>
      <c r="AF26" s="151">
        <v>1</v>
      </c>
      <c r="AG26" s="151">
        <v>0</v>
      </c>
      <c r="AH26" s="151">
        <v>0</v>
      </c>
      <c r="AI26" s="151">
        <v>0</v>
      </c>
      <c r="AJ26" s="151">
        <v>0</v>
      </c>
      <c r="AK26" s="151">
        <v>0</v>
      </c>
    </row>
    <row r="27" spans="1:37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Y27" s="151"/>
      <c r="Z27" s="151"/>
      <c r="AA27" s="151" t="s">
        <v>63</v>
      </c>
      <c r="AB27" s="151">
        <v>3</v>
      </c>
      <c r="AC27" s="151">
        <v>2</v>
      </c>
      <c r="AD27" s="151">
        <v>1</v>
      </c>
      <c r="AE27" s="151">
        <v>0</v>
      </c>
      <c r="AF27" s="151">
        <v>0</v>
      </c>
      <c r="AG27" s="151">
        <v>0</v>
      </c>
      <c r="AH27" s="151">
        <v>0</v>
      </c>
      <c r="AI27" s="151">
        <v>0</v>
      </c>
      <c r="AJ27" s="151">
        <v>0</v>
      </c>
      <c r="AK27" s="151">
        <v>0</v>
      </c>
    </row>
    <row r="28" spans="1:37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37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37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37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37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6"/>
      <c r="M32" s="87"/>
      <c r="O32" s="100"/>
      <c r="P32" s="100"/>
      <c r="Q32" s="100"/>
      <c r="R32" s="100"/>
      <c r="S32" s="100"/>
    </row>
    <row r="33" spans="1:19" x14ac:dyDescent="0.25">
      <c r="A33" s="38" t="s">
        <v>22</v>
      </c>
      <c r="B33" s="39"/>
      <c r="C33" s="67"/>
      <c r="D33" s="115" t="s">
        <v>0</v>
      </c>
      <c r="E33" s="116" t="s">
        <v>24</v>
      </c>
      <c r="F33" s="134"/>
      <c r="G33" s="115" t="s">
        <v>0</v>
      </c>
      <c r="H33" s="116" t="s">
        <v>31</v>
      </c>
      <c r="I33" s="46"/>
      <c r="J33" s="116" t="s">
        <v>32</v>
      </c>
      <c r="K33" s="45" t="s">
        <v>33</v>
      </c>
      <c r="L33" s="29"/>
      <c r="M33" s="134"/>
      <c r="O33" s="100"/>
      <c r="P33" s="109"/>
      <c r="Q33" s="109"/>
      <c r="R33" s="110"/>
      <c r="S33" s="100"/>
    </row>
    <row r="34" spans="1:19" x14ac:dyDescent="0.25">
      <c r="A34" s="90" t="s">
        <v>23</v>
      </c>
      <c r="B34" s="91"/>
      <c r="C34" s="92"/>
      <c r="D34" s="117"/>
      <c r="E34" s="205"/>
      <c r="F34" s="205"/>
      <c r="G34" s="128" t="s">
        <v>1</v>
      </c>
      <c r="H34" s="91"/>
      <c r="I34" s="118"/>
      <c r="J34" s="129"/>
      <c r="K34" s="88" t="s">
        <v>25</v>
      </c>
      <c r="L34" s="135"/>
      <c r="M34" s="119"/>
      <c r="O34" s="100"/>
      <c r="P34" s="111"/>
      <c r="Q34" s="111"/>
      <c r="R34" s="112"/>
      <c r="S34" s="100"/>
    </row>
    <row r="35" spans="1:19" x14ac:dyDescent="0.25">
      <c r="A35" s="93" t="s">
        <v>30</v>
      </c>
      <c r="B35" s="44"/>
      <c r="C35" s="94"/>
      <c r="D35" s="120"/>
      <c r="E35" s="202"/>
      <c r="F35" s="202"/>
      <c r="G35" s="130" t="s">
        <v>2</v>
      </c>
      <c r="H35" s="121"/>
      <c r="I35" s="122"/>
      <c r="J35" s="36"/>
      <c r="K35" s="132"/>
      <c r="L35" s="86"/>
      <c r="M35" s="127"/>
      <c r="O35" s="100"/>
      <c r="P35" s="112"/>
      <c r="Q35" s="113"/>
      <c r="R35" s="112"/>
      <c r="S35" s="100"/>
    </row>
    <row r="36" spans="1:19" x14ac:dyDescent="0.25">
      <c r="A36" s="57"/>
      <c r="B36" s="58"/>
      <c r="C36" s="59"/>
      <c r="D36" s="120"/>
      <c r="E36" s="124"/>
      <c r="F36" s="125"/>
      <c r="G36" s="130" t="s">
        <v>3</v>
      </c>
      <c r="H36" s="121"/>
      <c r="I36" s="122"/>
      <c r="J36" s="36"/>
      <c r="K36" s="88" t="s">
        <v>26</v>
      </c>
      <c r="L36" s="135"/>
      <c r="M36" s="119"/>
      <c r="O36" s="100"/>
      <c r="P36" s="111"/>
      <c r="Q36" s="111"/>
      <c r="R36" s="112"/>
      <c r="S36" s="100"/>
    </row>
    <row r="37" spans="1:19" x14ac:dyDescent="0.25">
      <c r="A37" s="40"/>
      <c r="B37" s="65"/>
      <c r="C37" s="41"/>
      <c r="D37" s="120"/>
      <c r="E37" s="124"/>
      <c r="F37" s="125"/>
      <c r="G37" s="130" t="s">
        <v>4</v>
      </c>
      <c r="H37" s="121"/>
      <c r="I37" s="122"/>
      <c r="J37" s="36"/>
      <c r="K37" s="133"/>
      <c r="L37" s="125"/>
      <c r="M37" s="123"/>
      <c r="O37" s="100"/>
      <c r="P37" s="112"/>
      <c r="Q37" s="113"/>
      <c r="R37" s="112"/>
      <c r="S37" s="100"/>
    </row>
    <row r="38" spans="1:19" x14ac:dyDescent="0.25">
      <c r="A38" s="48"/>
      <c r="B38" s="60"/>
      <c r="C38" s="66"/>
      <c r="D38" s="120"/>
      <c r="E38" s="124"/>
      <c r="F38" s="125"/>
      <c r="G38" s="130" t="s">
        <v>5</v>
      </c>
      <c r="H38" s="121"/>
      <c r="I38" s="122"/>
      <c r="J38" s="36"/>
      <c r="K38" s="93"/>
      <c r="L38" s="86"/>
      <c r="M38" s="127"/>
      <c r="O38" s="100"/>
      <c r="P38" s="112"/>
      <c r="Q38" s="113"/>
      <c r="R38" s="112"/>
      <c r="S38" s="100"/>
    </row>
    <row r="39" spans="1:19" x14ac:dyDescent="0.25">
      <c r="A39" s="49"/>
      <c r="B39" s="61"/>
      <c r="C39" s="41"/>
      <c r="D39" s="120"/>
      <c r="E39" s="124"/>
      <c r="F39" s="125"/>
      <c r="G39" s="130" t="s">
        <v>6</v>
      </c>
      <c r="H39" s="121"/>
      <c r="I39" s="122"/>
      <c r="J39" s="36"/>
      <c r="K39" s="88" t="s">
        <v>21</v>
      </c>
      <c r="L39" s="135"/>
      <c r="M39" s="119"/>
      <c r="O39" s="100"/>
      <c r="P39" s="111"/>
      <c r="Q39" s="111"/>
      <c r="R39" s="112"/>
      <c r="S39" s="100"/>
    </row>
    <row r="40" spans="1:19" x14ac:dyDescent="0.25">
      <c r="A40" s="49"/>
      <c r="B40" s="61"/>
      <c r="C40" s="55"/>
      <c r="D40" s="120"/>
      <c r="E40" s="124"/>
      <c r="F40" s="125"/>
      <c r="G40" s="130" t="s">
        <v>7</v>
      </c>
      <c r="H40" s="121"/>
      <c r="I40" s="122"/>
      <c r="J40" s="36"/>
      <c r="K40" s="133"/>
      <c r="L40" s="125"/>
      <c r="M40" s="123"/>
      <c r="O40" s="100"/>
      <c r="P40" s="112"/>
      <c r="Q40" s="113"/>
      <c r="R40" s="112"/>
      <c r="S40" s="100"/>
    </row>
    <row r="41" spans="1:19" x14ac:dyDescent="0.25">
      <c r="A41" s="50"/>
      <c r="B41" s="47"/>
      <c r="C41" s="56"/>
      <c r="D41" s="126"/>
      <c r="E41" s="42"/>
      <c r="F41" s="86"/>
      <c r="G41" s="131" t="s">
        <v>8</v>
      </c>
      <c r="H41" s="44"/>
      <c r="I41" s="89"/>
      <c r="J41" s="43"/>
      <c r="K41" s="93" t="str">
        <f>M4</f>
        <v>Enyedy Koppány</v>
      </c>
      <c r="L41" s="86"/>
      <c r="M41" s="127"/>
      <c r="O41" s="100"/>
      <c r="P41" s="112"/>
      <c r="Q41" s="113"/>
      <c r="R41" s="114"/>
      <c r="S41" s="100"/>
    </row>
    <row r="42" spans="1:19" x14ac:dyDescent="0.25">
      <c r="O42" s="100"/>
      <c r="P42" s="100"/>
      <c r="Q42" s="100"/>
      <c r="R42" s="100"/>
      <c r="S42" s="100"/>
    </row>
    <row r="43" spans="1:19" x14ac:dyDescent="0.25">
      <c r="O43" s="100"/>
      <c r="P43" s="100"/>
      <c r="Q43" s="100"/>
      <c r="R43" s="100"/>
      <c r="S43" s="100"/>
    </row>
  </sheetData>
  <mergeCells count="33">
    <mergeCell ref="J18:K18"/>
    <mergeCell ref="D22:E22"/>
    <mergeCell ref="F22:G22"/>
    <mergeCell ref="H22:I22"/>
    <mergeCell ref="J19:K19"/>
    <mergeCell ref="J20:K20"/>
    <mergeCell ref="J21:K21"/>
    <mergeCell ref="J22:K22"/>
    <mergeCell ref="D20:E20"/>
    <mergeCell ref="F20:G20"/>
    <mergeCell ref="E34:F34"/>
    <mergeCell ref="E35:F35"/>
    <mergeCell ref="D21:E21"/>
    <mergeCell ref="F21:G21"/>
    <mergeCell ref="C7:I7"/>
    <mergeCell ref="C9:I9"/>
    <mergeCell ref="B22:C22"/>
    <mergeCell ref="B21:C21"/>
    <mergeCell ref="H21:I21"/>
    <mergeCell ref="B20:C20"/>
    <mergeCell ref="H18:I18"/>
    <mergeCell ref="H20:I20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  <mergeCell ref="C11:I11"/>
    <mergeCell ref="C13:I13"/>
  </mergeCells>
  <phoneticPr fontId="36" type="noConversion"/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Altalanos</vt:lpstr>
      <vt:lpstr>Nevezések</vt:lpstr>
      <vt:lpstr>Információ</vt:lpstr>
      <vt:lpstr>Játékrend</vt:lpstr>
      <vt:lpstr>II.kcs Lány "B"</vt:lpstr>
      <vt:lpstr>III.kcs Fiú "B"</vt:lpstr>
      <vt:lpstr>'II.kcs Lány "B"'!Nyomtatási_terület</vt:lpstr>
      <vt:lpstr>'III.kcs Fiú "B"'!Nyomtatási_terület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2022-04-20T10:51:40Z</dcterms:modified>
  <cp:category>Forms</cp:category>
</cp:coreProperties>
</file>