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3.xml" ContentType="application/vnd.ms-excel.controlproperties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4.xml" ContentType="application/vnd.ms-excel.controlproperties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trlProps/ctrlProp5.xml" ContentType="application/vnd.ms-excel.controlproperties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Munka\Diákolimpia\2021\Megyék\Baranya megye\"/>
    </mc:Choice>
  </mc:AlternateContent>
  <xr:revisionPtr revIDLastSave="0" documentId="8_{A5614696-36E4-4A48-82D5-9C461307538A}" xr6:coauthVersionLast="47" xr6:coauthVersionMax="47" xr10:uidLastSave="{00000000-0000-0000-0000-000000000000}"/>
  <bookViews>
    <workbookView xWindow="-108" yWindow="-108" windowWidth="23256" windowHeight="13176" tabRatio="884" activeTab="2"/>
  </bookViews>
  <sheets>
    <sheet name="Altalanos" sheetId="1" r:id="rId1"/>
    <sheet name="Nevezések" sheetId="332" r:id="rId2"/>
    <sheet name="Információ" sheetId="333" r:id="rId3"/>
    <sheet name="Játékrend" sheetId="331" r:id="rId4"/>
    <sheet name="F II B elo" sheetId="9" r:id="rId5"/>
    <sheet name="F II B" sheetId="88" r:id="rId6"/>
    <sheet name="F III A elo" sheetId="231" r:id="rId7"/>
    <sheet name="F III A" sheetId="232" r:id="rId8"/>
    <sheet name="F III B elo" sheetId="279" r:id="rId9"/>
    <sheet name="F III B" sheetId="281" r:id="rId10"/>
    <sheet name="L III B elo" sheetId="303" r:id="rId11"/>
    <sheet name="L III B" sheetId="304" r:id="rId12"/>
    <sheet name="L IV B elo" sheetId="327" r:id="rId13"/>
    <sheet name="L IV B" sheetId="328" r:id="rId14"/>
  </sheets>
  <definedNames>
    <definedName name="_xlnm._FilterDatabase" localSheetId="1" hidden="1">Nevezések!$A$1:$AK$54</definedName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Titles" localSheetId="4">'F II B elo'!$1:$6</definedName>
    <definedName name="_xlnm.Print_Titles" localSheetId="6">'F III A elo'!$1:$6</definedName>
    <definedName name="_xlnm.Print_Titles" localSheetId="8">'F III B elo'!$1:$6</definedName>
    <definedName name="_xlnm.Print_Titles" localSheetId="10">'L III B elo'!$1:$6</definedName>
    <definedName name="_xlnm.Print_Titles" localSheetId="12">'L IV B elo'!$1:$6</definedName>
    <definedName name="_xlnm.Print_Area" localSheetId="5">'F II B'!$A$1:$M$41</definedName>
    <definedName name="_xlnm.Print_Area" localSheetId="4">'F II B elo'!$A$1:$Q$134</definedName>
    <definedName name="_xlnm.Print_Area" localSheetId="7">'F III A'!$A$1:$M$41</definedName>
    <definedName name="_xlnm.Print_Area" localSheetId="6">'F III A elo'!$A$1:$Q$134</definedName>
    <definedName name="_xlnm.Print_Area" localSheetId="9">'F III B'!$A$1:$M$41</definedName>
    <definedName name="_xlnm.Print_Area" localSheetId="8">'F III B elo'!$A$1:$Q$134</definedName>
    <definedName name="_xlnm.Print_Area" localSheetId="11">'L III B'!$A$1:$M$41</definedName>
    <definedName name="_xlnm.Print_Area" localSheetId="10">'L III B elo'!$A$1:$Q$134</definedName>
    <definedName name="_xlnm.Print_Area" localSheetId="13">'L IV B'!$A$1:$M$41</definedName>
    <definedName name="_xlnm.Print_Area" localSheetId="12">'L IV B elo'!$A$1:$Q$134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3" i="281" l="1"/>
  <c r="G13" i="281"/>
  <c r="E13" i="281"/>
  <c r="D13" i="281"/>
  <c r="C13" i="281"/>
  <c r="I11" i="281"/>
  <c r="G11" i="281"/>
  <c r="E11" i="281"/>
  <c r="B21" i="281" s="1"/>
  <c r="D11" i="281"/>
  <c r="C11" i="281"/>
  <c r="I9" i="281"/>
  <c r="G9" i="281"/>
  <c r="E9" i="281"/>
  <c r="D9" i="281"/>
  <c r="C9" i="281"/>
  <c r="I7" i="281"/>
  <c r="G7" i="281"/>
  <c r="E7" i="281"/>
  <c r="B19" i="281"/>
  <c r="D7" i="281"/>
  <c r="C7" i="281"/>
  <c r="I11" i="232"/>
  <c r="G11" i="232"/>
  <c r="E11" i="232"/>
  <c r="B21" i="232" s="1"/>
  <c r="D11" i="232"/>
  <c r="C11" i="232"/>
  <c r="I9" i="232"/>
  <c r="G9" i="232"/>
  <c r="E9" i="232"/>
  <c r="F18" i="232"/>
  <c r="D9" i="232"/>
  <c r="C9" i="232"/>
  <c r="I7" i="232"/>
  <c r="G7" i="232"/>
  <c r="E7" i="232"/>
  <c r="D7" i="232"/>
  <c r="C7" i="232"/>
  <c r="I13" i="88"/>
  <c r="G13" i="88"/>
  <c r="E13" i="88"/>
  <c r="B22" i="88" s="1"/>
  <c r="D13" i="88"/>
  <c r="C13" i="88"/>
  <c r="I11" i="88"/>
  <c r="G11" i="88"/>
  <c r="E11" i="88"/>
  <c r="H18" i="88" s="1"/>
  <c r="D11" i="88"/>
  <c r="C11" i="88"/>
  <c r="D9" i="88"/>
  <c r="D7" i="88"/>
  <c r="I9" i="88"/>
  <c r="G9" i="88"/>
  <c r="E9" i="88"/>
  <c r="F18" i="88" s="1"/>
  <c r="C9" i="88"/>
  <c r="I7" i="88"/>
  <c r="G7" i="88"/>
  <c r="E7" i="88"/>
  <c r="D18" i="88"/>
  <c r="C7" i="88"/>
  <c r="E2" i="328"/>
  <c r="C2" i="327"/>
  <c r="L11" i="328"/>
  <c r="I11" i="328"/>
  <c r="G11" i="328"/>
  <c r="E11" i="328"/>
  <c r="B21" i="328" s="1"/>
  <c r="D11" i="328"/>
  <c r="C11" i="328"/>
  <c r="L9" i="328"/>
  <c r="I9" i="328"/>
  <c r="G9" i="328"/>
  <c r="E9" i="328"/>
  <c r="B20" i="328"/>
  <c r="D9" i="328"/>
  <c r="C9" i="328"/>
  <c r="L7" i="328"/>
  <c r="I7" i="328"/>
  <c r="G7" i="328"/>
  <c r="E7" i="328"/>
  <c r="B19" i="328"/>
  <c r="D7" i="328"/>
  <c r="C7" i="328"/>
  <c r="Y5" i="328"/>
  <c r="AC1" i="328" s="1"/>
  <c r="AK1" i="328"/>
  <c r="AH1" i="328"/>
  <c r="L4" i="328"/>
  <c r="K41" i="328"/>
  <c r="E4" i="328"/>
  <c r="A4" i="328"/>
  <c r="Y3" i="328"/>
  <c r="AJ1" i="328"/>
  <c r="AI1" i="328"/>
  <c r="AE1" i="328"/>
  <c r="A1" i="328"/>
  <c r="P156" i="327"/>
  <c r="M156" i="327"/>
  <c r="L156" i="327"/>
  <c r="K156" i="327"/>
  <c r="J156" i="327"/>
  <c r="P155" i="327"/>
  <c r="M155" i="327" s="1"/>
  <c r="L155" i="327"/>
  <c r="K155" i="327"/>
  <c r="J155" i="327"/>
  <c r="P154" i="327"/>
  <c r="M154" i="327"/>
  <c r="L154" i="327"/>
  <c r="K154" i="327"/>
  <c r="J154" i="327"/>
  <c r="P153" i="327"/>
  <c r="M153" i="327"/>
  <c r="L153" i="327"/>
  <c r="K153" i="327"/>
  <c r="J153" i="327"/>
  <c r="P152" i="327"/>
  <c r="M152" i="327"/>
  <c r="L152" i="327"/>
  <c r="K152" i="327"/>
  <c r="J152" i="327"/>
  <c r="P151" i="327"/>
  <c r="M151" i="327" s="1"/>
  <c r="L151" i="327"/>
  <c r="K151" i="327"/>
  <c r="J151" i="327"/>
  <c r="P150" i="327"/>
  <c r="M150" i="327"/>
  <c r="L150" i="327"/>
  <c r="K150" i="327"/>
  <c r="J150" i="327"/>
  <c r="P149" i="327"/>
  <c r="M149" i="327" s="1"/>
  <c r="L149" i="327"/>
  <c r="K149" i="327"/>
  <c r="J149" i="327"/>
  <c r="P148" i="327"/>
  <c r="M148" i="327"/>
  <c r="L148" i="327"/>
  <c r="K148" i="327"/>
  <c r="J148" i="327"/>
  <c r="P147" i="327"/>
  <c r="M147" i="327" s="1"/>
  <c r="L147" i="327"/>
  <c r="K147" i="327"/>
  <c r="J147" i="327"/>
  <c r="P146" i="327"/>
  <c r="M146" i="327"/>
  <c r="L146" i="327"/>
  <c r="K146" i="327"/>
  <c r="J146" i="327"/>
  <c r="P145" i="327"/>
  <c r="M145" i="327"/>
  <c r="L145" i="327"/>
  <c r="K145" i="327"/>
  <c r="J145" i="327"/>
  <c r="P144" i="327"/>
  <c r="M144" i="327"/>
  <c r="L144" i="327"/>
  <c r="K144" i="327"/>
  <c r="J144" i="327"/>
  <c r="P143" i="327"/>
  <c r="M143" i="327" s="1"/>
  <c r="L143" i="327"/>
  <c r="K143" i="327"/>
  <c r="J143" i="327"/>
  <c r="P142" i="327"/>
  <c r="M142" i="327"/>
  <c r="L142" i="327"/>
  <c r="K142" i="327"/>
  <c r="J142" i="327"/>
  <c r="P141" i="327"/>
  <c r="M141" i="327" s="1"/>
  <c r="L141" i="327"/>
  <c r="K141" i="327"/>
  <c r="J141" i="327"/>
  <c r="P140" i="327"/>
  <c r="M140" i="327"/>
  <c r="L140" i="327"/>
  <c r="K140" i="327"/>
  <c r="J140" i="327"/>
  <c r="P139" i="327"/>
  <c r="M139" i="327" s="1"/>
  <c r="L139" i="327"/>
  <c r="K139" i="327"/>
  <c r="J139" i="327"/>
  <c r="P138" i="327"/>
  <c r="M138" i="327"/>
  <c r="L138" i="327"/>
  <c r="K138" i="327"/>
  <c r="J138" i="327"/>
  <c r="P137" i="327"/>
  <c r="M137" i="327" s="1"/>
  <c r="L137" i="327"/>
  <c r="K137" i="327"/>
  <c r="J137" i="327"/>
  <c r="P136" i="327"/>
  <c r="M136" i="327"/>
  <c r="L136" i="327"/>
  <c r="K136" i="327"/>
  <c r="J136" i="327"/>
  <c r="P135" i="327"/>
  <c r="M135" i="327" s="1"/>
  <c r="L135" i="327"/>
  <c r="K135" i="327"/>
  <c r="J135" i="327"/>
  <c r="P134" i="327"/>
  <c r="M134" i="327"/>
  <c r="L134" i="327"/>
  <c r="K134" i="327"/>
  <c r="J134" i="327"/>
  <c r="P133" i="327"/>
  <c r="M133" i="327" s="1"/>
  <c r="L133" i="327"/>
  <c r="K133" i="327"/>
  <c r="J133" i="327"/>
  <c r="P132" i="327"/>
  <c r="M132" i="327"/>
  <c r="L132" i="327"/>
  <c r="K132" i="327"/>
  <c r="J132" i="327"/>
  <c r="P131" i="327"/>
  <c r="M131" i="327" s="1"/>
  <c r="L131" i="327"/>
  <c r="K131" i="327"/>
  <c r="J131" i="327"/>
  <c r="P130" i="327"/>
  <c r="M130" i="327"/>
  <c r="L130" i="327"/>
  <c r="K130" i="327"/>
  <c r="J130" i="327"/>
  <c r="P129" i="327"/>
  <c r="M129" i="327" s="1"/>
  <c r="L129" i="327"/>
  <c r="K129" i="327"/>
  <c r="J129" i="327"/>
  <c r="P128" i="327"/>
  <c r="M128" i="327"/>
  <c r="L128" i="327"/>
  <c r="K128" i="327"/>
  <c r="J128" i="327"/>
  <c r="P127" i="327"/>
  <c r="M127" i="327" s="1"/>
  <c r="L127" i="327"/>
  <c r="K127" i="327"/>
  <c r="J127" i="327"/>
  <c r="P126" i="327"/>
  <c r="M126" i="327"/>
  <c r="L126" i="327"/>
  <c r="K126" i="327"/>
  <c r="J126" i="327"/>
  <c r="P125" i="327"/>
  <c r="M125" i="327" s="1"/>
  <c r="L125" i="327"/>
  <c r="K125" i="327"/>
  <c r="J125" i="327"/>
  <c r="P124" i="327"/>
  <c r="M124" i="327"/>
  <c r="L124" i="327"/>
  <c r="K124" i="327"/>
  <c r="J124" i="327"/>
  <c r="P123" i="327"/>
  <c r="M123" i="327" s="1"/>
  <c r="L123" i="327"/>
  <c r="K123" i="327"/>
  <c r="J123" i="327"/>
  <c r="P122" i="327"/>
  <c r="M122" i="327"/>
  <c r="L122" i="327"/>
  <c r="K122" i="327"/>
  <c r="J122" i="327"/>
  <c r="P121" i="327"/>
  <c r="M121" i="327" s="1"/>
  <c r="L121" i="327"/>
  <c r="K121" i="327"/>
  <c r="J121" i="327"/>
  <c r="P120" i="327"/>
  <c r="M120" i="327"/>
  <c r="L120" i="327"/>
  <c r="K120" i="327"/>
  <c r="J120" i="327"/>
  <c r="P119" i="327"/>
  <c r="M119" i="327" s="1"/>
  <c r="L119" i="327"/>
  <c r="K119" i="327"/>
  <c r="J119" i="327"/>
  <c r="P118" i="327"/>
  <c r="M118" i="327"/>
  <c r="L118" i="327"/>
  <c r="K118" i="327"/>
  <c r="J118" i="327"/>
  <c r="P117" i="327"/>
  <c r="M117" i="327" s="1"/>
  <c r="L117" i="327"/>
  <c r="K117" i="327"/>
  <c r="J117" i="327"/>
  <c r="P116" i="327"/>
  <c r="M116" i="327"/>
  <c r="L116" i="327"/>
  <c r="K116" i="327"/>
  <c r="J116" i="327"/>
  <c r="P115" i="327"/>
  <c r="M115" i="327" s="1"/>
  <c r="L115" i="327"/>
  <c r="K115" i="327"/>
  <c r="J115" i="327"/>
  <c r="P114" i="327"/>
  <c r="M114" i="327"/>
  <c r="L114" i="327"/>
  <c r="K114" i="327"/>
  <c r="J114" i="327"/>
  <c r="P113" i="327"/>
  <c r="M113" i="327" s="1"/>
  <c r="L113" i="327"/>
  <c r="K113" i="327"/>
  <c r="J113" i="327"/>
  <c r="P112" i="327"/>
  <c r="M112" i="327"/>
  <c r="L112" i="327"/>
  <c r="K112" i="327"/>
  <c r="J112" i="327"/>
  <c r="P111" i="327"/>
  <c r="M111" i="327" s="1"/>
  <c r="L111" i="327"/>
  <c r="K111" i="327"/>
  <c r="J111" i="327"/>
  <c r="P110" i="327"/>
  <c r="M110" i="327"/>
  <c r="L110" i="327"/>
  <c r="K110" i="327"/>
  <c r="J110" i="327"/>
  <c r="P109" i="327"/>
  <c r="M109" i="327" s="1"/>
  <c r="L109" i="327"/>
  <c r="K109" i="327"/>
  <c r="J109" i="327"/>
  <c r="P108" i="327"/>
  <c r="M108" i="327"/>
  <c r="L108" i="327"/>
  <c r="K108" i="327"/>
  <c r="J108" i="327"/>
  <c r="P107" i="327"/>
  <c r="M107" i="327" s="1"/>
  <c r="L107" i="327"/>
  <c r="K107" i="327"/>
  <c r="J107" i="327"/>
  <c r="P106" i="327"/>
  <c r="M106" i="327"/>
  <c r="L106" i="327"/>
  <c r="K106" i="327"/>
  <c r="J106" i="327"/>
  <c r="P105" i="327"/>
  <c r="M105" i="327" s="1"/>
  <c r="L105" i="327"/>
  <c r="K105" i="327"/>
  <c r="J105" i="327"/>
  <c r="P104" i="327"/>
  <c r="M104" i="327"/>
  <c r="L104" i="327"/>
  <c r="K104" i="327"/>
  <c r="J104" i="327"/>
  <c r="P103" i="327"/>
  <c r="M103" i="327" s="1"/>
  <c r="L103" i="327"/>
  <c r="K103" i="327"/>
  <c r="J103" i="327"/>
  <c r="P102" i="327"/>
  <c r="M102" i="327"/>
  <c r="L102" i="327"/>
  <c r="K102" i="327"/>
  <c r="J102" i="327"/>
  <c r="P101" i="327"/>
  <c r="M101" i="327" s="1"/>
  <c r="L101" i="327"/>
  <c r="K101" i="327"/>
  <c r="J101" i="327"/>
  <c r="P100" i="327"/>
  <c r="M100" i="327"/>
  <c r="L100" i="327"/>
  <c r="K100" i="327"/>
  <c r="J100" i="327"/>
  <c r="P99" i="327"/>
  <c r="M99" i="327" s="1"/>
  <c r="L99" i="327"/>
  <c r="K99" i="327"/>
  <c r="J99" i="327"/>
  <c r="P98" i="327"/>
  <c r="M98" i="327"/>
  <c r="L98" i="327"/>
  <c r="K98" i="327"/>
  <c r="J98" i="327"/>
  <c r="P97" i="327"/>
  <c r="M97" i="327" s="1"/>
  <c r="L97" i="327"/>
  <c r="K97" i="327"/>
  <c r="J97" i="327"/>
  <c r="P96" i="327"/>
  <c r="M96" i="327"/>
  <c r="L96" i="327"/>
  <c r="K96" i="327"/>
  <c r="J96" i="327"/>
  <c r="P95" i="327"/>
  <c r="M95" i="327" s="1"/>
  <c r="L95" i="327"/>
  <c r="K95" i="327"/>
  <c r="J95" i="327"/>
  <c r="P94" i="327"/>
  <c r="M94" i="327"/>
  <c r="L94" i="327"/>
  <c r="K94" i="327"/>
  <c r="J94" i="327"/>
  <c r="P93" i="327"/>
  <c r="M93" i="327" s="1"/>
  <c r="L93" i="327"/>
  <c r="K93" i="327"/>
  <c r="J93" i="327"/>
  <c r="P92" i="327"/>
  <c r="M92" i="327"/>
  <c r="L92" i="327"/>
  <c r="K92" i="327"/>
  <c r="J92" i="327"/>
  <c r="P91" i="327"/>
  <c r="M91" i="327" s="1"/>
  <c r="L91" i="327"/>
  <c r="K91" i="327"/>
  <c r="J91" i="327"/>
  <c r="P90" i="327"/>
  <c r="M90" i="327"/>
  <c r="L90" i="327"/>
  <c r="K90" i="327"/>
  <c r="J90" i="327"/>
  <c r="P89" i="327"/>
  <c r="M89" i="327" s="1"/>
  <c r="L89" i="327"/>
  <c r="K89" i="327"/>
  <c r="J89" i="327"/>
  <c r="P88" i="327"/>
  <c r="M88" i="327"/>
  <c r="L88" i="327"/>
  <c r="K88" i="327"/>
  <c r="J88" i="327"/>
  <c r="P87" i="327"/>
  <c r="M87" i="327" s="1"/>
  <c r="L87" i="327"/>
  <c r="K87" i="327"/>
  <c r="J87" i="327"/>
  <c r="P86" i="327"/>
  <c r="M86" i="327"/>
  <c r="L86" i="327"/>
  <c r="K86" i="327"/>
  <c r="J86" i="327"/>
  <c r="P85" i="327"/>
  <c r="M85" i="327" s="1"/>
  <c r="L85" i="327"/>
  <c r="K85" i="327"/>
  <c r="J85" i="327"/>
  <c r="P84" i="327"/>
  <c r="M84" i="327"/>
  <c r="L84" i="327"/>
  <c r="K84" i="327"/>
  <c r="J84" i="327"/>
  <c r="P83" i="327"/>
  <c r="M83" i="327" s="1"/>
  <c r="L83" i="327"/>
  <c r="K83" i="327"/>
  <c r="J83" i="327"/>
  <c r="P82" i="327"/>
  <c r="M82" i="327"/>
  <c r="L82" i="327"/>
  <c r="K82" i="327"/>
  <c r="J82" i="327"/>
  <c r="P81" i="327"/>
  <c r="M81" i="327" s="1"/>
  <c r="L81" i="327"/>
  <c r="K81" i="327"/>
  <c r="J81" i="327"/>
  <c r="P80" i="327"/>
  <c r="M80" i="327"/>
  <c r="L80" i="327"/>
  <c r="K80" i="327"/>
  <c r="J80" i="327"/>
  <c r="P79" i="327"/>
  <c r="M79" i="327" s="1"/>
  <c r="L79" i="327"/>
  <c r="K79" i="327"/>
  <c r="J79" i="327"/>
  <c r="P78" i="327"/>
  <c r="M78" i="327"/>
  <c r="L78" i="327"/>
  <c r="K78" i="327"/>
  <c r="J78" i="327"/>
  <c r="P77" i="327"/>
  <c r="M77" i="327" s="1"/>
  <c r="L77" i="327"/>
  <c r="K77" i="327"/>
  <c r="J77" i="327"/>
  <c r="P76" i="327"/>
  <c r="M76" i="327"/>
  <c r="L76" i="327"/>
  <c r="K76" i="327"/>
  <c r="J76" i="327"/>
  <c r="P75" i="327"/>
  <c r="M75" i="327" s="1"/>
  <c r="L75" i="327"/>
  <c r="K75" i="327"/>
  <c r="J75" i="327"/>
  <c r="P74" i="327"/>
  <c r="M74" i="327"/>
  <c r="L74" i="327"/>
  <c r="K74" i="327"/>
  <c r="J74" i="327"/>
  <c r="P73" i="327"/>
  <c r="M73" i="327" s="1"/>
  <c r="L73" i="327"/>
  <c r="K73" i="327"/>
  <c r="J73" i="327"/>
  <c r="P72" i="327"/>
  <c r="M72" i="327"/>
  <c r="L72" i="327"/>
  <c r="K72" i="327"/>
  <c r="J72" i="327"/>
  <c r="P71" i="327"/>
  <c r="M71" i="327" s="1"/>
  <c r="L71" i="327"/>
  <c r="K71" i="327"/>
  <c r="J71" i="327"/>
  <c r="P70" i="327"/>
  <c r="M70" i="327"/>
  <c r="L70" i="327"/>
  <c r="K70" i="327"/>
  <c r="J70" i="327"/>
  <c r="P69" i="327"/>
  <c r="M69" i="327" s="1"/>
  <c r="L69" i="327"/>
  <c r="K69" i="327"/>
  <c r="J69" i="327"/>
  <c r="P68" i="327"/>
  <c r="M68" i="327"/>
  <c r="L68" i="327"/>
  <c r="K68" i="327"/>
  <c r="J68" i="327"/>
  <c r="P67" i="327"/>
  <c r="M67" i="327" s="1"/>
  <c r="L67" i="327"/>
  <c r="K67" i="327"/>
  <c r="J67" i="327"/>
  <c r="P66" i="327"/>
  <c r="M66" i="327"/>
  <c r="L66" i="327"/>
  <c r="K66" i="327"/>
  <c r="J66" i="327"/>
  <c r="P65" i="327"/>
  <c r="M65" i="327" s="1"/>
  <c r="L65" i="327"/>
  <c r="K65" i="327"/>
  <c r="J65" i="327"/>
  <c r="P64" i="327"/>
  <c r="M64" i="327"/>
  <c r="L64" i="327"/>
  <c r="K64" i="327"/>
  <c r="J64" i="327"/>
  <c r="P63" i="327"/>
  <c r="M63" i="327" s="1"/>
  <c r="L63" i="327"/>
  <c r="K63" i="327"/>
  <c r="J63" i="327"/>
  <c r="P62" i="327"/>
  <c r="M62" i="327"/>
  <c r="L62" i="327"/>
  <c r="K62" i="327"/>
  <c r="J62" i="327"/>
  <c r="P61" i="327"/>
  <c r="M61" i="327" s="1"/>
  <c r="L61" i="327"/>
  <c r="K61" i="327"/>
  <c r="J61" i="327"/>
  <c r="P60" i="327"/>
  <c r="M60" i="327"/>
  <c r="L60" i="327"/>
  <c r="K60" i="327"/>
  <c r="J60" i="327"/>
  <c r="P59" i="327"/>
  <c r="M59" i="327" s="1"/>
  <c r="L59" i="327"/>
  <c r="K59" i="327"/>
  <c r="J59" i="327"/>
  <c r="P58" i="327"/>
  <c r="M58" i="327"/>
  <c r="L58" i="327"/>
  <c r="K58" i="327"/>
  <c r="J58" i="327"/>
  <c r="P57" i="327"/>
  <c r="M57" i="327" s="1"/>
  <c r="L57" i="327"/>
  <c r="K57" i="327"/>
  <c r="J57" i="327"/>
  <c r="P56" i="327"/>
  <c r="M56" i="327"/>
  <c r="L56" i="327"/>
  <c r="K56" i="327"/>
  <c r="J56" i="327"/>
  <c r="P55" i="327"/>
  <c r="M55" i="327" s="1"/>
  <c r="L55" i="327"/>
  <c r="K55" i="327"/>
  <c r="J55" i="327"/>
  <c r="P54" i="327"/>
  <c r="M54" i="327"/>
  <c r="L54" i="327"/>
  <c r="K54" i="327"/>
  <c r="J54" i="327"/>
  <c r="P53" i="327"/>
  <c r="M53" i="327" s="1"/>
  <c r="L53" i="327"/>
  <c r="K53" i="327"/>
  <c r="J53" i="327"/>
  <c r="P52" i="327"/>
  <c r="M52" i="327"/>
  <c r="L52" i="327"/>
  <c r="K52" i="327"/>
  <c r="J52" i="327"/>
  <c r="P51" i="327"/>
  <c r="M51" i="327" s="1"/>
  <c r="L51" i="327"/>
  <c r="K51" i="327"/>
  <c r="J51" i="327"/>
  <c r="P50" i="327"/>
  <c r="M50" i="327"/>
  <c r="L50" i="327"/>
  <c r="K50" i="327"/>
  <c r="J50" i="327"/>
  <c r="P49" i="327"/>
  <c r="M49" i="327" s="1"/>
  <c r="L49" i="327"/>
  <c r="K49" i="327"/>
  <c r="J49" i="327"/>
  <c r="P48" i="327"/>
  <c r="M48" i="327"/>
  <c r="L48" i="327"/>
  <c r="K48" i="327"/>
  <c r="J48" i="327"/>
  <c r="P47" i="327"/>
  <c r="M47" i="327" s="1"/>
  <c r="L47" i="327"/>
  <c r="K47" i="327"/>
  <c r="J47" i="327"/>
  <c r="P46" i="327"/>
  <c r="M46" i="327"/>
  <c r="L46" i="327"/>
  <c r="K46" i="327"/>
  <c r="J46" i="327"/>
  <c r="P45" i="327"/>
  <c r="M45" i="327" s="1"/>
  <c r="L45" i="327"/>
  <c r="K45" i="327"/>
  <c r="J45" i="327"/>
  <c r="P44" i="327"/>
  <c r="M44" i="327"/>
  <c r="L44" i="327"/>
  <c r="K44" i="327"/>
  <c r="J44" i="327"/>
  <c r="P43" i="327"/>
  <c r="M43" i="327" s="1"/>
  <c r="L43" i="327"/>
  <c r="K43" i="327"/>
  <c r="J43" i="327"/>
  <c r="P42" i="327"/>
  <c r="M42" i="327"/>
  <c r="L42" i="327"/>
  <c r="K42" i="327"/>
  <c r="J42" i="327"/>
  <c r="P41" i="327"/>
  <c r="M41" i="327" s="1"/>
  <c r="L41" i="327"/>
  <c r="K41" i="327"/>
  <c r="J41" i="327"/>
  <c r="P40" i="327"/>
  <c r="M40" i="327"/>
  <c r="L40" i="327"/>
  <c r="K40" i="327"/>
  <c r="J40" i="327"/>
  <c r="H5" i="327"/>
  <c r="D5" i="327"/>
  <c r="C5" i="327"/>
  <c r="A5" i="327"/>
  <c r="A1" i="327"/>
  <c r="E2" i="304"/>
  <c r="C2" i="303"/>
  <c r="L11" i="304"/>
  <c r="I11" i="304"/>
  <c r="G11" i="304"/>
  <c r="E11" i="304"/>
  <c r="B21" i="304" s="1"/>
  <c r="D11" i="304"/>
  <c r="C11" i="304"/>
  <c r="L9" i="304"/>
  <c r="I9" i="304"/>
  <c r="G9" i="304"/>
  <c r="E9" i="304"/>
  <c r="B20" i="304"/>
  <c r="D9" i="304"/>
  <c r="C9" i="304"/>
  <c r="L7" i="304"/>
  <c r="I7" i="304"/>
  <c r="G7" i="304"/>
  <c r="E7" i="304"/>
  <c r="B19" i="304" s="1"/>
  <c r="D7" i="304"/>
  <c r="C7" i="304"/>
  <c r="Y5" i="304"/>
  <c r="AH1" i="304" s="1"/>
  <c r="L4" i="304"/>
  <c r="K41" i="304" s="1"/>
  <c r="E4" i="304"/>
  <c r="A4" i="304"/>
  <c r="Y3" i="304"/>
  <c r="A1" i="304"/>
  <c r="P156" i="303"/>
  <c r="M156" i="303" s="1"/>
  <c r="L156" i="303"/>
  <c r="K156" i="303"/>
  <c r="J156" i="303"/>
  <c r="P155" i="303"/>
  <c r="M155" i="303"/>
  <c r="L155" i="303"/>
  <c r="K155" i="303"/>
  <c r="J155" i="303"/>
  <c r="P154" i="303"/>
  <c r="M154" i="303" s="1"/>
  <c r="L154" i="303"/>
  <c r="K154" i="303"/>
  <c r="J154" i="303"/>
  <c r="P153" i="303"/>
  <c r="M153" i="303"/>
  <c r="L153" i="303"/>
  <c r="K153" i="303"/>
  <c r="J153" i="303"/>
  <c r="P152" i="303"/>
  <c r="M152" i="303" s="1"/>
  <c r="L152" i="303"/>
  <c r="K152" i="303"/>
  <c r="J152" i="303"/>
  <c r="P151" i="303"/>
  <c r="M151" i="303"/>
  <c r="L151" i="303"/>
  <c r="K151" i="303"/>
  <c r="J151" i="303"/>
  <c r="P150" i="303"/>
  <c r="M150" i="303" s="1"/>
  <c r="L150" i="303"/>
  <c r="K150" i="303"/>
  <c r="J150" i="303"/>
  <c r="P149" i="303"/>
  <c r="M149" i="303"/>
  <c r="L149" i="303"/>
  <c r="K149" i="303"/>
  <c r="J149" i="303"/>
  <c r="P148" i="303"/>
  <c r="M148" i="303" s="1"/>
  <c r="L148" i="303"/>
  <c r="K148" i="303"/>
  <c r="J148" i="303"/>
  <c r="P147" i="303"/>
  <c r="M147" i="303"/>
  <c r="L147" i="303"/>
  <c r="K147" i="303"/>
  <c r="J147" i="303"/>
  <c r="P146" i="303"/>
  <c r="M146" i="303" s="1"/>
  <c r="L146" i="303"/>
  <c r="K146" i="303"/>
  <c r="J146" i="303"/>
  <c r="P145" i="303"/>
  <c r="M145" i="303"/>
  <c r="L145" i="303"/>
  <c r="K145" i="303"/>
  <c r="J145" i="303"/>
  <c r="P144" i="303"/>
  <c r="M144" i="303" s="1"/>
  <c r="L144" i="303"/>
  <c r="K144" i="303"/>
  <c r="J144" i="303"/>
  <c r="P143" i="303"/>
  <c r="M143" i="303"/>
  <c r="L143" i="303"/>
  <c r="K143" i="303"/>
  <c r="J143" i="303"/>
  <c r="P142" i="303"/>
  <c r="M142" i="303" s="1"/>
  <c r="L142" i="303"/>
  <c r="K142" i="303"/>
  <c r="J142" i="303"/>
  <c r="P141" i="303"/>
  <c r="M141" i="303"/>
  <c r="L141" i="303"/>
  <c r="K141" i="303"/>
  <c r="J141" i="303"/>
  <c r="P140" i="303"/>
  <c r="M140" i="303" s="1"/>
  <c r="L140" i="303"/>
  <c r="K140" i="303"/>
  <c r="J140" i="303"/>
  <c r="P139" i="303"/>
  <c r="M139" i="303"/>
  <c r="L139" i="303"/>
  <c r="K139" i="303"/>
  <c r="J139" i="303"/>
  <c r="P138" i="303"/>
  <c r="M138" i="303" s="1"/>
  <c r="L138" i="303"/>
  <c r="K138" i="303"/>
  <c r="J138" i="303"/>
  <c r="P137" i="303"/>
  <c r="M137" i="303"/>
  <c r="L137" i="303"/>
  <c r="K137" i="303"/>
  <c r="J137" i="303"/>
  <c r="P136" i="303"/>
  <c r="M136" i="303" s="1"/>
  <c r="L136" i="303"/>
  <c r="K136" i="303"/>
  <c r="J136" i="303"/>
  <c r="P135" i="303"/>
  <c r="M135" i="303"/>
  <c r="L135" i="303"/>
  <c r="K135" i="303"/>
  <c r="J135" i="303"/>
  <c r="P134" i="303"/>
  <c r="M134" i="303" s="1"/>
  <c r="L134" i="303"/>
  <c r="K134" i="303"/>
  <c r="J134" i="303"/>
  <c r="P133" i="303"/>
  <c r="M133" i="303"/>
  <c r="L133" i="303"/>
  <c r="K133" i="303"/>
  <c r="J133" i="303"/>
  <c r="P132" i="303"/>
  <c r="M132" i="303" s="1"/>
  <c r="L132" i="303"/>
  <c r="K132" i="303"/>
  <c r="J132" i="303"/>
  <c r="P131" i="303"/>
  <c r="M131" i="303"/>
  <c r="L131" i="303"/>
  <c r="K131" i="303"/>
  <c r="J131" i="303"/>
  <c r="P130" i="303"/>
  <c r="M130" i="303" s="1"/>
  <c r="L130" i="303"/>
  <c r="K130" i="303"/>
  <c r="J130" i="303"/>
  <c r="P129" i="303"/>
  <c r="M129" i="303"/>
  <c r="L129" i="303"/>
  <c r="K129" i="303"/>
  <c r="J129" i="303"/>
  <c r="P128" i="303"/>
  <c r="M128" i="303" s="1"/>
  <c r="L128" i="303"/>
  <c r="K128" i="303"/>
  <c r="J128" i="303"/>
  <c r="P127" i="303"/>
  <c r="M127" i="303"/>
  <c r="L127" i="303"/>
  <c r="K127" i="303"/>
  <c r="J127" i="303"/>
  <c r="P126" i="303"/>
  <c r="M126" i="303" s="1"/>
  <c r="L126" i="303"/>
  <c r="K126" i="303"/>
  <c r="J126" i="303"/>
  <c r="P125" i="303"/>
  <c r="M125" i="303"/>
  <c r="L125" i="303"/>
  <c r="K125" i="303"/>
  <c r="J125" i="303"/>
  <c r="P124" i="303"/>
  <c r="M124" i="303" s="1"/>
  <c r="L124" i="303"/>
  <c r="K124" i="303"/>
  <c r="J124" i="303"/>
  <c r="P123" i="303"/>
  <c r="M123" i="303"/>
  <c r="L123" i="303"/>
  <c r="K123" i="303"/>
  <c r="J123" i="303"/>
  <c r="P122" i="303"/>
  <c r="M122" i="303" s="1"/>
  <c r="L122" i="303"/>
  <c r="K122" i="303"/>
  <c r="J122" i="303"/>
  <c r="P121" i="303"/>
  <c r="M121" i="303"/>
  <c r="L121" i="303"/>
  <c r="K121" i="303"/>
  <c r="J121" i="303"/>
  <c r="P120" i="303"/>
  <c r="M120" i="303" s="1"/>
  <c r="L120" i="303"/>
  <c r="K120" i="303"/>
  <c r="J120" i="303"/>
  <c r="P119" i="303"/>
  <c r="M119" i="303"/>
  <c r="L119" i="303"/>
  <c r="K119" i="303"/>
  <c r="J119" i="303"/>
  <c r="P118" i="303"/>
  <c r="M118" i="303" s="1"/>
  <c r="L118" i="303"/>
  <c r="K118" i="303"/>
  <c r="J118" i="303"/>
  <c r="P117" i="303"/>
  <c r="M117" i="303"/>
  <c r="L117" i="303"/>
  <c r="K117" i="303"/>
  <c r="J117" i="303"/>
  <c r="P116" i="303"/>
  <c r="M116" i="303" s="1"/>
  <c r="L116" i="303"/>
  <c r="K116" i="303"/>
  <c r="J116" i="303"/>
  <c r="P115" i="303"/>
  <c r="M115" i="303"/>
  <c r="L115" i="303"/>
  <c r="K115" i="303"/>
  <c r="J115" i="303"/>
  <c r="P114" i="303"/>
  <c r="M114" i="303" s="1"/>
  <c r="L114" i="303"/>
  <c r="K114" i="303"/>
  <c r="J114" i="303"/>
  <c r="P113" i="303"/>
  <c r="M113" i="303"/>
  <c r="L113" i="303"/>
  <c r="K113" i="303"/>
  <c r="J113" i="303"/>
  <c r="P112" i="303"/>
  <c r="M112" i="303" s="1"/>
  <c r="L112" i="303"/>
  <c r="K112" i="303"/>
  <c r="J112" i="303"/>
  <c r="P111" i="303"/>
  <c r="M111" i="303"/>
  <c r="L111" i="303"/>
  <c r="K111" i="303"/>
  <c r="J111" i="303"/>
  <c r="P110" i="303"/>
  <c r="M110" i="303" s="1"/>
  <c r="L110" i="303"/>
  <c r="K110" i="303"/>
  <c r="J110" i="303"/>
  <c r="P109" i="303"/>
  <c r="M109" i="303"/>
  <c r="L109" i="303"/>
  <c r="K109" i="303"/>
  <c r="J109" i="303"/>
  <c r="P108" i="303"/>
  <c r="M108" i="303" s="1"/>
  <c r="L108" i="303"/>
  <c r="K108" i="303"/>
  <c r="J108" i="303"/>
  <c r="P107" i="303"/>
  <c r="M107" i="303"/>
  <c r="L107" i="303"/>
  <c r="K107" i="303"/>
  <c r="J107" i="303"/>
  <c r="P106" i="303"/>
  <c r="M106" i="303" s="1"/>
  <c r="L106" i="303"/>
  <c r="K106" i="303"/>
  <c r="J106" i="303"/>
  <c r="P105" i="303"/>
  <c r="M105" i="303"/>
  <c r="L105" i="303"/>
  <c r="K105" i="303"/>
  <c r="J105" i="303"/>
  <c r="P104" i="303"/>
  <c r="M104" i="303" s="1"/>
  <c r="L104" i="303"/>
  <c r="K104" i="303"/>
  <c r="J104" i="303"/>
  <c r="P103" i="303"/>
  <c r="M103" i="303"/>
  <c r="L103" i="303"/>
  <c r="K103" i="303"/>
  <c r="J103" i="303"/>
  <c r="P102" i="303"/>
  <c r="M102" i="303" s="1"/>
  <c r="L102" i="303"/>
  <c r="K102" i="303"/>
  <c r="J102" i="303"/>
  <c r="P101" i="303"/>
  <c r="M101" i="303"/>
  <c r="L101" i="303"/>
  <c r="K101" i="303"/>
  <c r="J101" i="303"/>
  <c r="P100" i="303"/>
  <c r="M100" i="303" s="1"/>
  <c r="L100" i="303"/>
  <c r="K100" i="303"/>
  <c r="J100" i="303"/>
  <c r="P99" i="303"/>
  <c r="M99" i="303"/>
  <c r="L99" i="303"/>
  <c r="K99" i="303"/>
  <c r="J99" i="303"/>
  <c r="P98" i="303"/>
  <c r="M98" i="303" s="1"/>
  <c r="L98" i="303"/>
  <c r="K98" i="303"/>
  <c r="J98" i="303"/>
  <c r="P97" i="303"/>
  <c r="M97" i="303"/>
  <c r="L97" i="303"/>
  <c r="K97" i="303"/>
  <c r="J97" i="303"/>
  <c r="P96" i="303"/>
  <c r="M96" i="303" s="1"/>
  <c r="L96" i="303"/>
  <c r="K96" i="303"/>
  <c r="J96" i="303"/>
  <c r="P95" i="303"/>
  <c r="M95" i="303"/>
  <c r="L95" i="303"/>
  <c r="K95" i="303"/>
  <c r="J95" i="303"/>
  <c r="P94" i="303"/>
  <c r="M94" i="303" s="1"/>
  <c r="L94" i="303"/>
  <c r="K94" i="303"/>
  <c r="J94" i="303"/>
  <c r="P93" i="303"/>
  <c r="M93" i="303"/>
  <c r="L93" i="303"/>
  <c r="K93" i="303"/>
  <c r="J93" i="303"/>
  <c r="P92" i="303"/>
  <c r="M92" i="303" s="1"/>
  <c r="L92" i="303"/>
  <c r="K92" i="303"/>
  <c r="J92" i="303"/>
  <c r="P91" i="303"/>
  <c r="M91" i="303"/>
  <c r="L91" i="303"/>
  <c r="K91" i="303"/>
  <c r="J91" i="303"/>
  <c r="P90" i="303"/>
  <c r="M90" i="303" s="1"/>
  <c r="L90" i="303"/>
  <c r="K90" i="303"/>
  <c r="J90" i="303"/>
  <c r="P89" i="303"/>
  <c r="M89" i="303"/>
  <c r="L89" i="303"/>
  <c r="K89" i="303"/>
  <c r="J89" i="303"/>
  <c r="P88" i="303"/>
  <c r="M88" i="303" s="1"/>
  <c r="L88" i="303"/>
  <c r="K88" i="303"/>
  <c r="J88" i="303"/>
  <c r="P87" i="303"/>
  <c r="M87" i="303"/>
  <c r="L87" i="303"/>
  <c r="K87" i="303"/>
  <c r="J87" i="303"/>
  <c r="P86" i="303"/>
  <c r="M86" i="303" s="1"/>
  <c r="L86" i="303"/>
  <c r="K86" i="303"/>
  <c r="J86" i="303"/>
  <c r="P85" i="303"/>
  <c r="M85" i="303"/>
  <c r="L85" i="303"/>
  <c r="K85" i="303"/>
  <c r="J85" i="303"/>
  <c r="P84" i="303"/>
  <c r="M84" i="303" s="1"/>
  <c r="L84" i="303"/>
  <c r="K84" i="303"/>
  <c r="J84" i="303"/>
  <c r="P83" i="303"/>
  <c r="M83" i="303"/>
  <c r="L83" i="303"/>
  <c r="K83" i="303"/>
  <c r="J83" i="303"/>
  <c r="P82" i="303"/>
  <c r="M82" i="303" s="1"/>
  <c r="L82" i="303"/>
  <c r="K82" i="303"/>
  <c r="J82" i="303"/>
  <c r="P81" i="303"/>
  <c r="M81" i="303"/>
  <c r="L81" i="303"/>
  <c r="K81" i="303"/>
  <c r="J81" i="303"/>
  <c r="P80" i="303"/>
  <c r="M80" i="303" s="1"/>
  <c r="L80" i="303"/>
  <c r="K80" i="303"/>
  <c r="J80" i="303"/>
  <c r="P79" i="303"/>
  <c r="M79" i="303"/>
  <c r="L79" i="303"/>
  <c r="K79" i="303"/>
  <c r="J79" i="303"/>
  <c r="P78" i="303"/>
  <c r="M78" i="303" s="1"/>
  <c r="L78" i="303"/>
  <c r="K78" i="303"/>
  <c r="J78" i="303"/>
  <c r="P77" i="303"/>
  <c r="M77" i="303"/>
  <c r="L77" i="303"/>
  <c r="K77" i="303"/>
  <c r="J77" i="303"/>
  <c r="P76" i="303"/>
  <c r="M76" i="303" s="1"/>
  <c r="L76" i="303"/>
  <c r="K76" i="303"/>
  <c r="J76" i="303"/>
  <c r="P75" i="303"/>
  <c r="M75" i="303"/>
  <c r="L75" i="303"/>
  <c r="K75" i="303"/>
  <c r="J75" i="303"/>
  <c r="P74" i="303"/>
  <c r="M74" i="303" s="1"/>
  <c r="L74" i="303"/>
  <c r="K74" i="303"/>
  <c r="J74" i="303"/>
  <c r="P73" i="303"/>
  <c r="M73" i="303"/>
  <c r="L73" i="303"/>
  <c r="K73" i="303"/>
  <c r="J73" i="303"/>
  <c r="P72" i="303"/>
  <c r="M72" i="303" s="1"/>
  <c r="L72" i="303"/>
  <c r="K72" i="303"/>
  <c r="J72" i="303"/>
  <c r="P71" i="303"/>
  <c r="M71" i="303"/>
  <c r="L71" i="303"/>
  <c r="K71" i="303"/>
  <c r="J71" i="303"/>
  <c r="P70" i="303"/>
  <c r="M70" i="303" s="1"/>
  <c r="L70" i="303"/>
  <c r="K70" i="303"/>
  <c r="J70" i="303"/>
  <c r="P69" i="303"/>
  <c r="M69" i="303"/>
  <c r="L69" i="303"/>
  <c r="K69" i="303"/>
  <c r="J69" i="303"/>
  <c r="P68" i="303"/>
  <c r="M68" i="303" s="1"/>
  <c r="L68" i="303"/>
  <c r="K68" i="303"/>
  <c r="J68" i="303"/>
  <c r="P67" i="303"/>
  <c r="M67" i="303"/>
  <c r="L67" i="303"/>
  <c r="K67" i="303"/>
  <c r="J67" i="303"/>
  <c r="P66" i="303"/>
  <c r="M66" i="303" s="1"/>
  <c r="L66" i="303"/>
  <c r="K66" i="303"/>
  <c r="J66" i="303"/>
  <c r="P65" i="303"/>
  <c r="M65" i="303"/>
  <c r="L65" i="303"/>
  <c r="K65" i="303"/>
  <c r="J65" i="303"/>
  <c r="P64" i="303"/>
  <c r="M64" i="303" s="1"/>
  <c r="L64" i="303"/>
  <c r="K64" i="303"/>
  <c r="J64" i="303"/>
  <c r="P63" i="303"/>
  <c r="M63" i="303"/>
  <c r="L63" i="303"/>
  <c r="K63" i="303"/>
  <c r="J63" i="303"/>
  <c r="P62" i="303"/>
  <c r="M62" i="303" s="1"/>
  <c r="L62" i="303"/>
  <c r="K62" i="303"/>
  <c r="J62" i="303"/>
  <c r="P61" i="303"/>
  <c r="M61" i="303"/>
  <c r="L61" i="303"/>
  <c r="K61" i="303"/>
  <c r="J61" i="303"/>
  <c r="P60" i="303"/>
  <c r="M60" i="303" s="1"/>
  <c r="L60" i="303"/>
  <c r="K60" i="303"/>
  <c r="J60" i="303"/>
  <c r="P59" i="303"/>
  <c r="M59" i="303"/>
  <c r="L59" i="303"/>
  <c r="K59" i="303"/>
  <c r="J59" i="303"/>
  <c r="P58" i="303"/>
  <c r="M58" i="303" s="1"/>
  <c r="L58" i="303"/>
  <c r="K58" i="303"/>
  <c r="J58" i="303"/>
  <c r="P57" i="303"/>
  <c r="M57" i="303"/>
  <c r="L57" i="303"/>
  <c r="K57" i="303"/>
  <c r="J57" i="303"/>
  <c r="P56" i="303"/>
  <c r="M56" i="303" s="1"/>
  <c r="L56" i="303"/>
  <c r="K56" i="303"/>
  <c r="J56" i="303"/>
  <c r="P55" i="303"/>
  <c r="M55" i="303"/>
  <c r="L55" i="303"/>
  <c r="K55" i="303"/>
  <c r="J55" i="303"/>
  <c r="P54" i="303"/>
  <c r="M54" i="303" s="1"/>
  <c r="L54" i="303"/>
  <c r="K54" i="303"/>
  <c r="J54" i="303"/>
  <c r="P53" i="303"/>
  <c r="M53" i="303"/>
  <c r="L53" i="303"/>
  <c r="K53" i="303"/>
  <c r="J53" i="303"/>
  <c r="P52" i="303"/>
  <c r="M52" i="303" s="1"/>
  <c r="L52" i="303"/>
  <c r="K52" i="303"/>
  <c r="J52" i="303"/>
  <c r="P51" i="303"/>
  <c r="M51" i="303"/>
  <c r="L51" i="303"/>
  <c r="K51" i="303"/>
  <c r="J51" i="303"/>
  <c r="P50" i="303"/>
  <c r="M50" i="303" s="1"/>
  <c r="L50" i="303"/>
  <c r="K50" i="303"/>
  <c r="J50" i="303"/>
  <c r="P49" i="303"/>
  <c r="M49" i="303"/>
  <c r="L49" i="303"/>
  <c r="K49" i="303"/>
  <c r="J49" i="303"/>
  <c r="P48" i="303"/>
  <c r="M48" i="303" s="1"/>
  <c r="L48" i="303"/>
  <c r="K48" i="303"/>
  <c r="J48" i="303"/>
  <c r="P47" i="303"/>
  <c r="M47" i="303"/>
  <c r="L47" i="303"/>
  <c r="K47" i="303"/>
  <c r="J47" i="303"/>
  <c r="P46" i="303"/>
  <c r="M46" i="303" s="1"/>
  <c r="L46" i="303"/>
  <c r="K46" i="303"/>
  <c r="J46" i="303"/>
  <c r="P45" i="303"/>
  <c r="M45" i="303"/>
  <c r="L45" i="303"/>
  <c r="K45" i="303"/>
  <c r="J45" i="303"/>
  <c r="P44" i="303"/>
  <c r="M44" i="303" s="1"/>
  <c r="L44" i="303"/>
  <c r="K44" i="303"/>
  <c r="J44" i="303"/>
  <c r="P43" i="303"/>
  <c r="M43" i="303"/>
  <c r="L43" i="303"/>
  <c r="K43" i="303"/>
  <c r="J43" i="303"/>
  <c r="P42" i="303"/>
  <c r="M42" i="303" s="1"/>
  <c r="L42" i="303"/>
  <c r="K42" i="303"/>
  <c r="J42" i="303"/>
  <c r="P41" i="303"/>
  <c r="M41" i="303"/>
  <c r="L41" i="303"/>
  <c r="K41" i="303"/>
  <c r="J41" i="303"/>
  <c r="P40" i="303"/>
  <c r="M40" i="303" s="1"/>
  <c r="L40" i="303"/>
  <c r="K40" i="303"/>
  <c r="J40" i="303"/>
  <c r="H5" i="303"/>
  <c r="D5" i="303"/>
  <c r="C5" i="303"/>
  <c r="A5" i="303"/>
  <c r="A1" i="303"/>
  <c r="E2" i="281"/>
  <c r="C2" i="279"/>
  <c r="L13" i="281"/>
  <c r="B22" i="281"/>
  <c r="L11" i="281"/>
  <c r="L9" i="281"/>
  <c r="B20" i="281"/>
  <c r="L7" i="281"/>
  <c r="Y5" i="281"/>
  <c r="M4" i="281"/>
  <c r="K41" i="281" s="1"/>
  <c r="E4" i="281"/>
  <c r="A4" i="281"/>
  <c r="Y3" i="281"/>
  <c r="A1" i="281"/>
  <c r="P156" i="279"/>
  <c r="M156" i="279" s="1"/>
  <c r="L156" i="279"/>
  <c r="K156" i="279"/>
  <c r="J156" i="279"/>
  <c r="P155" i="279"/>
  <c r="M155" i="279"/>
  <c r="L155" i="279"/>
  <c r="K155" i="279"/>
  <c r="J155" i="279"/>
  <c r="P154" i="279"/>
  <c r="M154" i="279" s="1"/>
  <c r="L154" i="279"/>
  <c r="K154" i="279"/>
  <c r="J154" i="279"/>
  <c r="P153" i="279"/>
  <c r="M153" i="279" s="1"/>
  <c r="L153" i="279"/>
  <c r="K153" i="279"/>
  <c r="J153" i="279"/>
  <c r="P152" i="279"/>
  <c r="M152" i="279" s="1"/>
  <c r="L152" i="279"/>
  <c r="K152" i="279"/>
  <c r="J152" i="279"/>
  <c r="P151" i="279"/>
  <c r="M151" i="279"/>
  <c r="L151" i="279"/>
  <c r="K151" i="279"/>
  <c r="J151" i="279"/>
  <c r="P150" i="279"/>
  <c r="M150" i="279" s="1"/>
  <c r="L150" i="279"/>
  <c r="K150" i="279"/>
  <c r="J150" i="279"/>
  <c r="P149" i="279"/>
  <c r="M149" i="279" s="1"/>
  <c r="L149" i="279"/>
  <c r="K149" i="279"/>
  <c r="J149" i="279"/>
  <c r="P148" i="279"/>
  <c r="M148" i="279" s="1"/>
  <c r="L148" i="279"/>
  <c r="K148" i="279"/>
  <c r="J148" i="279"/>
  <c r="P147" i="279"/>
  <c r="M147" i="279"/>
  <c r="L147" i="279"/>
  <c r="K147" i="279"/>
  <c r="J147" i="279"/>
  <c r="P146" i="279"/>
  <c r="M146" i="279" s="1"/>
  <c r="L146" i="279"/>
  <c r="K146" i="279"/>
  <c r="J146" i="279"/>
  <c r="P145" i="279"/>
  <c r="M145" i="279" s="1"/>
  <c r="L145" i="279"/>
  <c r="K145" i="279"/>
  <c r="J145" i="279"/>
  <c r="P144" i="279"/>
  <c r="M144" i="279" s="1"/>
  <c r="L144" i="279"/>
  <c r="K144" i="279"/>
  <c r="J144" i="279"/>
  <c r="P143" i="279"/>
  <c r="M143" i="279"/>
  <c r="L143" i="279"/>
  <c r="K143" i="279"/>
  <c r="J143" i="279"/>
  <c r="P142" i="279"/>
  <c r="M142" i="279" s="1"/>
  <c r="L142" i="279"/>
  <c r="K142" i="279"/>
  <c r="J142" i="279"/>
  <c r="P141" i="279"/>
  <c r="M141" i="279" s="1"/>
  <c r="L141" i="279"/>
  <c r="K141" i="279"/>
  <c r="J141" i="279"/>
  <c r="P140" i="279"/>
  <c r="M140" i="279" s="1"/>
  <c r="L140" i="279"/>
  <c r="K140" i="279"/>
  <c r="J140" i="279"/>
  <c r="P139" i="279"/>
  <c r="M139" i="279"/>
  <c r="L139" i="279"/>
  <c r="K139" i="279"/>
  <c r="J139" i="279"/>
  <c r="P138" i="279"/>
  <c r="M138" i="279" s="1"/>
  <c r="L138" i="279"/>
  <c r="K138" i="279"/>
  <c r="J138" i="279"/>
  <c r="P137" i="279"/>
  <c r="M137" i="279" s="1"/>
  <c r="L137" i="279"/>
  <c r="K137" i="279"/>
  <c r="J137" i="279"/>
  <c r="P136" i="279"/>
  <c r="M136" i="279" s="1"/>
  <c r="L136" i="279"/>
  <c r="K136" i="279"/>
  <c r="J136" i="279"/>
  <c r="P135" i="279"/>
  <c r="M135" i="279"/>
  <c r="L135" i="279"/>
  <c r="K135" i="279"/>
  <c r="J135" i="279"/>
  <c r="P134" i="279"/>
  <c r="M134" i="279" s="1"/>
  <c r="L134" i="279"/>
  <c r="K134" i="279"/>
  <c r="J134" i="279"/>
  <c r="P133" i="279"/>
  <c r="M133" i="279" s="1"/>
  <c r="L133" i="279"/>
  <c r="K133" i="279"/>
  <c r="J133" i="279"/>
  <c r="P132" i="279"/>
  <c r="M132" i="279" s="1"/>
  <c r="L132" i="279"/>
  <c r="K132" i="279"/>
  <c r="J132" i="279"/>
  <c r="P131" i="279"/>
  <c r="M131" i="279"/>
  <c r="L131" i="279"/>
  <c r="K131" i="279"/>
  <c r="J131" i="279"/>
  <c r="P130" i="279"/>
  <c r="M130" i="279" s="1"/>
  <c r="L130" i="279"/>
  <c r="K130" i="279"/>
  <c r="J130" i="279"/>
  <c r="P129" i="279"/>
  <c r="M129" i="279" s="1"/>
  <c r="L129" i="279"/>
  <c r="K129" i="279"/>
  <c r="J129" i="279"/>
  <c r="P128" i="279"/>
  <c r="M128" i="279" s="1"/>
  <c r="L128" i="279"/>
  <c r="K128" i="279"/>
  <c r="J128" i="279"/>
  <c r="P127" i="279"/>
  <c r="M127" i="279"/>
  <c r="L127" i="279"/>
  <c r="K127" i="279"/>
  <c r="J127" i="279"/>
  <c r="P126" i="279"/>
  <c r="M126" i="279" s="1"/>
  <c r="L126" i="279"/>
  <c r="K126" i="279"/>
  <c r="J126" i="279"/>
  <c r="P125" i="279"/>
  <c r="M125" i="279" s="1"/>
  <c r="L125" i="279"/>
  <c r="K125" i="279"/>
  <c r="J125" i="279"/>
  <c r="P124" i="279"/>
  <c r="M124" i="279" s="1"/>
  <c r="L124" i="279"/>
  <c r="K124" i="279"/>
  <c r="J124" i="279"/>
  <c r="P123" i="279"/>
  <c r="M123" i="279"/>
  <c r="L123" i="279"/>
  <c r="K123" i="279"/>
  <c r="J123" i="279"/>
  <c r="P122" i="279"/>
  <c r="M122" i="279" s="1"/>
  <c r="L122" i="279"/>
  <c r="K122" i="279"/>
  <c r="J122" i="279"/>
  <c r="P121" i="279"/>
  <c r="M121" i="279" s="1"/>
  <c r="L121" i="279"/>
  <c r="K121" i="279"/>
  <c r="J121" i="279"/>
  <c r="P120" i="279"/>
  <c r="M120" i="279" s="1"/>
  <c r="L120" i="279"/>
  <c r="K120" i="279"/>
  <c r="J120" i="279"/>
  <c r="P119" i="279"/>
  <c r="M119" i="279"/>
  <c r="L119" i="279"/>
  <c r="K119" i="279"/>
  <c r="J119" i="279"/>
  <c r="P118" i="279"/>
  <c r="M118" i="279" s="1"/>
  <c r="L118" i="279"/>
  <c r="K118" i="279"/>
  <c r="J118" i="279"/>
  <c r="P117" i="279"/>
  <c r="M117" i="279" s="1"/>
  <c r="L117" i="279"/>
  <c r="K117" i="279"/>
  <c r="J117" i="279"/>
  <c r="P116" i="279"/>
  <c r="M116" i="279" s="1"/>
  <c r="L116" i="279"/>
  <c r="K116" i="279"/>
  <c r="J116" i="279"/>
  <c r="P115" i="279"/>
  <c r="M115" i="279"/>
  <c r="L115" i="279"/>
  <c r="K115" i="279"/>
  <c r="J115" i="279"/>
  <c r="P114" i="279"/>
  <c r="M114" i="279" s="1"/>
  <c r="L114" i="279"/>
  <c r="K114" i="279"/>
  <c r="J114" i="279"/>
  <c r="P113" i="279"/>
  <c r="M113" i="279" s="1"/>
  <c r="L113" i="279"/>
  <c r="K113" i="279"/>
  <c r="J113" i="279"/>
  <c r="P112" i="279"/>
  <c r="M112" i="279" s="1"/>
  <c r="L112" i="279"/>
  <c r="K112" i="279"/>
  <c r="J112" i="279"/>
  <c r="P111" i="279"/>
  <c r="M111" i="279"/>
  <c r="L111" i="279"/>
  <c r="K111" i="279"/>
  <c r="J111" i="279"/>
  <c r="P110" i="279"/>
  <c r="M110" i="279" s="1"/>
  <c r="L110" i="279"/>
  <c r="K110" i="279"/>
  <c r="J110" i="279"/>
  <c r="P109" i="279"/>
  <c r="M109" i="279" s="1"/>
  <c r="L109" i="279"/>
  <c r="K109" i="279"/>
  <c r="J109" i="279"/>
  <c r="P108" i="279"/>
  <c r="M108" i="279" s="1"/>
  <c r="L108" i="279"/>
  <c r="K108" i="279"/>
  <c r="J108" i="279"/>
  <c r="P107" i="279"/>
  <c r="M107" i="279"/>
  <c r="L107" i="279"/>
  <c r="K107" i="279"/>
  <c r="J107" i="279"/>
  <c r="P106" i="279"/>
  <c r="M106" i="279" s="1"/>
  <c r="L106" i="279"/>
  <c r="K106" i="279"/>
  <c r="J106" i="279"/>
  <c r="P105" i="279"/>
  <c r="M105" i="279" s="1"/>
  <c r="L105" i="279"/>
  <c r="K105" i="279"/>
  <c r="J105" i="279"/>
  <c r="P104" i="279"/>
  <c r="M104" i="279" s="1"/>
  <c r="L104" i="279"/>
  <c r="K104" i="279"/>
  <c r="J104" i="279"/>
  <c r="P103" i="279"/>
  <c r="M103" i="279"/>
  <c r="L103" i="279"/>
  <c r="K103" i="279"/>
  <c r="J103" i="279"/>
  <c r="P102" i="279"/>
  <c r="M102" i="279" s="1"/>
  <c r="L102" i="279"/>
  <c r="K102" i="279"/>
  <c r="J102" i="279"/>
  <c r="P101" i="279"/>
  <c r="M101" i="279" s="1"/>
  <c r="L101" i="279"/>
  <c r="K101" i="279"/>
  <c r="J101" i="279"/>
  <c r="P100" i="279"/>
  <c r="M100" i="279" s="1"/>
  <c r="L100" i="279"/>
  <c r="K100" i="279"/>
  <c r="J100" i="279"/>
  <c r="P99" i="279"/>
  <c r="M99" i="279"/>
  <c r="L99" i="279"/>
  <c r="K99" i="279"/>
  <c r="J99" i="279"/>
  <c r="P98" i="279"/>
  <c r="M98" i="279" s="1"/>
  <c r="L98" i="279"/>
  <c r="K98" i="279"/>
  <c r="J98" i="279"/>
  <c r="P97" i="279"/>
  <c r="M97" i="279" s="1"/>
  <c r="L97" i="279"/>
  <c r="K97" i="279"/>
  <c r="J97" i="279"/>
  <c r="P96" i="279"/>
  <c r="M96" i="279" s="1"/>
  <c r="L96" i="279"/>
  <c r="K96" i="279"/>
  <c r="J96" i="279"/>
  <c r="P95" i="279"/>
  <c r="M95" i="279"/>
  <c r="L95" i="279"/>
  <c r="K95" i="279"/>
  <c r="J95" i="279"/>
  <c r="P94" i="279"/>
  <c r="M94" i="279" s="1"/>
  <c r="L94" i="279"/>
  <c r="K94" i="279"/>
  <c r="J94" i="279"/>
  <c r="P93" i="279"/>
  <c r="M93" i="279" s="1"/>
  <c r="L93" i="279"/>
  <c r="K93" i="279"/>
  <c r="J93" i="279"/>
  <c r="P92" i="279"/>
  <c r="M92" i="279" s="1"/>
  <c r="L92" i="279"/>
  <c r="K92" i="279"/>
  <c r="J92" i="279"/>
  <c r="P91" i="279"/>
  <c r="M91" i="279"/>
  <c r="L91" i="279"/>
  <c r="K91" i="279"/>
  <c r="J91" i="279"/>
  <c r="P90" i="279"/>
  <c r="M90" i="279"/>
  <c r="L90" i="279"/>
  <c r="K90" i="279"/>
  <c r="J90" i="279"/>
  <c r="P89" i="279"/>
  <c r="M89" i="279" s="1"/>
  <c r="L89" i="279"/>
  <c r="K89" i="279"/>
  <c r="J89" i="279"/>
  <c r="P88" i="279"/>
  <c r="M88" i="279" s="1"/>
  <c r="L88" i="279"/>
  <c r="K88" i="279"/>
  <c r="J88" i="279"/>
  <c r="P87" i="279"/>
  <c r="M87" i="279"/>
  <c r="L87" i="279"/>
  <c r="K87" i="279"/>
  <c r="J87" i="279"/>
  <c r="P86" i="279"/>
  <c r="M86" i="279" s="1"/>
  <c r="L86" i="279"/>
  <c r="K86" i="279"/>
  <c r="J86" i="279"/>
  <c r="P85" i="279"/>
  <c r="M85" i="279" s="1"/>
  <c r="L85" i="279"/>
  <c r="K85" i="279"/>
  <c r="J85" i="279"/>
  <c r="P84" i="279"/>
  <c r="M84" i="279" s="1"/>
  <c r="L84" i="279"/>
  <c r="K84" i="279"/>
  <c r="J84" i="279"/>
  <c r="P83" i="279"/>
  <c r="M83" i="279"/>
  <c r="L83" i="279"/>
  <c r="K83" i="279"/>
  <c r="J83" i="279"/>
  <c r="P82" i="279"/>
  <c r="M82" i="279"/>
  <c r="L82" i="279"/>
  <c r="K82" i="279"/>
  <c r="J82" i="279"/>
  <c r="P81" i="279"/>
  <c r="M81" i="279" s="1"/>
  <c r="L81" i="279"/>
  <c r="K81" i="279"/>
  <c r="J81" i="279"/>
  <c r="P80" i="279"/>
  <c r="M80" i="279" s="1"/>
  <c r="L80" i="279"/>
  <c r="K80" i="279"/>
  <c r="J80" i="279"/>
  <c r="P79" i="279"/>
  <c r="M79" i="279"/>
  <c r="L79" i="279"/>
  <c r="K79" i="279"/>
  <c r="J79" i="279"/>
  <c r="P78" i="279"/>
  <c r="M78" i="279" s="1"/>
  <c r="L78" i="279"/>
  <c r="K78" i="279"/>
  <c r="J78" i="279"/>
  <c r="P77" i="279"/>
  <c r="M77" i="279" s="1"/>
  <c r="L77" i="279"/>
  <c r="K77" i="279"/>
  <c r="J77" i="279"/>
  <c r="P76" i="279"/>
  <c r="M76" i="279" s="1"/>
  <c r="L76" i="279"/>
  <c r="K76" i="279"/>
  <c r="J76" i="279"/>
  <c r="P75" i="279"/>
  <c r="M75" i="279"/>
  <c r="L75" i="279"/>
  <c r="K75" i="279"/>
  <c r="J75" i="279"/>
  <c r="P74" i="279"/>
  <c r="M74" i="279"/>
  <c r="L74" i="279"/>
  <c r="K74" i="279"/>
  <c r="J74" i="279"/>
  <c r="P73" i="279"/>
  <c r="M73" i="279" s="1"/>
  <c r="L73" i="279"/>
  <c r="K73" i="279"/>
  <c r="J73" i="279"/>
  <c r="P72" i="279"/>
  <c r="M72" i="279"/>
  <c r="L72" i="279"/>
  <c r="K72" i="279"/>
  <c r="J72" i="279"/>
  <c r="P71" i="279"/>
  <c r="M71" i="279"/>
  <c r="L71" i="279"/>
  <c r="K71" i="279"/>
  <c r="J71" i="279"/>
  <c r="P70" i="279"/>
  <c r="M70" i="279" s="1"/>
  <c r="L70" i="279"/>
  <c r="K70" i="279"/>
  <c r="J70" i="279"/>
  <c r="P69" i="279"/>
  <c r="M69" i="279" s="1"/>
  <c r="L69" i="279"/>
  <c r="K69" i="279"/>
  <c r="J69" i="279"/>
  <c r="P68" i="279"/>
  <c r="M68" i="279"/>
  <c r="L68" i="279"/>
  <c r="K68" i="279"/>
  <c r="J68" i="279"/>
  <c r="P67" i="279"/>
  <c r="M67" i="279" s="1"/>
  <c r="L67" i="279"/>
  <c r="K67" i="279"/>
  <c r="J67" i="279"/>
  <c r="P66" i="279"/>
  <c r="M66" i="279" s="1"/>
  <c r="L66" i="279"/>
  <c r="K66" i="279"/>
  <c r="J66" i="279"/>
  <c r="P65" i="279"/>
  <c r="M65" i="279"/>
  <c r="L65" i="279"/>
  <c r="K65" i="279"/>
  <c r="J65" i="279"/>
  <c r="P64" i="279"/>
  <c r="M64" i="279"/>
  <c r="L64" i="279"/>
  <c r="K64" i="279"/>
  <c r="J64" i="279"/>
  <c r="P63" i="279"/>
  <c r="M63" i="279" s="1"/>
  <c r="L63" i="279"/>
  <c r="K63" i="279"/>
  <c r="J63" i="279"/>
  <c r="P62" i="279"/>
  <c r="M62" i="279" s="1"/>
  <c r="L62" i="279"/>
  <c r="K62" i="279"/>
  <c r="J62" i="279"/>
  <c r="P61" i="279"/>
  <c r="M61" i="279"/>
  <c r="L61" i="279"/>
  <c r="K61" i="279"/>
  <c r="J61" i="279"/>
  <c r="P60" i="279"/>
  <c r="M60" i="279"/>
  <c r="L60" i="279"/>
  <c r="K60" i="279"/>
  <c r="J60" i="279"/>
  <c r="P59" i="279"/>
  <c r="M59" i="279" s="1"/>
  <c r="L59" i="279"/>
  <c r="K59" i="279"/>
  <c r="J59" i="279"/>
  <c r="P58" i="279"/>
  <c r="M58" i="279" s="1"/>
  <c r="L58" i="279"/>
  <c r="K58" i="279"/>
  <c r="J58" i="279"/>
  <c r="P57" i="279"/>
  <c r="M57" i="279"/>
  <c r="L57" i="279"/>
  <c r="K57" i="279"/>
  <c r="J57" i="279"/>
  <c r="P56" i="279"/>
  <c r="M56" i="279"/>
  <c r="L56" i="279"/>
  <c r="K56" i="279"/>
  <c r="J56" i="279"/>
  <c r="P55" i="279"/>
  <c r="M55" i="279" s="1"/>
  <c r="L55" i="279"/>
  <c r="K55" i="279"/>
  <c r="J55" i="279"/>
  <c r="P54" i="279"/>
  <c r="M54" i="279" s="1"/>
  <c r="L54" i="279"/>
  <c r="K54" i="279"/>
  <c r="J54" i="279"/>
  <c r="P53" i="279"/>
  <c r="M53" i="279"/>
  <c r="L53" i="279"/>
  <c r="K53" i="279"/>
  <c r="J53" i="279"/>
  <c r="P52" i="279"/>
  <c r="M52" i="279"/>
  <c r="L52" i="279"/>
  <c r="K52" i="279"/>
  <c r="J52" i="279"/>
  <c r="P51" i="279"/>
  <c r="M51" i="279" s="1"/>
  <c r="L51" i="279"/>
  <c r="K51" i="279"/>
  <c r="J51" i="279"/>
  <c r="P50" i="279"/>
  <c r="M50" i="279" s="1"/>
  <c r="L50" i="279"/>
  <c r="K50" i="279"/>
  <c r="J50" i="279"/>
  <c r="P49" i="279"/>
  <c r="M49" i="279"/>
  <c r="L49" i="279"/>
  <c r="K49" i="279"/>
  <c r="J49" i="279"/>
  <c r="P48" i="279"/>
  <c r="M48" i="279"/>
  <c r="L48" i="279"/>
  <c r="K48" i="279"/>
  <c r="J48" i="279"/>
  <c r="P47" i="279"/>
  <c r="M47" i="279" s="1"/>
  <c r="L47" i="279"/>
  <c r="K47" i="279"/>
  <c r="J47" i="279"/>
  <c r="P46" i="279"/>
  <c r="M46" i="279" s="1"/>
  <c r="L46" i="279"/>
  <c r="K46" i="279"/>
  <c r="J46" i="279"/>
  <c r="P45" i="279"/>
  <c r="M45" i="279"/>
  <c r="L45" i="279"/>
  <c r="K45" i="279"/>
  <c r="J45" i="279"/>
  <c r="P44" i="279"/>
  <c r="M44" i="279"/>
  <c r="L44" i="279"/>
  <c r="K44" i="279"/>
  <c r="J44" i="279"/>
  <c r="P43" i="279"/>
  <c r="M43" i="279" s="1"/>
  <c r="L43" i="279"/>
  <c r="K43" i="279"/>
  <c r="J43" i="279"/>
  <c r="P42" i="279"/>
  <c r="M42" i="279" s="1"/>
  <c r="L42" i="279"/>
  <c r="K42" i="279"/>
  <c r="J42" i="279"/>
  <c r="P41" i="279"/>
  <c r="M41" i="279"/>
  <c r="L41" i="279"/>
  <c r="K41" i="279"/>
  <c r="J41" i="279"/>
  <c r="P40" i="279"/>
  <c r="M40" i="279"/>
  <c r="L40" i="279"/>
  <c r="K40" i="279"/>
  <c r="J40" i="279"/>
  <c r="H5" i="279"/>
  <c r="D5" i="279"/>
  <c r="C5" i="279"/>
  <c r="A5" i="279"/>
  <c r="A1" i="279"/>
  <c r="E2" i="232"/>
  <c r="C2" i="231"/>
  <c r="L11" i="232"/>
  <c r="L9" i="232"/>
  <c r="L7" i="232"/>
  <c r="B19" i="232"/>
  <c r="Y5" i="232"/>
  <c r="L4" i="232"/>
  <c r="K41" i="232" s="1"/>
  <c r="E4" i="232"/>
  <c r="A4" i="232"/>
  <c r="Y3" i="232"/>
  <c r="AJ1" i="232" s="1"/>
  <c r="A1" i="232"/>
  <c r="P156" i="231"/>
  <c r="M156" i="231"/>
  <c r="L156" i="231"/>
  <c r="K156" i="231"/>
  <c r="J156" i="231"/>
  <c r="P155" i="231"/>
  <c r="M155" i="231"/>
  <c r="L155" i="231"/>
  <c r="K155" i="231"/>
  <c r="J155" i="231"/>
  <c r="P154" i="231"/>
  <c r="M154" i="231" s="1"/>
  <c r="L154" i="231"/>
  <c r="K154" i="231"/>
  <c r="J154" i="231"/>
  <c r="P153" i="231"/>
  <c r="M153" i="231" s="1"/>
  <c r="L153" i="231"/>
  <c r="K153" i="231"/>
  <c r="J153" i="231"/>
  <c r="P152" i="231"/>
  <c r="M152" i="231"/>
  <c r="L152" i="231"/>
  <c r="K152" i="231"/>
  <c r="J152" i="231"/>
  <c r="P151" i="231"/>
  <c r="M151" i="231"/>
  <c r="L151" i="231"/>
  <c r="K151" i="231"/>
  <c r="J151" i="231"/>
  <c r="P150" i="231"/>
  <c r="M150" i="231" s="1"/>
  <c r="L150" i="231"/>
  <c r="K150" i="231"/>
  <c r="J150" i="231"/>
  <c r="P149" i="231"/>
  <c r="M149" i="231" s="1"/>
  <c r="L149" i="231"/>
  <c r="K149" i="231"/>
  <c r="J149" i="231"/>
  <c r="P148" i="231"/>
  <c r="M148" i="231"/>
  <c r="L148" i="231"/>
  <c r="K148" i="231"/>
  <c r="J148" i="231"/>
  <c r="P147" i="231"/>
  <c r="M147" i="231"/>
  <c r="L147" i="231"/>
  <c r="K147" i="231"/>
  <c r="J147" i="231"/>
  <c r="P146" i="231"/>
  <c r="M146" i="231" s="1"/>
  <c r="L146" i="231"/>
  <c r="K146" i="231"/>
  <c r="J146" i="231"/>
  <c r="P145" i="231"/>
  <c r="M145" i="231" s="1"/>
  <c r="L145" i="231"/>
  <c r="K145" i="231"/>
  <c r="J145" i="231"/>
  <c r="P144" i="231"/>
  <c r="M144" i="231"/>
  <c r="L144" i="231"/>
  <c r="K144" i="231"/>
  <c r="J144" i="231"/>
  <c r="P143" i="231"/>
  <c r="M143" i="231"/>
  <c r="L143" i="231"/>
  <c r="K143" i="231"/>
  <c r="J143" i="231"/>
  <c r="P142" i="231"/>
  <c r="M142" i="231" s="1"/>
  <c r="L142" i="231"/>
  <c r="K142" i="231"/>
  <c r="J142" i="231"/>
  <c r="P141" i="231"/>
  <c r="M141" i="231" s="1"/>
  <c r="L141" i="231"/>
  <c r="K141" i="231"/>
  <c r="J141" i="231"/>
  <c r="P140" i="231"/>
  <c r="M140" i="231"/>
  <c r="L140" i="231"/>
  <c r="K140" i="231"/>
  <c r="J140" i="231"/>
  <c r="P139" i="231"/>
  <c r="M139" i="231"/>
  <c r="L139" i="231"/>
  <c r="K139" i="231"/>
  <c r="J139" i="231"/>
  <c r="P138" i="231"/>
  <c r="M138" i="231" s="1"/>
  <c r="L138" i="231"/>
  <c r="K138" i="231"/>
  <c r="J138" i="231"/>
  <c r="P137" i="231"/>
  <c r="M137" i="231" s="1"/>
  <c r="L137" i="231"/>
  <c r="K137" i="231"/>
  <c r="J137" i="231"/>
  <c r="P136" i="231"/>
  <c r="M136" i="231"/>
  <c r="L136" i="231"/>
  <c r="K136" i="231"/>
  <c r="J136" i="231"/>
  <c r="P135" i="231"/>
  <c r="M135" i="231"/>
  <c r="L135" i="231"/>
  <c r="K135" i="231"/>
  <c r="J135" i="231"/>
  <c r="P134" i="231"/>
  <c r="M134" i="231" s="1"/>
  <c r="L134" i="231"/>
  <c r="K134" i="231"/>
  <c r="J134" i="231"/>
  <c r="P133" i="231"/>
  <c r="M133" i="231" s="1"/>
  <c r="L133" i="231"/>
  <c r="K133" i="231"/>
  <c r="J133" i="231"/>
  <c r="P132" i="231"/>
  <c r="M132" i="231"/>
  <c r="L132" i="231"/>
  <c r="K132" i="231"/>
  <c r="J132" i="231"/>
  <c r="P131" i="231"/>
  <c r="M131" i="231"/>
  <c r="L131" i="231"/>
  <c r="K131" i="231"/>
  <c r="J131" i="231"/>
  <c r="P130" i="231"/>
  <c r="M130" i="231" s="1"/>
  <c r="L130" i="231"/>
  <c r="K130" i="231"/>
  <c r="J130" i="231"/>
  <c r="P129" i="231"/>
  <c r="M129" i="231" s="1"/>
  <c r="L129" i="231"/>
  <c r="K129" i="231"/>
  <c r="J129" i="231"/>
  <c r="P128" i="231"/>
  <c r="M128" i="231"/>
  <c r="L128" i="231"/>
  <c r="K128" i="231"/>
  <c r="J128" i="231"/>
  <c r="P127" i="231"/>
  <c r="M127" i="231"/>
  <c r="L127" i="231"/>
  <c r="K127" i="231"/>
  <c r="J127" i="231"/>
  <c r="P126" i="231"/>
  <c r="M126" i="231" s="1"/>
  <c r="L126" i="231"/>
  <c r="K126" i="231"/>
  <c r="J126" i="231"/>
  <c r="P125" i="231"/>
  <c r="M125" i="231" s="1"/>
  <c r="L125" i="231"/>
  <c r="K125" i="231"/>
  <c r="J125" i="231"/>
  <c r="P124" i="231"/>
  <c r="M124" i="231"/>
  <c r="L124" i="231"/>
  <c r="K124" i="231"/>
  <c r="J124" i="231"/>
  <c r="P123" i="231"/>
  <c r="M123" i="231"/>
  <c r="L123" i="231"/>
  <c r="K123" i="231"/>
  <c r="J123" i="231"/>
  <c r="P122" i="231"/>
  <c r="M122" i="231" s="1"/>
  <c r="L122" i="231"/>
  <c r="K122" i="231"/>
  <c r="J122" i="231"/>
  <c r="P121" i="231"/>
  <c r="M121" i="231" s="1"/>
  <c r="L121" i="231"/>
  <c r="K121" i="231"/>
  <c r="J121" i="231"/>
  <c r="P120" i="231"/>
  <c r="M120" i="231"/>
  <c r="L120" i="231"/>
  <c r="K120" i="231"/>
  <c r="J120" i="231"/>
  <c r="P119" i="231"/>
  <c r="M119" i="231"/>
  <c r="L119" i="231"/>
  <c r="K119" i="231"/>
  <c r="J119" i="231"/>
  <c r="P118" i="231"/>
  <c r="M118" i="231" s="1"/>
  <c r="L118" i="231"/>
  <c r="K118" i="231"/>
  <c r="J118" i="231"/>
  <c r="P117" i="231"/>
  <c r="M117" i="231" s="1"/>
  <c r="L117" i="231"/>
  <c r="K117" i="231"/>
  <c r="J117" i="231"/>
  <c r="P116" i="231"/>
  <c r="M116" i="231"/>
  <c r="L116" i="231"/>
  <c r="K116" i="231"/>
  <c r="J116" i="231"/>
  <c r="P115" i="231"/>
  <c r="M115" i="231"/>
  <c r="L115" i="231"/>
  <c r="K115" i="231"/>
  <c r="J115" i="231"/>
  <c r="P114" i="231"/>
  <c r="M114" i="231" s="1"/>
  <c r="L114" i="231"/>
  <c r="K114" i="231"/>
  <c r="J114" i="231"/>
  <c r="P113" i="231"/>
  <c r="M113" i="231" s="1"/>
  <c r="L113" i="231"/>
  <c r="K113" i="231"/>
  <c r="J113" i="231"/>
  <c r="P112" i="231"/>
  <c r="M112" i="231"/>
  <c r="L112" i="231"/>
  <c r="K112" i="231"/>
  <c r="J112" i="231"/>
  <c r="P111" i="231"/>
  <c r="M111" i="231"/>
  <c r="L111" i="231"/>
  <c r="K111" i="231"/>
  <c r="J111" i="231"/>
  <c r="P110" i="231"/>
  <c r="M110" i="231" s="1"/>
  <c r="L110" i="231"/>
  <c r="K110" i="231"/>
  <c r="J110" i="231"/>
  <c r="P109" i="231"/>
  <c r="M109" i="231" s="1"/>
  <c r="L109" i="231"/>
  <c r="K109" i="231"/>
  <c r="J109" i="231"/>
  <c r="P108" i="231"/>
  <c r="M108" i="231"/>
  <c r="L108" i="231"/>
  <c r="K108" i="231"/>
  <c r="J108" i="231"/>
  <c r="P107" i="231"/>
  <c r="M107" i="231"/>
  <c r="L107" i="231"/>
  <c r="K107" i="231"/>
  <c r="J107" i="231"/>
  <c r="P106" i="231"/>
  <c r="M106" i="231" s="1"/>
  <c r="L106" i="231"/>
  <c r="K106" i="231"/>
  <c r="J106" i="231"/>
  <c r="P105" i="231"/>
  <c r="M105" i="231" s="1"/>
  <c r="L105" i="231"/>
  <c r="K105" i="231"/>
  <c r="J105" i="231"/>
  <c r="P104" i="231"/>
  <c r="M104" i="231"/>
  <c r="L104" i="231"/>
  <c r="K104" i="231"/>
  <c r="J104" i="231"/>
  <c r="P103" i="231"/>
  <c r="M103" i="231"/>
  <c r="L103" i="231"/>
  <c r="K103" i="231"/>
  <c r="J103" i="231"/>
  <c r="P102" i="231"/>
  <c r="M102" i="231" s="1"/>
  <c r="L102" i="231"/>
  <c r="K102" i="231"/>
  <c r="J102" i="231"/>
  <c r="P101" i="231"/>
  <c r="M101" i="231" s="1"/>
  <c r="L101" i="231"/>
  <c r="K101" i="231"/>
  <c r="J101" i="231"/>
  <c r="P100" i="231"/>
  <c r="M100" i="231"/>
  <c r="L100" i="231"/>
  <c r="K100" i="231"/>
  <c r="J100" i="231"/>
  <c r="P99" i="231"/>
  <c r="M99" i="231"/>
  <c r="L99" i="231"/>
  <c r="K99" i="231"/>
  <c r="J99" i="231"/>
  <c r="P98" i="231"/>
  <c r="M98" i="231" s="1"/>
  <c r="L98" i="231"/>
  <c r="K98" i="231"/>
  <c r="J98" i="231"/>
  <c r="P97" i="231"/>
  <c r="M97" i="231" s="1"/>
  <c r="L97" i="231"/>
  <c r="K97" i="231"/>
  <c r="J97" i="231"/>
  <c r="P96" i="231"/>
  <c r="M96" i="231"/>
  <c r="L96" i="231"/>
  <c r="K96" i="231"/>
  <c r="J96" i="231"/>
  <c r="P95" i="231"/>
  <c r="M95" i="231"/>
  <c r="L95" i="231"/>
  <c r="K95" i="231"/>
  <c r="J95" i="231"/>
  <c r="P94" i="231"/>
  <c r="M94" i="231" s="1"/>
  <c r="L94" i="231"/>
  <c r="K94" i="231"/>
  <c r="J94" i="231"/>
  <c r="P93" i="231"/>
  <c r="M93" i="231" s="1"/>
  <c r="L93" i="231"/>
  <c r="K93" i="231"/>
  <c r="J93" i="231"/>
  <c r="P92" i="231"/>
  <c r="M92" i="231"/>
  <c r="L92" i="231"/>
  <c r="K92" i="231"/>
  <c r="J92" i="231"/>
  <c r="P91" i="231"/>
  <c r="M91" i="231"/>
  <c r="L91" i="231"/>
  <c r="K91" i="231"/>
  <c r="J91" i="231"/>
  <c r="P90" i="231"/>
  <c r="M90" i="231" s="1"/>
  <c r="L90" i="231"/>
  <c r="K90" i="231"/>
  <c r="J90" i="231"/>
  <c r="P89" i="231"/>
  <c r="M89" i="231" s="1"/>
  <c r="L89" i="231"/>
  <c r="K89" i="231"/>
  <c r="J89" i="231"/>
  <c r="P88" i="231"/>
  <c r="M88" i="231"/>
  <c r="L88" i="231"/>
  <c r="K88" i="231"/>
  <c r="J88" i="231"/>
  <c r="P87" i="231"/>
  <c r="M87" i="231"/>
  <c r="L87" i="231"/>
  <c r="K87" i="231"/>
  <c r="J87" i="231"/>
  <c r="P86" i="231"/>
  <c r="M86" i="231" s="1"/>
  <c r="L86" i="231"/>
  <c r="K86" i="231"/>
  <c r="J86" i="231"/>
  <c r="P85" i="231"/>
  <c r="M85" i="231" s="1"/>
  <c r="L85" i="231"/>
  <c r="K85" i="231"/>
  <c r="J85" i="231"/>
  <c r="P84" i="231"/>
  <c r="M84" i="231"/>
  <c r="L84" i="231"/>
  <c r="K84" i="231"/>
  <c r="J84" i="231"/>
  <c r="P83" i="231"/>
  <c r="M83" i="231"/>
  <c r="L83" i="231"/>
  <c r="K83" i="231"/>
  <c r="J83" i="231"/>
  <c r="P82" i="231"/>
  <c r="M82" i="231" s="1"/>
  <c r="L82" i="231"/>
  <c r="K82" i="231"/>
  <c r="J82" i="231"/>
  <c r="P81" i="231"/>
  <c r="M81" i="231" s="1"/>
  <c r="L81" i="231"/>
  <c r="K81" i="231"/>
  <c r="J81" i="231"/>
  <c r="P80" i="231"/>
  <c r="M80" i="231"/>
  <c r="L80" i="231"/>
  <c r="K80" i="231"/>
  <c r="J80" i="231"/>
  <c r="P79" i="231"/>
  <c r="M79" i="231"/>
  <c r="L79" i="231"/>
  <c r="K79" i="231"/>
  <c r="J79" i="231"/>
  <c r="P78" i="231"/>
  <c r="M78" i="231" s="1"/>
  <c r="L78" i="231"/>
  <c r="K78" i="231"/>
  <c r="J78" i="231"/>
  <c r="P77" i="231"/>
  <c r="M77" i="231" s="1"/>
  <c r="L77" i="231"/>
  <c r="K77" i="231"/>
  <c r="J77" i="231"/>
  <c r="P76" i="231"/>
  <c r="M76" i="231"/>
  <c r="L76" i="231"/>
  <c r="K76" i="231"/>
  <c r="J76" i="231"/>
  <c r="P75" i="231"/>
  <c r="M75" i="231"/>
  <c r="L75" i="231"/>
  <c r="K75" i="231"/>
  <c r="J75" i="231"/>
  <c r="P74" i="231"/>
  <c r="M74" i="231" s="1"/>
  <c r="L74" i="231"/>
  <c r="K74" i="231"/>
  <c r="J74" i="231"/>
  <c r="P73" i="231"/>
  <c r="M73" i="231" s="1"/>
  <c r="L73" i="231"/>
  <c r="K73" i="231"/>
  <c r="J73" i="231"/>
  <c r="P72" i="231"/>
  <c r="M72" i="231"/>
  <c r="L72" i="231"/>
  <c r="K72" i="231"/>
  <c r="J72" i="231"/>
  <c r="P71" i="231"/>
  <c r="M71" i="231"/>
  <c r="L71" i="231"/>
  <c r="K71" i="231"/>
  <c r="J71" i="231"/>
  <c r="P70" i="231"/>
  <c r="M70" i="231" s="1"/>
  <c r="L70" i="231"/>
  <c r="K70" i="231"/>
  <c r="J70" i="231"/>
  <c r="P69" i="231"/>
  <c r="M69" i="231" s="1"/>
  <c r="L69" i="231"/>
  <c r="K69" i="231"/>
  <c r="J69" i="231"/>
  <c r="P68" i="231"/>
  <c r="M68" i="231"/>
  <c r="L68" i="231"/>
  <c r="K68" i="231"/>
  <c r="J68" i="231"/>
  <c r="P67" i="231"/>
  <c r="M67" i="231"/>
  <c r="L67" i="231"/>
  <c r="K67" i="231"/>
  <c r="J67" i="231"/>
  <c r="P66" i="231"/>
  <c r="M66" i="231" s="1"/>
  <c r="L66" i="231"/>
  <c r="K66" i="231"/>
  <c r="J66" i="231"/>
  <c r="P65" i="231"/>
  <c r="M65" i="231" s="1"/>
  <c r="L65" i="231"/>
  <c r="K65" i="231"/>
  <c r="J65" i="231"/>
  <c r="P64" i="231"/>
  <c r="M64" i="231"/>
  <c r="L64" i="231"/>
  <c r="K64" i="231"/>
  <c r="J64" i="231"/>
  <c r="P63" i="231"/>
  <c r="M63" i="231"/>
  <c r="L63" i="231"/>
  <c r="K63" i="231"/>
  <c r="J63" i="231"/>
  <c r="P62" i="231"/>
  <c r="M62" i="231" s="1"/>
  <c r="L62" i="231"/>
  <c r="K62" i="231"/>
  <c r="J62" i="231"/>
  <c r="P61" i="231"/>
  <c r="M61" i="231" s="1"/>
  <c r="L61" i="231"/>
  <c r="K61" i="231"/>
  <c r="J61" i="231"/>
  <c r="P60" i="231"/>
  <c r="M60" i="231"/>
  <c r="L60" i="231"/>
  <c r="K60" i="231"/>
  <c r="J60" i="231"/>
  <c r="P59" i="231"/>
  <c r="M59" i="231"/>
  <c r="L59" i="231"/>
  <c r="K59" i="231"/>
  <c r="J59" i="231"/>
  <c r="P58" i="231"/>
  <c r="M58" i="231" s="1"/>
  <c r="L58" i="231"/>
  <c r="K58" i="231"/>
  <c r="J58" i="231"/>
  <c r="P57" i="231"/>
  <c r="M57" i="231" s="1"/>
  <c r="L57" i="231"/>
  <c r="K57" i="231"/>
  <c r="J57" i="231"/>
  <c r="P56" i="231"/>
  <c r="M56" i="231"/>
  <c r="L56" i="231"/>
  <c r="K56" i="231"/>
  <c r="J56" i="231"/>
  <c r="P55" i="231"/>
  <c r="M55" i="231"/>
  <c r="L55" i="231"/>
  <c r="K55" i="231"/>
  <c r="J55" i="231"/>
  <c r="P54" i="231"/>
  <c r="M54" i="231" s="1"/>
  <c r="L54" i="231"/>
  <c r="K54" i="231"/>
  <c r="J54" i="231"/>
  <c r="P53" i="231"/>
  <c r="M53" i="231" s="1"/>
  <c r="L53" i="231"/>
  <c r="K53" i="231"/>
  <c r="J53" i="231"/>
  <c r="P52" i="231"/>
  <c r="M52" i="231"/>
  <c r="L52" i="231"/>
  <c r="K52" i="231"/>
  <c r="J52" i="231"/>
  <c r="P51" i="231"/>
  <c r="M51" i="231"/>
  <c r="L51" i="231"/>
  <c r="K51" i="231"/>
  <c r="J51" i="231"/>
  <c r="P50" i="231"/>
  <c r="M50" i="231" s="1"/>
  <c r="L50" i="231"/>
  <c r="K50" i="231"/>
  <c r="J50" i="231"/>
  <c r="P49" i="231"/>
  <c r="M49" i="231" s="1"/>
  <c r="L49" i="231"/>
  <c r="K49" i="231"/>
  <c r="J49" i="231"/>
  <c r="P48" i="231"/>
  <c r="M48" i="231"/>
  <c r="L48" i="231"/>
  <c r="K48" i="231"/>
  <c r="J48" i="231"/>
  <c r="P47" i="231"/>
  <c r="M47" i="231"/>
  <c r="L47" i="231"/>
  <c r="K47" i="231"/>
  <c r="J47" i="231"/>
  <c r="P46" i="231"/>
  <c r="M46" i="231" s="1"/>
  <c r="L46" i="231"/>
  <c r="K46" i="231"/>
  <c r="J46" i="231"/>
  <c r="P45" i="231"/>
  <c r="M45" i="231" s="1"/>
  <c r="L45" i="231"/>
  <c r="K45" i="231"/>
  <c r="J45" i="231"/>
  <c r="P44" i="231"/>
  <c r="M44" i="231"/>
  <c r="L44" i="231"/>
  <c r="K44" i="231"/>
  <c r="J44" i="231"/>
  <c r="P43" i="231"/>
  <c r="M43" i="231"/>
  <c r="L43" i="231"/>
  <c r="K43" i="231"/>
  <c r="J43" i="231"/>
  <c r="P42" i="231"/>
  <c r="M42" i="231" s="1"/>
  <c r="L42" i="231"/>
  <c r="K42" i="231"/>
  <c r="J42" i="231"/>
  <c r="P41" i="231"/>
  <c r="M41" i="231" s="1"/>
  <c r="L41" i="231"/>
  <c r="K41" i="231"/>
  <c r="J41" i="231"/>
  <c r="P40" i="231"/>
  <c r="M40" i="231"/>
  <c r="L40" i="231"/>
  <c r="K40" i="231"/>
  <c r="J40" i="231"/>
  <c r="H5" i="231"/>
  <c r="D5" i="231"/>
  <c r="C5" i="231"/>
  <c r="A5" i="231"/>
  <c r="A1" i="231"/>
  <c r="C2" i="9"/>
  <c r="C5" i="9"/>
  <c r="D5" i="9"/>
  <c r="H5" i="9"/>
  <c r="L13" i="88"/>
  <c r="L11" i="88"/>
  <c r="L9" i="88"/>
  <c r="L7" i="88"/>
  <c r="Y5" i="88"/>
  <c r="AI1" i="88" s="1"/>
  <c r="Y3" i="88"/>
  <c r="M4" i="88"/>
  <c r="K41" i="88" s="1"/>
  <c r="E4" i="88"/>
  <c r="A4" i="88"/>
  <c r="E2" i="88"/>
  <c r="A1" i="88"/>
  <c r="J151" i="9"/>
  <c r="K151" i="9"/>
  <c r="L151" i="9"/>
  <c r="P151" i="9"/>
  <c r="M151" i="9" s="1"/>
  <c r="J152" i="9"/>
  <c r="K152" i="9"/>
  <c r="L152" i="9"/>
  <c r="P152" i="9"/>
  <c r="M152" i="9"/>
  <c r="J153" i="9"/>
  <c r="K153" i="9"/>
  <c r="L153" i="9"/>
  <c r="P153" i="9"/>
  <c r="M153" i="9"/>
  <c r="J154" i="9"/>
  <c r="K154" i="9"/>
  <c r="L154" i="9"/>
  <c r="P154" i="9"/>
  <c r="M154" i="9" s="1"/>
  <c r="J155" i="9"/>
  <c r="K155" i="9"/>
  <c r="L155" i="9"/>
  <c r="P155" i="9"/>
  <c r="M155" i="9" s="1"/>
  <c r="J156" i="9"/>
  <c r="K156" i="9"/>
  <c r="L156" i="9"/>
  <c r="P156" i="9"/>
  <c r="M156" i="9"/>
  <c r="J135" i="9"/>
  <c r="K135" i="9"/>
  <c r="L135" i="9"/>
  <c r="P135" i="9"/>
  <c r="M135" i="9"/>
  <c r="J136" i="9"/>
  <c r="K136" i="9"/>
  <c r="L136" i="9"/>
  <c r="P136" i="9"/>
  <c r="M136" i="9" s="1"/>
  <c r="J137" i="9"/>
  <c r="K137" i="9"/>
  <c r="L137" i="9"/>
  <c r="P137" i="9"/>
  <c r="M137" i="9" s="1"/>
  <c r="J138" i="9"/>
  <c r="K138" i="9"/>
  <c r="L138" i="9"/>
  <c r="P138" i="9"/>
  <c r="M138" i="9"/>
  <c r="J139" i="9"/>
  <c r="K139" i="9"/>
  <c r="L139" i="9"/>
  <c r="P139" i="9"/>
  <c r="M139" i="9"/>
  <c r="J140" i="9"/>
  <c r="K140" i="9"/>
  <c r="L140" i="9"/>
  <c r="P140" i="9"/>
  <c r="M140" i="9" s="1"/>
  <c r="J141" i="9"/>
  <c r="K141" i="9"/>
  <c r="L141" i="9"/>
  <c r="P141" i="9"/>
  <c r="M141" i="9" s="1"/>
  <c r="J142" i="9"/>
  <c r="K142" i="9"/>
  <c r="L142" i="9"/>
  <c r="P142" i="9"/>
  <c r="M142" i="9"/>
  <c r="J143" i="9"/>
  <c r="K143" i="9"/>
  <c r="L143" i="9"/>
  <c r="P143" i="9"/>
  <c r="M143" i="9"/>
  <c r="J144" i="9"/>
  <c r="K144" i="9"/>
  <c r="L144" i="9"/>
  <c r="P144" i="9"/>
  <c r="M144" i="9" s="1"/>
  <c r="J145" i="9"/>
  <c r="K145" i="9"/>
  <c r="L145" i="9"/>
  <c r="P145" i="9"/>
  <c r="M145" i="9" s="1"/>
  <c r="J146" i="9"/>
  <c r="K146" i="9"/>
  <c r="L146" i="9"/>
  <c r="P146" i="9"/>
  <c r="M146" i="9"/>
  <c r="J147" i="9"/>
  <c r="K147" i="9"/>
  <c r="L147" i="9"/>
  <c r="P147" i="9"/>
  <c r="M147" i="9"/>
  <c r="J148" i="9"/>
  <c r="K148" i="9"/>
  <c r="L148" i="9"/>
  <c r="P148" i="9"/>
  <c r="M148" i="9" s="1"/>
  <c r="J149" i="9"/>
  <c r="K149" i="9"/>
  <c r="L149" i="9"/>
  <c r="P149" i="9"/>
  <c r="M149" i="9" s="1"/>
  <c r="J150" i="9"/>
  <c r="K150" i="9"/>
  <c r="L150" i="9"/>
  <c r="P150" i="9"/>
  <c r="M150" i="9"/>
  <c r="A5" i="9"/>
  <c r="J40" i="9"/>
  <c r="K40" i="9"/>
  <c r="L40" i="9"/>
  <c r="P40" i="9"/>
  <c r="M40" i="9" s="1"/>
  <c r="J41" i="9"/>
  <c r="K41" i="9"/>
  <c r="L41" i="9"/>
  <c r="P41" i="9"/>
  <c r="M41" i="9" s="1"/>
  <c r="J42" i="9"/>
  <c r="K42" i="9"/>
  <c r="L42" i="9"/>
  <c r="P42" i="9"/>
  <c r="M42" i="9"/>
  <c r="J43" i="9"/>
  <c r="K43" i="9"/>
  <c r="L43" i="9"/>
  <c r="P43" i="9"/>
  <c r="M43" i="9"/>
  <c r="J44" i="9"/>
  <c r="K44" i="9"/>
  <c r="L44" i="9"/>
  <c r="P44" i="9"/>
  <c r="M44" i="9" s="1"/>
  <c r="J45" i="9"/>
  <c r="K45" i="9"/>
  <c r="L45" i="9"/>
  <c r="P45" i="9"/>
  <c r="M45" i="9" s="1"/>
  <c r="J46" i="9"/>
  <c r="K46" i="9"/>
  <c r="L46" i="9"/>
  <c r="P46" i="9"/>
  <c r="M46" i="9"/>
  <c r="J47" i="9"/>
  <c r="K47" i="9"/>
  <c r="L47" i="9"/>
  <c r="P47" i="9"/>
  <c r="M47" i="9"/>
  <c r="J48" i="9"/>
  <c r="K48" i="9"/>
  <c r="L48" i="9"/>
  <c r="P48" i="9"/>
  <c r="M48" i="9" s="1"/>
  <c r="J49" i="9"/>
  <c r="K49" i="9"/>
  <c r="L49" i="9"/>
  <c r="P49" i="9"/>
  <c r="M49" i="9" s="1"/>
  <c r="J50" i="9"/>
  <c r="K50" i="9"/>
  <c r="L50" i="9"/>
  <c r="P50" i="9"/>
  <c r="M50" i="9"/>
  <c r="J51" i="9"/>
  <c r="K51" i="9"/>
  <c r="L51" i="9"/>
  <c r="P51" i="9"/>
  <c r="M51" i="9"/>
  <c r="J52" i="9"/>
  <c r="K52" i="9"/>
  <c r="L52" i="9"/>
  <c r="P52" i="9"/>
  <c r="M52" i="9" s="1"/>
  <c r="J53" i="9"/>
  <c r="K53" i="9"/>
  <c r="L53" i="9"/>
  <c r="P53" i="9"/>
  <c r="M53" i="9" s="1"/>
  <c r="J54" i="9"/>
  <c r="K54" i="9"/>
  <c r="L54" i="9"/>
  <c r="P54" i="9"/>
  <c r="M54" i="9"/>
  <c r="J55" i="9"/>
  <c r="K55" i="9"/>
  <c r="L55" i="9"/>
  <c r="P55" i="9"/>
  <c r="M55" i="9"/>
  <c r="J56" i="9"/>
  <c r="K56" i="9"/>
  <c r="L56" i="9"/>
  <c r="P56" i="9"/>
  <c r="M56" i="9" s="1"/>
  <c r="J57" i="9"/>
  <c r="K57" i="9"/>
  <c r="L57" i="9"/>
  <c r="P57" i="9"/>
  <c r="M57" i="9" s="1"/>
  <c r="J58" i="9"/>
  <c r="K58" i="9"/>
  <c r="L58" i="9"/>
  <c r="P58" i="9"/>
  <c r="M58" i="9"/>
  <c r="J59" i="9"/>
  <c r="K59" i="9"/>
  <c r="L59" i="9"/>
  <c r="P59" i="9"/>
  <c r="M59" i="9"/>
  <c r="J60" i="9"/>
  <c r="K60" i="9"/>
  <c r="L60" i="9"/>
  <c r="P60" i="9"/>
  <c r="M60" i="9" s="1"/>
  <c r="J61" i="9"/>
  <c r="K61" i="9"/>
  <c r="L61" i="9"/>
  <c r="P61" i="9"/>
  <c r="M61" i="9"/>
  <c r="J62" i="9"/>
  <c r="K62" i="9"/>
  <c r="L62" i="9"/>
  <c r="P62" i="9"/>
  <c r="M62" i="9"/>
  <c r="J63" i="9"/>
  <c r="K63" i="9"/>
  <c r="L63" i="9"/>
  <c r="P63" i="9"/>
  <c r="M63" i="9"/>
  <c r="J64" i="9"/>
  <c r="K64" i="9"/>
  <c r="L64" i="9"/>
  <c r="P64" i="9"/>
  <c r="M64" i="9" s="1"/>
  <c r="J65" i="9"/>
  <c r="K65" i="9"/>
  <c r="L65" i="9"/>
  <c r="P65" i="9"/>
  <c r="M65" i="9"/>
  <c r="J66" i="9"/>
  <c r="K66" i="9"/>
  <c r="L66" i="9"/>
  <c r="P66" i="9"/>
  <c r="M66" i="9"/>
  <c r="J67" i="9"/>
  <c r="K67" i="9"/>
  <c r="L67" i="9"/>
  <c r="P67" i="9"/>
  <c r="M67" i="9"/>
  <c r="J68" i="9"/>
  <c r="K68" i="9"/>
  <c r="L68" i="9"/>
  <c r="P68" i="9"/>
  <c r="M68" i="9" s="1"/>
  <c r="J69" i="9"/>
  <c r="K69" i="9"/>
  <c r="L69" i="9"/>
  <c r="P69" i="9"/>
  <c r="M69" i="9"/>
  <c r="J70" i="9"/>
  <c r="K70" i="9"/>
  <c r="L70" i="9"/>
  <c r="P70" i="9"/>
  <c r="M70" i="9"/>
  <c r="J71" i="9"/>
  <c r="K71" i="9"/>
  <c r="L71" i="9"/>
  <c r="P71" i="9"/>
  <c r="M71" i="9"/>
  <c r="J72" i="9"/>
  <c r="K72" i="9"/>
  <c r="L72" i="9"/>
  <c r="P72" i="9"/>
  <c r="M72" i="9" s="1"/>
  <c r="J73" i="9"/>
  <c r="K73" i="9"/>
  <c r="L73" i="9"/>
  <c r="P73" i="9"/>
  <c r="M73" i="9"/>
  <c r="J74" i="9"/>
  <c r="K74" i="9"/>
  <c r="L74" i="9"/>
  <c r="P74" i="9"/>
  <c r="M74" i="9"/>
  <c r="J75" i="9"/>
  <c r="K75" i="9"/>
  <c r="L75" i="9"/>
  <c r="P75" i="9"/>
  <c r="M75" i="9"/>
  <c r="J76" i="9"/>
  <c r="K76" i="9"/>
  <c r="L76" i="9"/>
  <c r="P76" i="9"/>
  <c r="M76" i="9" s="1"/>
  <c r="J77" i="9"/>
  <c r="K77" i="9"/>
  <c r="L77" i="9"/>
  <c r="P77" i="9"/>
  <c r="M77" i="9"/>
  <c r="J78" i="9"/>
  <c r="K78" i="9"/>
  <c r="L78" i="9"/>
  <c r="P78" i="9"/>
  <c r="M78" i="9"/>
  <c r="J79" i="9"/>
  <c r="K79" i="9"/>
  <c r="L79" i="9"/>
  <c r="P79" i="9"/>
  <c r="M79" i="9"/>
  <c r="J80" i="9"/>
  <c r="K80" i="9"/>
  <c r="L80" i="9"/>
  <c r="P80" i="9"/>
  <c r="M80" i="9" s="1"/>
  <c r="J81" i="9"/>
  <c r="K81" i="9"/>
  <c r="L81" i="9"/>
  <c r="P81" i="9"/>
  <c r="M81" i="9"/>
  <c r="J82" i="9"/>
  <c r="K82" i="9"/>
  <c r="L82" i="9"/>
  <c r="P82" i="9"/>
  <c r="M82" i="9"/>
  <c r="J83" i="9"/>
  <c r="K83" i="9"/>
  <c r="L83" i="9"/>
  <c r="P83" i="9"/>
  <c r="M83" i="9"/>
  <c r="J84" i="9"/>
  <c r="K84" i="9"/>
  <c r="L84" i="9"/>
  <c r="P84" i="9"/>
  <c r="M84" i="9" s="1"/>
  <c r="J85" i="9"/>
  <c r="K85" i="9"/>
  <c r="L85" i="9"/>
  <c r="P85" i="9"/>
  <c r="M85" i="9"/>
  <c r="J86" i="9"/>
  <c r="K86" i="9"/>
  <c r="L86" i="9"/>
  <c r="P86" i="9"/>
  <c r="M86" i="9"/>
  <c r="J87" i="9"/>
  <c r="K87" i="9"/>
  <c r="L87" i="9"/>
  <c r="P87" i="9"/>
  <c r="M87" i="9"/>
  <c r="J88" i="9"/>
  <c r="K88" i="9"/>
  <c r="L88" i="9"/>
  <c r="P88" i="9"/>
  <c r="M88" i="9" s="1"/>
  <c r="J89" i="9"/>
  <c r="K89" i="9"/>
  <c r="L89" i="9"/>
  <c r="P89" i="9"/>
  <c r="M89" i="9"/>
  <c r="J90" i="9"/>
  <c r="K90" i="9"/>
  <c r="L90" i="9"/>
  <c r="P90" i="9"/>
  <c r="M90" i="9"/>
  <c r="J91" i="9"/>
  <c r="K91" i="9"/>
  <c r="L91" i="9"/>
  <c r="P91" i="9"/>
  <c r="M91" i="9"/>
  <c r="J92" i="9"/>
  <c r="K92" i="9"/>
  <c r="L92" i="9"/>
  <c r="P92" i="9"/>
  <c r="M92" i="9" s="1"/>
  <c r="J93" i="9"/>
  <c r="K93" i="9"/>
  <c r="L93" i="9"/>
  <c r="P93" i="9"/>
  <c r="M93" i="9"/>
  <c r="J94" i="9"/>
  <c r="K94" i="9"/>
  <c r="L94" i="9"/>
  <c r="P94" i="9"/>
  <c r="M94" i="9"/>
  <c r="J95" i="9"/>
  <c r="K95" i="9"/>
  <c r="L95" i="9"/>
  <c r="P95" i="9"/>
  <c r="M95" i="9"/>
  <c r="J96" i="9"/>
  <c r="K96" i="9"/>
  <c r="L96" i="9"/>
  <c r="P96" i="9"/>
  <c r="M96" i="9" s="1"/>
  <c r="J97" i="9"/>
  <c r="K97" i="9"/>
  <c r="L97" i="9"/>
  <c r="P97" i="9"/>
  <c r="M97" i="9"/>
  <c r="J98" i="9"/>
  <c r="K98" i="9"/>
  <c r="L98" i="9"/>
  <c r="P98" i="9"/>
  <c r="M98" i="9"/>
  <c r="J99" i="9"/>
  <c r="K99" i="9"/>
  <c r="L99" i="9"/>
  <c r="P99" i="9"/>
  <c r="M99" i="9"/>
  <c r="J100" i="9"/>
  <c r="K100" i="9"/>
  <c r="L100" i="9"/>
  <c r="P100" i="9"/>
  <c r="M100" i="9" s="1"/>
  <c r="J101" i="9"/>
  <c r="K101" i="9"/>
  <c r="L101" i="9"/>
  <c r="P101" i="9"/>
  <c r="M101" i="9"/>
  <c r="J102" i="9"/>
  <c r="K102" i="9"/>
  <c r="L102" i="9"/>
  <c r="P102" i="9"/>
  <c r="M102" i="9"/>
  <c r="J103" i="9"/>
  <c r="K103" i="9"/>
  <c r="L103" i="9"/>
  <c r="P103" i="9"/>
  <c r="M103" i="9"/>
  <c r="J104" i="9"/>
  <c r="K104" i="9"/>
  <c r="L104" i="9"/>
  <c r="P104" i="9"/>
  <c r="M104" i="9" s="1"/>
  <c r="J105" i="9"/>
  <c r="K105" i="9"/>
  <c r="L105" i="9"/>
  <c r="P105" i="9"/>
  <c r="M105" i="9"/>
  <c r="J106" i="9"/>
  <c r="K106" i="9"/>
  <c r="L106" i="9"/>
  <c r="P106" i="9"/>
  <c r="M106" i="9"/>
  <c r="J107" i="9"/>
  <c r="K107" i="9"/>
  <c r="L107" i="9"/>
  <c r="P107" i="9"/>
  <c r="M107" i="9"/>
  <c r="J108" i="9"/>
  <c r="K108" i="9"/>
  <c r="L108" i="9"/>
  <c r="P108" i="9"/>
  <c r="M108" i="9" s="1"/>
  <c r="J109" i="9"/>
  <c r="K109" i="9"/>
  <c r="L109" i="9"/>
  <c r="P109" i="9"/>
  <c r="M109" i="9"/>
  <c r="J110" i="9"/>
  <c r="K110" i="9"/>
  <c r="L110" i="9"/>
  <c r="P110" i="9"/>
  <c r="M110" i="9"/>
  <c r="J111" i="9"/>
  <c r="K111" i="9"/>
  <c r="L111" i="9"/>
  <c r="P111" i="9"/>
  <c r="M111" i="9"/>
  <c r="J112" i="9"/>
  <c r="K112" i="9"/>
  <c r="L112" i="9"/>
  <c r="P112" i="9"/>
  <c r="M112" i="9" s="1"/>
  <c r="J113" i="9"/>
  <c r="K113" i="9"/>
  <c r="L113" i="9"/>
  <c r="P113" i="9"/>
  <c r="M113" i="9"/>
  <c r="J114" i="9"/>
  <c r="K114" i="9"/>
  <c r="L114" i="9"/>
  <c r="P114" i="9"/>
  <c r="M114" i="9"/>
  <c r="J115" i="9"/>
  <c r="K115" i="9"/>
  <c r="L115" i="9"/>
  <c r="P115" i="9"/>
  <c r="M115" i="9"/>
  <c r="J116" i="9"/>
  <c r="K116" i="9"/>
  <c r="L116" i="9"/>
  <c r="P116" i="9"/>
  <c r="M116" i="9" s="1"/>
  <c r="J117" i="9"/>
  <c r="K117" i="9"/>
  <c r="L117" i="9"/>
  <c r="P117" i="9"/>
  <c r="M117" i="9"/>
  <c r="J118" i="9"/>
  <c r="K118" i="9"/>
  <c r="L118" i="9"/>
  <c r="P118" i="9"/>
  <c r="M118" i="9"/>
  <c r="J119" i="9"/>
  <c r="K119" i="9"/>
  <c r="L119" i="9"/>
  <c r="P119" i="9"/>
  <c r="M119" i="9"/>
  <c r="J120" i="9"/>
  <c r="K120" i="9"/>
  <c r="L120" i="9"/>
  <c r="P120" i="9"/>
  <c r="M120" i="9" s="1"/>
  <c r="J121" i="9"/>
  <c r="K121" i="9"/>
  <c r="L121" i="9"/>
  <c r="P121" i="9"/>
  <c r="M121" i="9"/>
  <c r="J122" i="9"/>
  <c r="K122" i="9"/>
  <c r="L122" i="9"/>
  <c r="P122" i="9"/>
  <c r="M122" i="9"/>
  <c r="J123" i="9"/>
  <c r="K123" i="9"/>
  <c r="L123" i="9"/>
  <c r="P123" i="9"/>
  <c r="M123" i="9"/>
  <c r="J124" i="9"/>
  <c r="K124" i="9"/>
  <c r="L124" i="9"/>
  <c r="P124" i="9"/>
  <c r="M124" i="9" s="1"/>
  <c r="J125" i="9"/>
  <c r="K125" i="9"/>
  <c r="L125" i="9"/>
  <c r="P125" i="9"/>
  <c r="M125" i="9"/>
  <c r="J126" i="9"/>
  <c r="K126" i="9"/>
  <c r="L126" i="9"/>
  <c r="P126" i="9"/>
  <c r="M126" i="9"/>
  <c r="J127" i="9"/>
  <c r="K127" i="9"/>
  <c r="L127" i="9"/>
  <c r="P127" i="9"/>
  <c r="M127" i="9"/>
  <c r="J128" i="9"/>
  <c r="K128" i="9"/>
  <c r="L128" i="9"/>
  <c r="P128" i="9"/>
  <c r="M128" i="9" s="1"/>
  <c r="J129" i="9"/>
  <c r="K129" i="9"/>
  <c r="L129" i="9"/>
  <c r="P129" i="9"/>
  <c r="M129" i="9"/>
  <c r="J130" i="9"/>
  <c r="K130" i="9"/>
  <c r="L130" i="9"/>
  <c r="P130" i="9"/>
  <c r="M130" i="9"/>
  <c r="J131" i="9"/>
  <c r="K131" i="9"/>
  <c r="L131" i="9"/>
  <c r="P131" i="9"/>
  <c r="M131" i="9"/>
  <c r="J132" i="9"/>
  <c r="K132" i="9"/>
  <c r="L132" i="9"/>
  <c r="P132" i="9"/>
  <c r="M132" i="9" s="1"/>
  <c r="J133" i="9"/>
  <c r="K133" i="9"/>
  <c r="L133" i="9"/>
  <c r="P133" i="9"/>
  <c r="M133" i="9"/>
  <c r="J134" i="9"/>
  <c r="K134" i="9"/>
  <c r="L134" i="9"/>
  <c r="P134" i="9"/>
  <c r="M134" i="9"/>
  <c r="A1" i="9"/>
  <c r="D18" i="232"/>
  <c r="D18" i="328"/>
  <c r="F18" i="328"/>
  <c r="D18" i="304"/>
  <c r="F18" i="304"/>
  <c r="F18" i="281"/>
  <c r="H18" i="281"/>
  <c r="J18" i="281"/>
  <c r="AK1" i="88"/>
  <c r="AJ1" i="88"/>
  <c r="AH1" i="232"/>
  <c r="AK1" i="232"/>
  <c r="AE1" i="281"/>
  <c r="AC1" i="281"/>
  <c r="AD1" i="304"/>
  <c r="AI1" i="304"/>
  <c r="AE1" i="304"/>
  <c r="AD1" i="328"/>
  <c r="AG1" i="281"/>
  <c r="AB1" i="281"/>
  <c r="AF1" i="304"/>
  <c r="AJ1" i="304"/>
  <c r="AB1" i="328"/>
  <c r="AG1" i="328"/>
  <c r="AF1" i="328"/>
  <c r="H18" i="304"/>
  <c r="D18" i="281"/>
  <c r="H18" i="232"/>
  <c r="B20" i="232"/>
  <c r="B19" i="88"/>
  <c r="J18" i="88"/>
  <c r="AH1" i="281"/>
  <c r="AI1" i="281"/>
  <c r="AD1" i="281"/>
  <c r="AF1" i="281"/>
  <c r="AK1" i="281"/>
  <c r="H18" i="328"/>
  <c r="B21" i="88"/>
  <c r="AC1" i="232" l="1"/>
  <c r="AB1" i="88"/>
  <c r="AE1" i="88"/>
  <c r="AJ1" i="281"/>
  <c r="AD1" i="88"/>
  <c r="AB1" i="232"/>
  <c r="B20" i="88"/>
  <c r="AG1" i="232"/>
  <c r="AI1" i="232"/>
  <c r="AF1" i="232"/>
  <c r="AC1" i="88"/>
  <c r="AF1" i="88"/>
  <c r="AH1" i="88"/>
  <c r="AE1" i="232"/>
  <c r="AD1" i="232"/>
  <c r="AG1" i="88"/>
  <c r="AG1" i="304"/>
  <c r="AC1" i="304"/>
  <c r="AB1" i="304"/>
  <c r="AK1" i="304"/>
</calcChain>
</file>

<file path=xl/comments1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3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4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5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sharedStrings.xml><?xml version="1.0" encoding="utf-8"?>
<sst xmlns="http://schemas.openxmlformats.org/spreadsheetml/2006/main" count="2295" uniqueCount="453">
  <si>
    <t>Seed Sort</t>
  </si>
  <si>
    <t>AccSort</t>
  </si>
  <si>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</si>
  <si>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</si>
  <si>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</si>
  <si>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</si>
  <si>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</si>
  <si>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</si>
  <si>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</si>
  <si>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</si>
  <si>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</si>
  <si>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</si>
  <si>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NatSort</t>
  </si>
  <si>
    <t>AccBasic</t>
  </si>
  <si>
    <t>NatSort
if not 
Seed</t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</si>
  <si>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</si>
  <si>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</si>
  <si>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</si>
  <si>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</si>
  <si>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</si>
  <si>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</si>
  <si>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Dátum</t>
  </si>
  <si>
    <t>Családi név</t>
  </si>
  <si>
    <t>Keresztnév</t>
  </si>
  <si>
    <t>Kategória</t>
  </si>
  <si>
    <t>Versenybíró</t>
  </si>
  <si>
    <t>Egyesület</t>
  </si>
  <si>
    <t>Kódszám</t>
  </si>
  <si>
    <t>Versenybíró aláírása</t>
  </si>
  <si>
    <t>ELŐKÉSZÍTŐ LISTA</t>
  </si>
  <si>
    <t>Sor</t>
  </si>
  <si>
    <t>Nevezett Igen</t>
  </si>
  <si>
    <t>Nevezési rangsor</t>
  </si>
  <si>
    <t>Sorsolási rangsor</t>
  </si>
  <si>
    <t>Kiemelés</t>
  </si>
  <si>
    <t>Rangsor</t>
  </si>
  <si>
    <t>Dátuma</t>
  </si>
  <si>
    <t>Kiemeltek</t>
  </si>
  <si>
    <t>Utolsó elfogadott játékos</t>
  </si>
  <si>
    <t>Sorsoló játékosok</t>
  </si>
  <si>
    <t>Elfogadási státusz</t>
  </si>
  <si>
    <t>kiem</t>
  </si>
  <si>
    <t xml:space="preserve">NE TÖRÖLD KI EZT AZ OLDALT!     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</si>
  <si>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</si>
  <si>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</si>
  <si>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</si>
  <si>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</si>
  <si>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</si>
  <si>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</si>
  <si>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</si>
  <si>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</si>
  <si>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</si>
  <si>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</si>
  <si>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</si>
  <si>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</si>
  <si>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</si>
  <si>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</si>
  <si>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</si>
  <si>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</si>
  <si>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D</t>
  </si>
  <si>
    <t>1 FORDULÓ</t>
  </si>
  <si>
    <t>A -D</t>
  </si>
  <si>
    <t>C - A</t>
  </si>
  <si>
    <t>D - B</t>
  </si>
  <si>
    <t>A - B</t>
  </si>
  <si>
    <t>C - D</t>
  </si>
  <si>
    <t>B - C</t>
  </si>
  <si>
    <t>2 FORDULÓ</t>
  </si>
  <si>
    <t>3 FORDULÓ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</si>
  <si>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</si>
  <si>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</si>
  <si>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</si>
  <si>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</si>
  <si>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</si>
  <si>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</si>
  <si>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</si>
  <si>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</si>
  <si>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</si>
  <si>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</si>
  <si>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</si>
  <si>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</si>
  <si>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</si>
  <si>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</si>
  <si>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</si>
  <si>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</si>
  <si>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</si>
  <si>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</si>
  <si>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</si>
  <si>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Aláírás</t>
  </si>
  <si>
    <t>Diákolimpia - Baranya</t>
  </si>
  <si>
    <t>Fiú II B</t>
  </si>
  <si>
    <t>"A" Pécsi Bártfa u-i Ált.Isk.</t>
  </si>
  <si>
    <t>"B" Pécsi Bártfa u-i Ált.Isk.</t>
  </si>
  <si>
    <t>"C" Pécsi Bártfa u-i Ált.Isk.</t>
  </si>
  <si>
    <t>Bólyi Ált.Isk. és Alapfokú Műv.Isk.</t>
  </si>
  <si>
    <t>PTE Gyak. Deák F. Ált.Isk.</t>
  </si>
  <si>
    <t>PTE Gyak. Ált.Isk.,Gimn.,Óvoda</t>
  </si>
  <si>
    <t>Fiú III A</t>
  </si>
  <si>
    <t>Fiú III B</t>
  </si>
  <si>
    <t>Pécsi Bánki D. u-i Ált.Isk.</t>
  </si>
  <si>
    <t>Pécsi Jókai M. Ált. Isk.</t>
  </si>
  <si>
    <t>Lány III B</t>
  </si>
  <si>
    <t>Lány IV B</t>
  </si>
  <si>
    <t>Pécs</t>
  </si>
  <si>
    <t>Laczkó Béla</t>
  </si>
  <si>
    <t>Ciszterci Szt Margit Ált. Isk.</t>
  </si>
  <si>
    <t>JÁTÉKREND 05.05. csütörtök</t>
  </si>
  <si>
    <t>Az aktuális helyzetről a 70/217 9449 számon érdeklődhet</t>
  </si>
  <si>
    <t>Előre tervezett</t>
  </si>
  <si>
    <t>Pályára ment</t>
  </si>
  <si>
    <t>vsz</t>
  </si>
  <si>
    <t>pálya</t>
  </si>
  <si>
    <t>eredmény</t>
  </si>
  <si>
    <t>9:00</t>
  </si>
  <si>
    <t>F III B</t>
  </si>
  <si>
    <t>Pécsi Bánki D u-i Ált Isk.</t>
  </si>
  <si>
    <t>Pécsi Jókai M. Ált. Isk</t>
  </si>
  <si>
    <t>Pécsi Bártfa u-i  "A"</t>
  </si>
  <si>
    <t>Pécsi Bártfa u-i  "B"</t>
  </si>
  <si>
    <t>9:45</t>
  </si>
  <si>
    <t>F III A</t>
  </si>
  <si>
    <t>PTE Gyak. Ált.Isk. Gimn.</t>
  </si>
  <si>
    <t xml:space="preserve">Bólyi Ált. Isk. </t>
  </si>
  <si>
    <t>páros</t>
  </si>
  <si>
    <t>10:45</t>
  </si>
  <si>
    <t>L III B</t>
  </si>
  <si>
    <t>Pécsi Bártfa u-i Ált. "B"</t>
  </si>
  <si>
    <t>Pécsi Bártfa u. "A"</t>
  </si>
  <si>
    <t>L IV B</t>
  </si>
  <si>
    <t>Bólyi Ált. Isk.</t>
  </si>
  <si>
    <t>11:30</t>
  </si>
  <si>
    <t>12:30</t>
  </si>
  <si>
    <t>F II B</t>
  </si>
  <si>
    <t>Pécsi Bártfa u-i  "C"</t>
  </si>
  <si>
    <t>13:15</t>
  </si>
  <si>
    <t>párosok</t>
  </si>
  <si>
    <t>14:00</t>
  </si>
  <si>
    <t>PTE Gyak.Deák F.Ált.</t>
  </si>
  <si>
    <t>15:00</t>
  </si>
  <si>
    <t>15:45</t>
  </si>
  <si>
    <t>16:45</t>
  </si>
  <si>
    <t>17:45</t>
  </si>
  <si>
    <t>Egyedi azonosító</t>
  </si>
  <si>
    <t>Csapat azonosító</t>
  </si>
  <si>
    <t>Korcsoport</t>
  </si>
  <si>
    <t>Csapat</t>
  </si>
  <si>
    <t>Versenyző</t>
  </si>
  <si>
    <t>Születési idő</t>
  </si>
  <si>
    <t>Nem</t>
  </si>
  <si>
    <t>Születési név</t>
  </si>
  <si>
    <t>Anyja neve</t>
  </si>
  <si>
    <t>Születési hely</t>
  </si>
  <si>
    <t>Oktatási azonosító</t>
  </si>
  <si>
    <t>Érvényesség</t>
  </si>
  <si>
    <t>Nevezés dátum</t>
  </si>
  <si>
    <t>Csapattagság kezdete</t>
  </si>
  <si>
    <t>Csapattagság vége</t>
  </si>
  <si>
    <t>Testnevelő neve</t>
  </si>
  <si>
    <t>Testnevelő email</t>
  </si>
  <si>
    <t>Testnevelő telefon</t>
  </si>
  <si>
    <t>Kisérő</t>
  </si>
  <si>
    <t>Intézmény</t>
  </si>
  <si>
    <t>OM azonosító</t>
  </si>
  <si>
    <t>OM sorszám</t>
  </si>
  <si>
    <t>Intézmény cím</t>
  </si>
  <si>
    <t>Intézmény email</t>
  </si>
  <si>
    <t>Intézmény telefon</t>
  </si>
  <si>
    <t>Fenntartó név</t>
  </si>
  <si>
    <t>Fenntartó típus név</t>
  </si>
  <si>
    <t>DSB</t>
  </si>
  <si>
    <t>Megyei szervezet</t>
  </si>
  <si>
    <t>Versenyrész</t>
  </si>
  <si>
    <t>Versenyszám nem</t>
  </si>
  <si>
    <t>Versenyszám jelleg</t>
  </si>
  <si>
    <t>Versenyszám kategória</t>
  </si>
  <si>
    <t>Versenyszám felversenyzés</t>
  </si>
  <si>
    <t>Versenykiírás</t>
  </si>
  <si>
    <t>Licenciás</t>
  </si>
  <si>
    <t>Részvételszám</t>
  </si>
  <si>
    <t>I.kcs Piros Tenisz</t>
  </si>
  <si>
    <t>Miroslav Krleža Horvát Óvoda, Általános Iskola, Gimnázium és Kollégium</t>
  </si>
  <si>
    <t>Vilyevácz Alexandra</t>
  </si>
  <si>
    <t>lány</t>
  </si>
  <si>
    <t>Kiss Anett</t>
  </si>
  <si>
    <t>73265646363</t>
  </si>
  <si>
    <t>Istókovics Miklós</t>
  </si>
  <si>
    <t>istokovicsmiki@freemail.hu</t>
  </si>
  <si>
    <t>30/2718355</t>
  </si>
  <si>
    <t>Sáros Zoltán</t>
  </si>
  <si>
    <t>027240</t>
  </si>
  <si>
    <t>001</t>
  </si>
  <si>
    <t>7624 Pécs Szigeti út 97.</t>
  </si>
  <si>
    <t>info@krleza.hu</t>
  </si>
  <si>
    <t>72/252657</t>
  </si>
  <si>
    <t>Országos Horvát Önkormányzat</t>
  </si>
  <si>
    <t>országos nemzetiségi önkormányzat</t>
  </si>
  <si>
    <t>Pécsi Körzeti DSB/ Pécsi Sport Nonprofit Zrt.</t>
  </si>
  <si>
    <t>Baranya Megyei Diáksport Tanács</t>
  </si>
  <si>
    <t>Tenisz</t>
  </si>
  <si>
    <t>csapat</t>
  </si>
  <si>
    <t>Tenisz Diákolimpia</t>
  </si>
  <si>
    <t>Igen</t>
  </si>
  <si>
    <t>Benovics Hanna Mária</t>
  </si>
  <si>
    <t>Nagy Dóra</t>
  </si>
  <si>
    <t>73265828007</t>
  </si>
  <si>
    <t>II.kcs Tenisz</t>
  </si>
  <si>
    <t>Pécsi Tudományegyetem Gyakorló Általános Iskola, Gimnázium és Óvoda</t>
  </si>
  <si>
    <t>Varga Barna</t>
  </si>
  <si>
    <t>fiú</t>
  </si>
  <si>
    <t>Poór Viktória</t>
  </si>
  <si>
    <t>72872393138</t>
  </si>
  <si>
    <t>Pap Judit</t>
  </si>
  <si>
    <t>pap.judit77@gmail.com</t>
  </si>
  <si>
    <t>06205459838</t>
  </si>
  <si>
    <t>027406</t>
  </si>
  <si>
    <t>7633 Pécs Dr. Veress Endre utca 15.</t>
  </si>
  <si>
    <t>ptegyakorlo@pte.hu</t>
  </si>
  <si>
    <t>72/255166</t>
  </si>
  <si>
    <t>Pécsi Tudományegyetem</t>
  </si>
  <si>
    <t>vagyonkezelő alapítvány fenntartásában működő felsőoktatási intézmény</t>
  </si>
  <si>
    <t>Simon Péter</t>
  </si>
  <si>
    <t>Kónya Judit</t>
  </si>
  <si>
    <t>72872293301</t>
  </si>
  <si>
    <t>Pécsi Bártfa Utcai Általános Iskola</t>
  </si>
  <si>
    <t>Tóka Áron</t>
  </si>
  <si>
    <t>Bene Gabriella Zsuzsanna</t>
  </si>
  <si>
    <t>72962852599</t>
  </si>
  <si>
    <t>Horváth Tamás</t>
  </si>
  <si>
    <t>horvathtomi7374@gmail.com</t>
  </si>
  <si>
    <t>205445510</t>
  </si>
  <si>
    <t>203296</t>
  </si>
  <si>
    <t>7627 Pécs Bártfa utca 5.</t>
  </si>
  <si>
    <t>pecsibartfa@gmail.com</t>
  </si>
  <si>
    <t>Pécsi Tankerületi Központ</t>
  </si>
  <si>
    <t>tankerületi központ</t>
  </si>
  <si>
    <t>Bencsik Dominik</t>
  </si>
  <si>
    <t>Farkas Andrea</t>
  </si>
  <si>
    <t>72976898464</t>
  </si>
  <si>
    <t>Pécsi Bártfa Utcai Általános Iskola B</t>
  </si>
  <si>
    <t>Vörös Móric</t>
  </si>
  <si>
    <t>Ott Bernadett</t>
  </si>
  <si>
    <t>73008460798</t>
  </si>
  <si>
    <t>Sulyok Balázs</t>
  </si>
  <si>
    <t>Boda Boglárka</t>
  </si>
  <si>
    <t>73070778902</t>
  </si>
  <si>
    <t>Pécsi Bártfa Utcai Általános Iskola C</t>
  </si>
  <si>
    <t>Bólyi Általános Iskola és Alapfokú Művészeti Iskola</t>
  </si>
  <si>
    <t>Reisz Gergő</t>
  </si>
  <si>
    <t>Dávid Médea</t>
  </si>
  <si>
    <t>Mohács</t>
  </si>
  <si>
    <t>73105430887</t>
  </si>
  <si>
    <t>Kékesi Zoltán</t>
  </si>
  <si>
    <t>kezo@boly.hu</t>
  </si>
  <si>
    <t>06305202502</t>
  </si>
  <si>
    <t>027294</t>
  </si>
  <si>
    <t>7754 Bóly Rákóczi Ferenc utca 2.</t>
  </si>
  <si>
    <t>iskboly@gmail.com</t>
  </si>
  <si>
    <t>69/868120</t>
  </si>
  <si>
    <t>Bólyi Német Önkormányzat</t>
  </si>
  <si>
    <t>települési nemzetiségi önkormányzat</t>
  </si>
  <si>
    <t>Mohács Körzeti Diáksport Bizottság</t>
  </si>
  <si>
    <t>Schmidt Róbert</t>
  </si>
  <si>
    <t>Falusi Katalin</t>
  </si>
  <si>
    <t>73105416091</t>
  </si>
  <si>
    <t>Bicskei Zsófia Lujza</t>
  </si>
  <si>
    <t>Bölkény Gerda</t>
  </si>
  <si>
    <t>Budapest XI. kerület</t>
  </si>
  <si>
    <t>73097001962</t>
  </si>
  <si>
    <t>Nagy Nóra</t>
  </si>
  <si>
    <t>Kiss Andrea</t>
  </si>
  <si>
    <t>73068085447</t>
  </si>
  <si>
    <t>Böndicz Emília</t>
  </si>
  <si>
    <t>Dr. Hornung Edina</t>
  </si>
  <si>
    <t>72976899612</t>
  </si>
  <si>
    <t>III.kcs Tenisz</t>
  </si>
  <si>
    <t>PTE Gyakorló Általános Iskola és Gimnázium Deák Ferenc Általános Iskolája</t>
  </si>
  <si>
    <t>Bányai Zalán</t>
  </si>
  <si>
    <t>Szabó Annamária</t>
  </si>
  <si>
    <t>72765660785</t>
  </si>
  <si>
    <t>002</t>
  </si>
  <si>
    <t>Elekes Lőrinc</t>
  </si>
  <si>
    <t>Balázs Krisztina</t>
  </si>
  <si>
    <t>72700538917</t>
  </si>
  <si>
    <t>Pajor Bertalan Márk</t>
  </si>
  <si>
    <t>Pajor Bertalan</t>
  </si>
  <si>
    <t>Szentes Krisztina</t>
  </si>
  <si>
    <t>72626047160</t>
  </si>
  <si>
    <t>Simon István</t>
  </si>
  <si>
    <t>72708819128</t>
  </si>
  <si>
    <t>Mayer Iván</t>
  </si>
  <si>
    <t>Nemere Vera</t>
  </si>
  <si>
    <t>72893499273</t>
  </si>
  <si>
    <t>Schmidt Ádám</t>
  </si>
  <si>
    <t>72893447230</t>
  </si>
  <si>
    <t>Pécsi Bánki Donát Utcai Általános Iskola</t>
  </si>
  <si>
    <t>Erdősi Dominik</t>
  </si>
  <si>
    <t>Gerencsér Ágnes</t>
  </si>
  <si>
    <t>72710429362</t>
  </si>
  <si>
    <t>Gogolákné Kiskőrösi Zsuzsanna</t>
  </si>
  <si>
    <t>gogolak.zsuzsa@gmail.com</t>
  </si>
  <si>
    <t>06305036060</t>
  </si>
  <si>
    <t>027246</t>
  </si>
  <si>
    <t>7633 Pécs Bánki Donát utca 2.</t>
  </si>
  <si>
    <t>bankiisk.igazg@gmail.com</t>
  </si>
  <si>
    <t>72/255368</t>
  </si>
  <si>
    <t>Czéh Gergely Bálint</t>
  </si>
  <si>
    <t>Siroki Bernadett</t>
  </si>
  <si>
    <t>72695533566</t>
  </si>
  <si>
    <t>Petrinovics Milán Pál</t>
  </si>
  <si>
    <t>Molnár Melinda</t>
  </si>
  <si>
    <t>72872553723</t>
  </si>
  <si>
    <t>Bodor Zétény</t>
  </si>
  <si>
    <t>Barics Timea</t>
  </si>
  <si>
    <t>72897394636</t>
  </si>
  <si>
    <t>Hős-Nagy Hunor</t>
  </si>
  <si>
    <t>Pálmai Eszter</t>
  </si>
  <si>
    <t>Szigetvár</t>
  </si>
  <si>
    <t>72704605885</t>
  </si>
  <si>
    <t>Balázs Levente Barna</t>
  </si>
  <si>
    <t>Eisenberg Katalin</t>
  </si>
  <si>
    <t>Worcester</t>
  </si>
  <si>
    <t>72872563185</t>
  </si>
  <si>
    <t>Pécsi Jókai Mór Általános Iskola</t>
  </si>
  <si>
    <t>Várnagy Péter Ádám</t>
  </si>
  <si>
    <t>Hámori Zita Mária</t>
  </si>
  <si>
    <t>72865136346</t>
  </si>
  <si>
    <t>Pozsgai Tamás Gábor</t>
  </si>
  <si>
    <t>pozsgaitamas76@gmail.com</t>
  </si>
  <si>
    <t>203299</t>
  </si>
  <si>
    <t>7622 Pécs Jókai Mór utca 49.</t>
  </si>
  <si>
    <t>jokainev@freemail.hu</t>
  </si>
  <si>
    <t>Sillye Imre Botond</t>
  </si>
  <si>
    <t>Ságody Edina</t>
  </si>
  <si>
    <t>72955957492</t>
  </si>
  <si>
    <t>Cservenka Luca</t>
  </si>
  <si>
    <t>Joó Erika</t>
  </si>
  <si>
    <t>72874841497</t>
  </si>
  <si>
    <t>Hornung Zsófia</t>
  </si>
  <si>
    <t>Hornung Beáta</t>
  </si>
  <si>
    <t>72883141578</t>
  </si>
  <si>
    <t>Fodor Liliána</t>
  </si>
  <si>
    <t>Szrimácz Anna Mária</t>
  </si>
  <si>
    <t>72690265892</t>
  </si>
  <si>
    <t>Pálóczi Alíz</t>
  </si>
  <si>
    <t>Pálóczi Csilla</t>
  </si>
  <si>
    <t>72678747872</t>
  </si>
  <si>
    <t>Ormai Vivien</t>
  </si>
  <si>
    <t>Reichl Bettina</t>
  </si>
  <si>
    <t>72893417465</t>
  </si>
  <si>
    <t>Péter Nóra</t>
  </si>
  <si>
    <t>Papist Tímea</t>
  </si>
  <si>
    <t>72822381264</t>
  </si>
  <si>
    <t>IV.kcs Tenisz</t>
  </si>
  <si>
    <t>KOCH VALÉRIA GIMNÁZIUM, ÁLTALÁNOS ISKOLA, ÓVODA, KOLLÉGIUM ÉS PEDAGÓGIAI INTÉZET</t>
  </si>
  <si>
    <t>Geisz Donát</t>
  </si>
  <si>
    <t>Fischer Nóra</t>
  </si>
  <si>
    <t>72649769200</t>
  </si>
  <si>
    <t>Várhalmi-Hujber Éva</t>
  </si>
  <si>
    <t>hujber@gmail.com</t>
  </si>
  <si>
    <t>+36-30/8944-183</t>
  </si>
  <si>
    <t>200406</t>
  </si>
  <si>
    <t>7624 Pécs Tiborc utca 28/1.</t>
  </si>
  <si>
    <t>iroda@dus.sulinet.hu</t>
  </si>
  <si>
    <t>06-72/514190</t>
  </si>
  <si>
    <t>Magyarországi Németek Országos Önkormányzata</t>
  </si>
  <si>
    <t>Varga Gábor</t>
  </si>
  <si>
    <t>Serényi Bernadett</t>
  </si>
  <si>
    <t>72770370857</t>
  </si>
  <si>
    <t>Csényi András</t>
  </si>
  <si>
    <t>Radnai Mária</t>
  </si>
  <si>
    <t>72665801862</t>
  </si>
  <si>
    <t>Szabó Gergő</t>
  </si>
  <si>
    <t>Papp Adrienn</t>
  </si>
  <si>
    <t>72768567523</t>
  </si>
  <si>
    <t>Ciszterci Szent Margit Általános Iskola és Alapfokú Művészeti Iskola</t>
  </si>
  <si>
    <t>Haszonics Luca</t>
  </si>
  <si>
    <t>Kárászi Tünde Zsuzsa</t>
  </si>
  <si>
    <t>72714585365</t>
  </si>
  <si>
    <t>Molnár Gyula</t>
  </si>
  <si>
    <t>gyula30molnar@gmail.com</t>
  </si>
  <si>
    <t>20/543-8934</t>
  </si>
  <si>
    <t>Ciszterci Szent Margit Óvoda, Általános Iskola, Alapfokú Művészeti Iskola és Kollégium</t>
  </si>
  <si>
    <t>200436</t>
  </si>
  <si>
    <t>003</t>
  </si>
  <si>
    <t>7621 Pécs Apáca utca 23.</t>
  </si>
  <si>
    <t>cnk@cnkpecs.hu</t>
  </si>
  <si>
    <t>72/511-243;72/315-789;72/525-516</t>
  </si>
  <si>
    <t>Zirci Ciszterci Apátság</t>
  </si>
  <si>
    <t>egyházi jogi személy</t>
  </si>
  <si>
    <t>Kovács Gréta</t>
  </si>
  <si>
    <t>Csiki Annamária</t>
  </si>
  <si>
    <t>72685038946</t>
  </si>
  <si>
    <t>Szabó Vivien</t>
  </si>
  <si>
    <t>Kovács Ildikó</t>
  </si>
  <si>
    <t>72650364475</t>
  </si>
  <si>
    <t>Kálmán Mariann</t>
  </si>
  <si>
    <t>Makk Katalin</t>
  </si>
  <si>
    <t>72650374435</t>
  </si>
  <si>
    <t>V.kcs Tenisz</t>
  </si>
  <si>
    <t>Czakó Marcell</t>
  </si>
  <si>
    <t>Béres Brigitta</t>
  </si>
  <si>
    <t>72697939293</t>
  </si>
  <si>
    <t>Lantosné Csősz Edit</t>
  </si>
  <si>
    <t>csoszedit@gmail.com</t>
  </si>
  <si>
    <t>30 260 9986</t>
  </si>
  <si>
    <t>Vadas Márk</t>
  </si>
  <si>
    <t>Vass Gabriella</t>
  </si>
  <si>
    <t>72653309619</t>
  </si>
  <si>
    <t>Pécsi Leőwey Klára Gimnázium</t>
  </si>
  <si>
    <t>Gelencsér Vanda</t>
  </si>
  <si>
    <t>Hegedűs Mónika</t>
  </si>
  <si>
    <t>72791210944</t>
  </si>
  <si>
    <t>Varga Tamás</t>
  </si>
  <si>
    <t>varga.tamas@leoweypecs.hu</t>
  </si>
  <si>
    <t>027397</t>
  </si>
  <si>
    <t>7621 Pécs Szent István tér 8-10.</t>
  </si>
  <si>
    <t>leowey.gimnazium.pecs@gmail.com</t>
  </si>
  <si>
    <t>72/518460</t>
  </si>
  <si>
    <t>Középiskolai DSB</t>
  </si>
  <si>
    <t>Pajor Gréta Gabriella</t>
  </si>
  <si>
    <t>72626047518</t>
  </si>
  <si>
    <t>VI.kcs Tenisz</t>
  </si>
  <si>
    <t>Ágel Norbert</t>
  </si>
  <si>
    <t>Leipám Éva</t>
  </si>
  <si>
    <t>72424743334</t>
  </si>
  <si>
    <t>Gáspár  Gábor</t>
  </si>
  <si>
    <t>igaspargi9@gmail.com</t>
  </si>
  <si>
    <t>06207774170</t>
  </si>
  <si>
    <t>Bubori Miklós</t>
  </si>
  <si>
    <t>Gondi Mónika</t>
  </si>
  <si>
    <t>72456918270</t>
  </si>
  <si>
    <t>Cserepka János Magyar-Angol Két Tanítási Nyelvű Baptista Sportiskola, Általános Iskola, Gimnázium és Technikum</t>
  </si>
  <si>
    <t>Garami József</t>
  </si>
  <si>
    <t>Rozgonyi Ágnes</t>
  </si>
  <si>
    <t>72699166062</t>
  </si>
  <si>
    <t>SZIKSZAI ZSOLT</t>
  </si>
  <si>
    <t>szikszai.zsolt@cserepkasuli.hu</t>
  </si>
  <si>
    <t>06 30 482 12 08</t>
  </si>
  <si>
    <t xml:space="preserve"> Dr. Garaminé Rozgonyi Ágnes, Cseresznyés Máté</t>
  </si>
  <si>
    <t>203259</t>
  </si>
  <si>
    <t>7633 Pécs Radnóti M. utca 2.</t>
  </si>
  <si>
    <t>szabo.attila@baptistaoktatas.hu</t>
  </si>
  <si>
    <t>72/552-272</t>
  </si>
  <si>
    <t>Baptista Szeretetszolgálat Egyházi Jogi Személy</t>
  </si>
  <si>
    <t>Schmidt Dániel Lajos</t>
  </si>
  <si>
    <t>Ambrus Ágnes Ildikó</t>
  </si>
  <si>
    <t>72432158849</t>
  </si>
  <si>
    <t>A mérkőzések lebonyolításának szabályai: A P+S versenyszámokban a P+S szabályok érvényesek.</t>
  </si>
  <si>
    <t>A többi versenyszámban két 4-es szettet kell játszani, 4-4-nél tie-break, 1-1 szettnél 10-es match tie-break.</t>
  </si>
  <si>
    <t>2022. évi diákolimpia Baranya megyei teniszverseny sorsolás és játékrend</t>
  </si>
  <si>
    <t>A táblázatban megtaláljátok a nevezett csapatokat és a játékrendet. Abban a versenyszámban, ahol 3, illetve 4 csapat nevezett ott megtalálható a sorsolás,</t>
  </si>
  <si>
    <t>ahol 2 csapat nevezett, ott ez a kettő játszik egy mérkőzést egymás ellen, ahol pedig 1, ott ők megnyerték a megyei bajnokságot és bejutottak az Országos Döntőbe.</t>
  </si>
  <si>
    <t>Amennyiben kérdésetek van, keressétek Laczkó Bélát a 70/2179449-es számon vagy emailben az laczko.bela36@gmail.com email címen.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</si>
</sst>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9" formatCode="_-&quot;$&quot;* #,##0.00_-;\-&quot;$&quot;* #,##0.00_-;_-&quot;$&quot;* &quot;-&quot;??_-;_-@_-"/>
    <numFmt numFmtId="191" formatCode="d\-mmm\-yy"/>
    <numFmt numFmtId="199" formatCode="yyyy\.mm\.dd"/>
  </numFmts>
  <fonts count="70" x14ac:knownFonts="1">
    <font>
      <sz val="10"/>
      <name val="Arial"/>
    </font>
    <font>
      <sz val="10"/>
      <name val="Arial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6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7"/>
      <name val="Arial"/>
      <family val="2"/>
    </font>
    <font>
      <sz val="8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Tahoma"/>
      <family val="2"/>
    </font>
    <font>
      <b/>
      <sz val="8"/>
      <color indexed="23"/>
      <name val="Arial"/>
      <family val="2"/>
    </font>
    <font>
      <b/>
      <sz val="8"/>
      <color indexed="8"/>
      <name val="Tahoma"/>
      <family val="2"/>
      <charset val="238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i/>
      <sz val="6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7"/>
      <color indexed="8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1"/>
      <name val="Calibri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7" tint="0.5999633777886288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189" fontId="2" fillId="0" borderId="0" applyFont="0" applyFill="0" applyBorder="0" applyAlignment="0" applyProtection="0"/>
    <xf numFmtId="0" fontId="58" fillId="0" borderId="0"/>
  </cellStyleXfs>
  <cellXfs count="29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Continuous" vertical="center"/>
    </xf>
    <xf numFmtId="0" fontId="8" fillId="4" borderId="2" xfId="0" applyFont="1" applyFill="1" applyBorder="1" applyAlignment="1">
      <alignment horizontal="centerContinuous" vertical="center"/>
    </xf>
    <xf numFmtId="0" fontId="8" fillId="4" borderId="3" xfId="0" applyFont="1" applyFill="1" applyBorder="1" applyAlignment="1">
      <alignment horizontal="centerContinuous" vertical="center"/>
    </xf>
    <xf numFmtId="0" fontId="9" fillId="0" borderId="0" xfId="0" applyFont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center"/>
    </xf>
    <xf numFmtId="14" fontId="18" fillId="4" borderId="5" xfId="0" applyNumberFormat="1" applyFont="1" applyFill="1" applyBorder="1" applyAlignment="1">
      <alignment horizontal="left" vertical="center"/>
    </xf>
    <xf numFmtId="49" fontId="18" fillId="2" borderId="0" xfId="0" applyNumberFormat="1" applyFont="1" applyFill="1" applyAlignment="1">
      <alignment vertical="center"/>
    </xf>
    <xf numFmtId="49" fontId="18" fillId="4" borderId="5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7" fillId="2" borderId="0" xfId="0" applyFont="1" applyFill="1" applyAlignment="1"/>
    <xf numFmtId="0" fontId="9" fillId="2" borderId="0" xfId="0" applyFont="1" applyFill="1"/>
    <xf numFmtId="0" fontId="21" fillId="2" borderId="0" xfId="1" applyFont="1" applyFill="1"/>
    <xf numFmtId="0" fontId="0" fillId="0" borderId="0" xfId="0" applyAlignment="1">
      <alignment horizontal="center"/>
    </xf>
    <xf numFmtId="49" fontId="24" fillId="2" borderId="0" xfId="0" applyNumberFormat="1" applyFont="1" applyFill="1" applyAlignment="1">
      <alignment horizontal="left" vertical="center"/>
    </xf>
    <xf numFmtId="49" fontId="24" fillId="2" borderId="0" xfId="0" applyNumberFormat="1" applyFont="1" applyFill="1" applyAlignment="1">
      <alignment vertical="center"/>
    </xf>
    <xf numFmtId="49" fontId="25" fillId="2" borderId="0" xfId="0" applyNumberFormat="1" applyFont="1" applyFill="1" applyAlignment="1">
      <alignment horizontal="right" vertical="center"/>
    </xf>
    <xf numFmtId="49" fontId="0" fillId="0" borderId="0" xfId="0" applyNumberFormat="1" applyAlignment="1">
      <alignment horizontal="left"/>
    </xf>
    <xf numFmtId="49" fontId="24" fillId="2" borderId="0" xfId="0" applyNumberFormat="1" applyFont="1" applyFill="1" applyAlignment="1">
      <alignment horizontal="right" vertical="center"/>
    </xf>
    <xf numFmtId="49" fontId="19" fillId="0" borderId="6" xfId="0" applyNumberFormat="1" applyFont="1" applyBorder="1" applyAlignment="1">
      <alignment horizontal="right" vertical="center"/>
    </xf>
    <xf numFmtId="49" fontId="9" fillId="5" borderId="7" xfId="0" applyNumberFormat="1" applyFont="1" applyFill="1" applyBorder="1" applyAlignment="1">
      <alignment vertical="center"/>
    </xf>
    <xf numFmtId="49" fontId="12" fillId="0" borderId="0" xfId="0" applyNumberFormat="1" applyFont="1" applyAlignment="1">
      <alignment vertical="top"/>
    </xf>
    <xf numFmtId="49" fontId="15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91" fontId="0" fillId="0" borderId="0" xfId="0" applyNumberFormat="1" applyAlignment="1">
      <alignment horizontal="center"/>
    </xf>
    <xf numFmtId="49" fontId="20" fillId="0" borderId="0" xfId="0" applyNumberFormat="1" applyFont="1" applyAlignment="1">
      <alignment horizontal="left"/>
    </xf>
    <xf numFmtId="0" fontId="20" fillId="0" borderId="8" xfId="0" applyFont="1" applyBorder="1" applyAlignment="1">
      <alignment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49" fontId="16" fillId="0" borderId="0" xfId="0" applyNumberFormat="1" applyFont="1" applyAlignment="1">
      <alignment horizontal="left"/>
    </xf>
    <xf numFmtId="49" fontId="17" fillId="2" borderId="10" xfId="0" applyNumberFormat="1" applyFont="1" applyFill="1" applyBorder="1" applyAlignment="1">
      <alignment horizontal="left" vertical="center"/>
    </xf>
    <xf numFmtId="49" fontId="17" fillId="2" borderId="11" xfId="0" applyNumberFormat="1" applyFont="1" applyFill="1" applyBorder="1" applyAlignment="1">
      <alignment horizontal="left" vertical="center"/>
    </xf>
    <xf numFmtId="49" fontId="9" fillId="2" borderId="12" xfId="0" applyNumberFormat="1" applyFont="1" applyFill="1" applyBorder="1" applyAlignment="1">
      <alignment horizontal="center" wrapText="1"/>
    </xf>
    <xf numFmtId="49" fontId="9" fillId="2" borderId="13" xfId="0" applyNumberFormat="1" applyFont="1" applyFill="1" applyBorder="1" applyAlignment="1">
      <alignment horizontal="center" wrapText="1"/>
    </xf>
    <xf numFmtId="49" fontId="9" fillId="6" borderId="12" xfId="0" applyNumberFormat="1" applyFont="1" applyFill="1" applyBorder="1" applyAlignment="1">
      <alignment horizontal="center" wrapText="1"/>
    </xf>
    <xf numFmtId="49" fontId="32" fillId="0" borderId="0" xfId="0" applyNumberFormat="1" applyFont="1" applyAlignment="1">
      <alignment horizontal="left"/>
    </xf>
    <xf numFmtId="49" fontId="17" fillId="2" borderId="11" xfId="0" applyNumberFormat="1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0" fontId="24" fillId="2" borderId="0" xfId="0" applyNumberFormat="1" applyFont="1" applyFill="1" applyAlignment="1">
      <alignment horizontal="left" vertical="center"/>
    </xf>
    <xf numFmtId="49" fontId="17" fillId="5" borderId="4" xfId="0" applyNumberFormat="1" applyFont="1" applyFill="1" applyBorder="1" applyAlignment="1">
      <alignment horizontal="left" vertical="center"/>
    </xf>
    <xf numFmtId="49" fontId="17" fillId="0" borderId="0" xfId="0" applyNumberFormat="1" applyFont="1" applyAlignment="1">
      <alignment horizontal="right" vertical="center"/>
    </xf>
    <xf numFmtId="0" fontId="0" fillId="5" borderId="14" xfId="0" applyFill="1" applyBorder="1" applyAlignment="1">
      <alignment horizontal="center" vertical="center"/>
    </xf>
    <xf numFmtId="49" fontId="19" fillId="0" borderId="15" xfId="0" applyNumberFormat="1" applyFont="1" applyBorder="1" applyAlignment="1">
      <alignment horizontal="left" vertical="center"/>
    </xf>
    <xf numFmtId="0" fontId="20" fillId="0" borderId="9" xfId="0" applyNumberFormat="1" applyFont="1" applyBorder="1" applyAlignment="1">
      <alignment horizontal="center" vertical="center"/>
    </xf>
    <xf numFmtId="0" fontId="20" fillId="6" borderId="9" xfId="0" applyFont="1" applyFill="1" applyBorder="1" applyAlignment="1">
      <alignment horizontal="center" vertical="center"/>
    </xf>
    <xf numFmtId="49" fontId="30" fillId="2" borderId="0" xfId="0" applyNumberFormat="1" applyFont="1" applyFill="1" applyAlignment="1">
      <alignment vertical="center"/>
    </xf>
    <xf numFmtId="0" fontId="26" fillId="2" borderId="16" xfId="0" applyFont="1" applyFill="1" applyBorder="1" applyAlignment="1">
      <alignment vertical="center"/>
    </xf>
    <xf numFmtId="0" fontId="26" fillId="2" borderId="17" xfId="0" applyFont="1" applyFill="1" applyBorder="1" applyAlignment="1">
      <alignment vertical="center"/>
    </xf>
    <xf numFmtId="0" fontId="9" fillId="2" borderId="18" xfId="0" applyFont="1" applyFill="1" applyBorder="1" applyAlignment="1">
      <alignment vertical="center"/>
    </xf>
    <xf numFmtId="49" fontId="9" fillId="2" borderId="7" xfId="0" applyNumberFormat="1" applyFont="1" applyFill="1" applyBorder="1" applyAlignment="1">
      <alignment horizontal="right" vertical="center"/>
    </xf>
    <xf numFmtId="0" fontId="9" fillId="5" borderId="19" xfId="0" applyFont="1" applyFill="1" applyBorder="1" applyAlignment="1">
      <alignment vertical="center"/>
    </xf>
    <xf numFmtId="49" fontId="9" fillId="5" borderId="8" xfId="0" applyNumberFormat="1" applyFont="1" applyFill="1" applyBorder="1" applyAlignment="1">
      <alignment vertical="center"/>
    </xf>
    <xf numFmtId="49" fontId="9" fillId="6" borderId="6" xfId="0" applyNumberFormat="1" applyFont="1" applyFill="1" applyBorder="1" applyAlignment="1">
      <alignment horizontal="center" wrapText="1"/>
    </xf>
    <xf numFmtId="49" fontId="9" fillId="5" borderId="19" xfId="0" applyNumberFormat="1" applyFont="1" applyFill="1" applyBorder="1" applyAlignment="1">
      <alignment vertical="center"/>
    </xf>
    <xf numFmtId="49" fontId="26" fillId="2" borderId="20" xfId="0" applyNumberFormat="1" applyFont="1" applyFill="1" applyBorder="1" applyAlignment="1">
      <alignment horizontal="left" vertical="center"/>
    </xf>
    <xf numFmtId="49" fontId="40" fillId="2" borderId="20" xfId="0" applyNumberFormat="1" applyFont="1" applyFill="1" applyBorder="1" applyAlignment="1">
      <alignment vertical="center"/>
    </xf>
    <xf numFmtId="49" fontId="9" fillId="2" borderId="19" xfId="0" applyNumberFormat="1" applyFont="1" applyFill="1" applyBorder="1" applyAlignment="1">
      <alignment vertical="center"/>
    </xf>
    <xf numFmtId="0" fontId="26" fillId="2" borderId="18" xfId="0" applyFont="1" applyFill="1" applyBorder="1" applyAlignment="1">
      <alignment vertical="center"/>
    </xf>
    <xf numFmtId="49" fontId="9" fillId="2" borderId="18" xfId="0" applyNumberFormat="1" applyFont="1" applyFill="1" applyBorder="1" applyAlignment="1">
      <alignment vertical="center"/>
    </xf>
    <xf numFmtId="49" fontId="9" fillId="2" borderId="21" xfId="0" applyNumberFormat="1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 wrapText="1"/>
    </xf>
    <xf numFmtId="0" fontId="18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"/>
    </xf>
    <xf numFmtId="0" fontId="9" fillId="2" borderId="7" xfId="0" applyFont="1" applyFill="1" applyBorder="1" applyAlignment="1">
      <alignment horizontal="right" vertical="center"/>
    </xf>
    <xf numFmtId="0" fontId="9" fillId="2" borderId="8" xfId="0" applyFont="1" applyFill="1" applyBorder="1" applyAlignment="1">
      <alignment horizontal="right" vertical="center"/>
    </xf>
    <xf numFmtId="49" fontId="9" fillId="2" borderId="22" xfId="0" applyNumberFormat="1" applyFont="1" applyFill="1" applyBorder="1" applyAlignment="1">
      <alignment vertical="center"/>
    </xf>
    <xf numFmtId="49" fontId="9" fillId="2" borderId="20" xfId="0" applyNumberFormat="1" applyFont="1" applyFill="1" applyBorder="1" applyAlignment="1">
      <alignment vertical="center"/>
    </xf>
    <xf numFmtId="49" fontId="9" fillId="2" borderId="23" xfId="0" applyNumberFormat="1" applyFont="1" applyFill="1" applyBorder="1" applyAlignment="1">
      <alignment horizontal="right" vertical="center"/>
    </xf>
    <xf numFmtId="0" fontId="26" fillId="2" borderId="0" xfId="0" applyFont="1" applyFill="1" applyBorder="1" applyAlignment="1">
      <alignment vertical="center"/>
    </xf>
    <xf numFmtId="49" fontId="43" fillId="0" borderId="0" xfId="0" applyNumberFormat="1" applyFont="1" applyAlignment="1">
      <alignment horizontal="center"/>
    </xf>
    <xf numFmtId="0" fontId="20" fillId="0" borderId="24" xfId="0" applyFont="1" applyBorder="1" applyAlignment="1">
      <alignment horizontal="center" vertical="center"/>
    </xf>
    <xf numFmtId="49" fontId="9" fillId="2" borderId="0" xfId="0" applyNumberFormat="1" applyFont="1" applyFill="1" applyBorder="1" applyAlignment="1">
      <alignment vertical="center"/>
    </xf>
    <xf numFmtId="49" fontId="9" fillId="2" borderId="25" xfId="0" applyNumberFormat="1" applyFont="1" applyFill="1" applyBorder="1" applyAlignment="1">
      <alignment horizontal="center" wrapText="1"/>
    </xf>
    <xf numFmtId="0" fontId="20" fillId="0" borderId="9" xfId="0" applyFont="1" applyFill="1" applyBorder="1" applyAlignment="1">
      <alignment horizontal="center" vertical="center"/>
    </xf>
    <xf numFmtId="49" fontId="11" fillId="0" borderId="0" xfId="0" applyNumberFormat="1" applyFont="1" applyFill="1" applyAlignment="1">
      <alignment vertical="top"/>
    </xf>
    <xf numFmtId="0" fontId="27" fillId="6" borderId="8" xfId="0" applyFont="1" applyFill="1" applyBorder="1" applyAlignment="1">
      <alignment horizontal="center" vertical="center"/>
    </xf>
    <xf numFmtId="49" fontId="9" fillId="6" borderId="25" xfId="0" applyNumberFormat="1" applyFont="1" applyFill="1" applyBorder="1" applyAlignment="1">
      <alignment horizontal="center" wrapText="1"/>
    </xf>
    <xf numFmtId="1" fontId="27" fillId="6" borderId="26" xfId="0" applyNumberFormat="1" applyFont="1" applyFill="1" applyBorder="1" applyAlignment="1">
      <alignment horizontal="center" vertical="center"/>
    </xf>
    <xf numFmtId="49" fontId="9" fillId="6" borderId="27" xfId="0" applyNumberFormat="1" applyFont="1" applyFill="1" applyBorder="1" applyAlignment="1">
      <alignment horizontal="center" wrapText="1"/>
    </xf>
    <xf numFmtId="1" fontId="27" fillId="6" borderId="28" xfId="0" applyNumberFormat="1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49" fontId="32" fillId="0" borderId="0" xfId="0" applyNumberFormat="1" applyFont="1" applyFill="1" applyAlignment="1">
      <alignment horizontal="left"/>
    </xf>
    <xf numFmtId="49" fontId="5" fillId="0" borderId="0" xfId="0" applyNumberFormat="1" applyFont="1" applyFill="1" applyAlignment="1">
      <alignment horizontal="left" vertical="top"/>
    </xf>
    <xf numFmtId="49" fontId="15" fillId="0" borderId="0" xfId="0" applyNumberFormat="1" applyFont="1" applyFill="1" applyAlignment="1">
      <alignment horizontal="left"/>
    </xf>
    <xf numFmtId="0" fontId="23" fillId="0" borderId="0" xfId="0" applyFont="1" applyFill="1" applyAlignment="1">
      <alignment horizontal="left"/>
    </xf>
    <xf numFmtId="49" fontId="8" fillId="0" borderId="0" xfId="0" applyNumberFormat="1" applyFont="1" applyFill="1" applyAlignment="1">
      <alignment horizontal="left"/>
    </xf>
    <xf numFmtId="14" fontId="18" fillId="0" borderId="6" xfId="0" applyNumberFormat="1" applyFont="1" applyBorder="1" applyAlignment="1">
      <alignment horizontal="left" vertical="center"/>
    </xf>
    <xf numFmtId="49" fontId="44" fillId="2" borderId="4" xfId="0" applyNumberFormat="1" applyFont="1" applyFill="1" applyBorder="1" applyAlignment="1">
      <alignment vertical="center"/>
    </xf>
    <xf numFmtId="49" fontId="44" fillId="2" borderId="0" xfId="0" applyNumberFormat="1" applyFont="1" applyFill="1" applyAlignment="1">
      <alignment vertical="center"/>
    </xf>
    <xf numFmtId="49" fontId="45" fillId="2" borderId="0" xfId="0" applyNumberFormat="1" applyFont="1" applyFill="1" applyAlignment="1">
      <alignment horizontal="left" vertical="center"/>
    </xf>
    <xf numFmtId="0" fontId="31" fillId="2" borderId="29" xfId="0" applyFont="1" applyFill="1" applyBorder="1" applyAlignment="1">
      <alignment horizontal="center" wrapText="1"/>
    </xf>
    <xf numFmtId="0" fontId="31" fillId="6" borderId="29" xfId="0" applyFont="1" applyFill="1" applyBorder="1" applyAlignment="1">
      <alignment horizontal="center" wrapText="1"/>
    </xf>
    <xf numFmtId="49" fontId="32" fillId="0" borderId="0" xfId="0" applyNumberFormat="1" applyFont="1" applyAlignment="1">
      <alignment horizontal="center"/>
    </xf>
    <xf numFmtId="0" fontId="0" fillId="2" borderId="30" xfId="0" applyFill="1" applyBorder="1" applyAlignment="1">
      <alignment horizontal="center" vertical="center"/>
    </xf>
    <xf numFmtId="49" fontId="10" fillId="5" borderId="0" xfId="0" applyNumberFormat="1" applyFont="1" applyFill="1" applyBorder="1" applyAlignment="1">
      <alignment horizontal="left" vertical="center"/>
    </xf>
    <xf numFmtId="49" fontId="20" fillId="0" borderId="9" xfId="0" applyNumberFormat="1" applyFont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right" vertical="center"/>
    </xf>
    <xf numFmtId="0" fontId="26" fillId="2" borderId="7" xfId="0" applyFont="1" applyFill="1" applyBorder="1" applyAlignment="1">
      <alignment vertical="center"/>
    </xf>
    <xf numFmtId="0" fontId="26" fillId="2" borderId="31" xfId="0" applyFont="1" applyFill="1" applyBorder="1" applyAlignment="1">
      <alignment vertical="center"/>
    </xf>
    <xf numFmtId="49" fontId="9" fillId="2" borderId="32" xfId="0" applyNumberFormat="1" applyFont="1" applyFill="1" applyBorder="1" applyAlignment="1">
      <alignment horizontal="center" wrapText="1"/>
    </xf>
    <xf numFmtId="0" fontId="20" fillId="0" borderId="33" xfId="0" applyFont="1" applyBorder="1" applyAlignment="1">
      <alignment horizontal="center" vertical="center"/>
    </xf>
    <xf numFmtId="0" fontId="44" fillId="2" borderId="0" xfId="0" applyFont="1" applyFill="1"/>
    <xf numFmtId="0" fontId="14" fillId="0" borderId="0" xfId="0" applyNumberFormat="1" applyFont="1" applyAlignment="1">
      <alignment horizontal="left" vertical="center"/>
    </xf>
    <xf numFmtId="0" fontId="27" fillId="6" borderId="19" xfId="0" applyFont="1" applyFill="1" applyBorder="1" applyAlignment="1">
      <alignment horizontal="center" vertical="center"/>
    </xf>
    <xf numFmtId="0" fontId="20" fillId="0" borderId="34" xfId="0" applyFont="1" applyFill="1" applyBorder="1" applyAlignment="1">
      <alignment horizontal="center" vertical="center"/>
    </xf>
    <xf numFmtId="0" fontId="20" fillId="6" borderId="34" xfId="0" applyFont="1" applyFill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49" fontId="47" fillId="0" borderId="6" xfId="0" applyNumberFormat="1" applyFont="1" applyBorder="1" applyAlignment="1">
      <alignment horizontal="right" vertical="center"/>
    </xf>
    <xf numFmtId="0" fontId="14" fillId="4" borderId="5" xfId="0" applyFont="1" applyFill="1" applyBorder="1" applyAlignment="1">
      <alignment horizontal="left" vertical="center"/>
    </xf>
    <xf numFmtId="0" fontId="20" fillId="4" borderId="5" xfId="0" applyFont="1" applyFill="1" applyBorder="1" applyAlignment="1">
      <alignment vertical="center"/>
    </xf>
    <xf numFmtId="49" fontId="49" fillId="2" borderId="10" xfId="0" applyNumberFormat="1" applyFont="1" applyFill="1" applyBorder="1" applyAlignment="1">
      <alignment horizontal="left" vertical="center"/>
    </xf>
    <xf numFmtId="49" fontId="5" fillId="5" borderId="0" xfId="0" applyNumberFormat="1" applyFont="1" applyFill="1" applyAlignment="1">
      <alignment vertical="top"/>
    </xf>
    <xf numFmtId="49" fontId="43" fillId="5" borderId="0" xfId="0" applyNumberFormat="1" applyFont="1" applyFill="1" applyAlignment="1">
      <alignment vertical="top"/>
    </xf>
    <xf numFmtId="49" fontId="28" fillId="5" borderId="0" xfId="0" applyNumberFormat="1" applyFont="1" applyFill="1" applyAlignment="1">
      <alignment vertical="top"/>
    </xf>
    <xf numFmtId="49" fontId="32" fillId="5" borderId="0" xfId="0" applyNumberFormat="1" applyFont="1" applyFill="1" applyAlignment="1">
      <alignment horizontal="center"/>
    </xf>
    <xf numFmtId="49" fontId="32" fillId="5" borderId="0" xfId="0" applyNumberFormat="1" applyFont="1" applyFill="1" applyAlignment="1">
      <alignment horizontal="left"/>
    </xf>
    <xf numFmtId="0" fontId="48" fillId="5" borderId="0" xfId="0" applyFont="1" applyFill="1"/>
    <xf numFmtId="49" fontId="14" fillId="5" borderId="0" xfId="0" applyNumberFormat="1" applyFont="1" applyFill="1" applyAlignment="1">
      <alignment horizontal="left"/>
    </xf>
    <xf numFmtId="49" fontId="29" fillId="5" borderId="0" xfId="0" applyNumberFormat="1" applyFont="1" applyFill="1"/>
    <xf numFmtId="49" fontId="20" fillId="5" borderId="0" xfId="0" applyNumberFormat="1" applyFont="1" applyFill="1"/>
    <xf numFmtId="49" fontId="16" fillId="5" borderId="0" xfId="0" applyNumberFormat="1" applyFont="1" applyFill="1"/>
    <xf numFmtId="14" fontId="18" fillId="5" borderId="6" xfId="0" applyNumberFormat="1" applyFont="1" applyFill="1" applyBorder="1" applyAlignment="1">
      <alignment horizontal="left" vertical="center"/>
    </xf>
    <xf numFmtId="49" fontId="18" fillId="5" borderId="6" xfId="0" applyNumberFormat="1" applyFont="1" applyFill="1" applyBorder="1" applyAlignment="1">
      <alignment vertical="center"/>
    </xf>
    <xf numFmtId="49" fontId="37" fillId="5" borderId="6" xfId="0" applyNumberFormat="1" applyFont="1" applyFill="1" applyBorder="1" applyAlignment="1">
      <alignment vertical="center"/>
    </xf>
    <xf numFmtId="49" fontId="18" fillId="5" borderId="6" xfId="2" applyNumberFormat="1" applyFont="1" applyFill="1" applyBorder="1" applyAlignment="1" applyProtection="1">
      <alignment vertical="center"/>
      <protection locked="0"/>
    </xf>
    <xf numFmtId="49" fontId="19" fillId="5" borderId="6" xfId="0" applyNumberFormat="1" applyFont="1" applyFill="1" applyBorder="1" applyAlignment="1">
      <alignment horizontal="right" vertical="center"/>
    </xf>
    <xf numFmtId="0" fontId="0" fillId="5" borderId="19" xfId="0" applyFill="1" applyBorder="1"/>
    <xf numFmtId="0" fontId="0" fillId="5" borderId="0" xfId="0" applyFill="1"/>
    <xf numFmtId="49" fontId="26" fillId="5" borderId="22" xfId="0" applyNumberFormat="1" applyFont="1" applyFill="1" applyBorder="1" applyAlignment="1">
      <alignment vertical="center"/>
    </xf>
    <xf numFmtId="49" fontId="36" fillId="5" borderId="19" xfId="0" applyNumberFormat="1" applyFont="1" applyFill="1" applyBorder="1" applyAlignment="1">
      <alignment vertical="center"/>
    </xf>
    <xf numFmtId="49" fontId="9" fillId="5" borderId="22" xfId="0" applyNumberFormat="1" applyFont="1" applyFill="1" applyBorder="1" applyAlignment="1">
      <alignment vertical="center"/>
    </xf>
    <xf numFmtId="49" fontId="9" fillId="5" borderId="20" xfId="0" applyNumberFormat="1" applyFont="1" applyFill="1" applyBorder="1" applyAlignment="1">
      <alignment vertical="center"/>
    </xf>
    <xf numFmtId="49" fontId="9" fillId="5" borderId="23" xfId="0" applyNumberFormat="1" applyFont="1" applyFill="1" applyBorder="1" applyAlignment="1">
      <alignment horizontal="right" vertical="center"/>
    </xf>
    <xf numFmtId="49" fontId="9" fillId="5" borderId="21" xfId="0" applyNumberFormat="1" applyFont="1" applyFill="1" applyBorder="1" applyAlignment="1">
      <alignment vertical="center"/>
    </xf>
    <xf numFmtId="49" fontId="9" fillId="5" borderId="8" xfId="0" applyNumberFormat="1" applyFont="1" applyFill="1" applyBorder="1" applyAlignment="1">
      <alignment horizontal="right" vertical="center"/>
    </xf>
    <xf numFmtId="0" fontId="51" fillId="5" borderId="19" xfId="0" applyFont="1" applyFill="1" applyBorder="1" applyAlignment="1">
      <alignment vertical="center"/>
    </xf>
    <xf numFmtId="0" fontId="1" fillId="2" borderId="0" xfId="0" applyFont="1" applyFill="1"/>
    <xf numFmtId="0" fontId="51" fillId="5" borderId="19" xfId="0" applyFont="1" applyFill="1" applyBorder="1" applyAlignment="1">
      <alignment horizontal="center" vertical="center" shrinkToFit="1"/>
    </xf>
    <xf numFmtId="0" fontId="52" fillId="5" borderId="19" xfId="0" applyFont="1" applyFill="1" applyBorder="1"/>
    <xf numFmtId="49" fontId="15" fillId="5" borderId="0" xfId="0" applyNumberFormat="1" applyFont="1" applyFill="1" applyBorder="1" applyAlignment="1">
      <alignment horizontal="left"/>
    </xf>
    <xf numFmtId="49" fontId="32" fillId="5" borderId="0" xfId="0" applyNumberFormat="1" applyFont="1" applyFill="1" applyBorder="1" applyAlignment="1">
      <alignment horizontal="left"/>
    </xf>
    <xf numFmtId="49" fontId="28" fillId="0" borderId="0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vertical="top"/>
    </xf>
    <xf numFmtId="0" fontId="0" fillId="0" borderId="0" xfId="0" applyFill="1" applyBorder="1"/>
    <xf numFmtId="49" fontId="16" fillId="0" borderId="0" xfId="0" applyNumberFormat="1" applyFont="1" applyFill="1" applyBorder="1"/>
    <xf numFmtId="49" fontId="20" fillId="0" borderId="0" xfId="0" applyNumberFormat="1" applyFont="1" applyFill="1" applyBorder="1"/>
    <xf numFmtId="49" fontId="24" fillId="0" borderId="0" xfId="0" applyNumberFormat="1" applyFont="1" applyFill="1" applyBorder="1" applyAlignment="1">
      <alignment vertical="center"/>
    </xf>
    <xf numFmtId="49" fontId="30" fillId="0" borderId="0" xfId="0" applyNumberFormat="1" applyFont="1" applyFill="1" applyBorder="1" applyAlignment="1">
      <alignment vertical="center"/>
    </xf>
    <xf numFmtId="49" fontId="37" fillId="0" borderId="0" xfId="0" applyNumberFormat="1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vertical="center"/>
    </xf>
    <xf numFmtId="0" fontId="0" fillId="5" borderId="0" xfId="0" applyFill="1" applyAlignment="1">
      <alignment horizontal="center"/>
    </xf>
    <xf numFmtId="0" fontId="52" fillId="5" borderId="0" xfId="0" applyFont="1" applyFill="1"/>
    <xf numFmtId="49" fontId="26" fillId="0" borderId="0" xfId="0" applyNumberFormat="1" applyFont="1" applyFill="1" applyBorder="1" applyAlignment="1">
      <alignment horizontal="left" vertical="center"/>
    </xf>
    <xf numFmtId="49" fontId="40" fillId="0" borderId="0" xfId="0" applyNumberFormat="1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vertical="center"/>
    </xf>
    <xf numFmtId="49" fontId="36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0" fontId="38" fillId="0" borderId="0" xfId="0" applyFont="1" applyFill="1" applyBorder="1" applyAlignment="1">
      <alignment horizontal="right" vertical="center"/>
    </xf>
    <xf numFmtId="49" fontId="39" fillId="2" borderId="20" xfId="0" applyNumberFormat="1" applyFont="1" applyFill="1" applyBorder="1" applyAlignment="1">
      <alignment horizontal="center" vertical="center"/>
    </xf>
    <xf numFmtId="49" fontId="39" fillId="2" borderId="20" xfId="0" applyNumberFormat="1" applyFont="1" applyFill="1" applyBorder="1" applyAlignment="1">
      <alignment vertical="center"/>
    </xf>
    <xf numFmtId="49" fontId="9" fillId="5" borderId="22" xfId="0" applyNumberFormat="1" applyFont="1" applyFill="1" applyBorder="1" applyAlignment="1">
      <alignment horizontal="center" vertical="center"/>
    </xf>
    <xf numFmtId="49" fontId="36" fillId="5" borderId="20" xfId="0" applyNumberFormat="1" applyFont="1" applyFill="1" applyBorder="1" applyAlignment="1">
      <alignment vertical="center"/>
    </xf>
    <xf numFmtId="0" fontId="0" fillId="5" borderId="23" xfId="0" applyFill="1" applyBorder="1"/>
    <xf numFmtId="49" fontId="9" fillId="5" borderId="18" xfId="0" applyNumberFormat="1" applyFont="1" applyFill="1" applyBorder="1" applyAlignment="1">
      <alignment horizontal="center" vertical="center"/>
    </xf>
    <xf numFmtId="49" fontId="9" fillId="5" borderId="0" xfId="0" applyNumberFormat="1" applyFont="1" applyFill="1" applyBorder="1" applyAlignment="1">
      <alignment vertical="center"/>
    </xf>
    <xf numFmtId="49" fontId="36" fillId="5" borderId="0" xfId="0" applyNumberFormat="1" applyFont="1" applyFill="1" applyBorder="1" applyAlignment="1">
      <alignment vertical="center"/>
    </xf>
    <xf numFmtId="0" fontId="0" fillId="5" borderId="7" xfId="0" applyFill="1" applyBorder="1"/>
    <xf numFmtId="0" fontId="9" fillId="5" borderId="0" xfId="0" applyFont="1" applyFill="1" applyBorder="1" applyAlignment="1">
      <alignment vertical="center"/>
    </xf>
    <xf numFmtId="0" fontId="0" fillId="5" borderId="0" xfId="0" applyFill="1" applyBorder="1"/>
    <xf numFmtId="49" fontId="9" fillId="5" borderId="21" xfId="0" applyNumberFormat="1" applyFont="1" applyFill="1" applyBorder="1" applyAlignment="1">
      <alignment horizontal="center" vertical="center"/>
    </xf>
    <xf numFmtId="0" fontId="0" fillId="5" borderId="8" xfId="0" applyFill="1" applyBorder="1"/>
    <xf numFmtId="49" fontId="31" fillId="5" borderId="22" xfId="0" applyNumberFormat="1" applyFont="1" applyFill="1" applyBorder="1" applyAlignment="1">
      <alignment horizontal="center" vertical="center"/>
    </xf>
    <xf numFmtId="49" fontId="9" fillId="5" borderId="23" xfId="0" applyNumberFormat="1" applyFont="1" applyFill="1" applyBorder="1" applyAlignment="1">
      <alignment vertical="center"/>
    </xf>
    <xf numFmtId="49" fontId="31" fillId="5" borderId="18" xfId="0" applyNumberFormat="1" applyFont="1" applyFill="1" applyBorder="1" applyAlignment="1">
      <alignment horizontal="center" vertical="center"/>
    </xf>
    <xf numFmtId="49" fontId="31" fillId="5" borderId="21" xfId="0" applyNumberFormat="1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vertical="center"/>
    </xf>
    <xf numFmtId="49" fontId="9" fillId="5" borderId="18" xfId="0" applyNumberFormat="1" applyFont="1" applyFill="1" applyBorder="1" applyAlignment="1">
      <alignment vertical="center"/>
    </xf>
    <xf numFmtId="0" fontId="0" fillId="2" borderId="17" xfId="0" applyFill="1" applyBorder="1"/>
    <xf numFmtId="0" fontId="0" fillId="5" borderId="20" xfId="0" applyFill="1" applyBorder="1"/>
    <xf numFmtId="0" fontId="1" fillId="5" borderId="0" xfId="0" applyFont="1" applyFill="1"/>
    <xf numFmtId="0" fontId="53" fillId="2" borderId="0" xfId="0" applyFont="1" applyFill="1" applyAlignment="1">
      <alignment horizontal="center" shrinkToFit="1"/>
    </xf>
    <xf numFmtId="0" fontId="54" fillId="7" borderId="0" xfId="0" applyFont="1" applyFill="1"/>
    <xf numFmtId="0" fontId="54" fillId="5" borderId="0" xfId="0" applyFont="1" applyFill="1"/>
    <xf numFmtId="0" fontId="52" fillId="5" borderId="19" xfId="0" applyFont="1" applyFill="1" applyBorder="1" applyAlignment="1">
      <alignment horizontal="center" vertical="center" shrinkToFit="1"/>
    </xf>
    <xf numFmtId="0" fontId="52" fillId="5" borderId="19" xfId="0" applyFont="1" applyFill="1" applyBorder="1" applyAlignment="1">
      <alignment vertical="center" shrinkToFit="1"/>
    </xf>
    <xf numFmtId="0" fontId="52" fillId="5" borderId="0" xfId="0" applyFont="1" applyFill="1" applyAlignment="1">
      <alignment shrinkToFit="1"/>
    </xf>
    <xf numFmtId="0" fontId="0" fillId="5" borderId="5" xfId="0" applyFill="1" applyBorder="1" applyAlignment="1">
      <alignment horizontal="center" vertical="center"/>
    </xf>
    <xf numFmtId="49" fontId="20" fillId="3" borderId="0" xfId="0" applyNumberFormat="1" applyFont="1" applyFill="1" applyBorder="1"/>
    <xf numFmtId="0" fontId="0" fillId="3" borderId="0" xfId="0" applyFill="1" applyBorder="1" applyAlignment="1">
      <alignment horizontal="center"/>
    </xf>
    <xf numFmtId="49" fontId="20" fillId="4" borderId="0" xfId="0" applyNumberFormat="1" applyFont="1" applyFill="1" applyBorder="1"/>
    <xf numFmtId="0" fontId="0" fillId="4" borderId="0" xfId="0" applyFill="1" applyBorder="1" applyAlignment="1">
      <alignment horizontal="center"/>
    </xf>
    <xf numFmtId="49" fontId="20" fillId="8" borderId="0" xfId="0" applyNumberFormat="1" applyFont="1" applyFill="1" applyBorder="1"/>
    <xf numFmtId="0" fontId="0" fillId="8" borderId="0" xfId="0" applyFill="1" applyBorder="1" applyAlignment="1">
      <alignment horizontal="center"/>
    </xf>
    <xf numFmtId="0" fontId="3" fillId="2" borderId="0" xfId="1" applyFill="1" applyBorder="1"/>
    <xf numFmtId="49" fontId="44" fillId="2" borderId="0" xfId="0" applyNumberFormat="1" applyFont="1" applyFill="1" applyBorder="1" applyAlignment="1">
      <alignment vertical="center"/>
    </xf>
    <xf numFmtId="0" fontId="0" fillId="0" borderId="0" xfId="0" applyFill="1"/>
    <xf numFmtId="0" fontId="0" fillId="3" borderId="0" xfId="0" applyFill="1"/>
    <xf numFmtId="49" fontId="0" fillId="3" borderId="0" xfId="0" applyNumberFormat="1" applyFill="1"/>
    <xf numFmtId="0" fontId="0" fillId="9" borderId="28" xfId="0" applyNumberFormat="1" applyFill="1" applyBorder="1" applyAlignment="1">
      <alignment horizontal="center"/>
    </xf>
    <xf numFmtId="0" fontId="0" fillId="0" borderId="6" xfId="0" applyBorder="1"/>
    <xf numFmtId="49" fontId="19" fillId="4" borderId="5" xfId="0" applyNumberFormat="1" applyFont="1" applyFill="1" applyBorder="1" applyAlignment="1">
      <alignment horizontal="left" vertical="center"/>
    </xf>
    <xf numFmtId="0" fontId="0" fillId="3" borderId="0" xfId="0" applyFill="1" applyAlignment="1">
      <alignment horizontal="center"/>
    </xf>
    <xf numFmtId="0" fontId="0" fillId="10" borderId="0" xfId="0" applyFill="1"/>
    <xf numFmtId="0" fontId="55" fillId="11" borderId="0" xfId="0" applyFont="1" applyFill="1" applyAlignment="1">
      <alignment horizontal="center" vertical="center"/>
    </xf>
    <xf numFmtId="0" fontId="0" fillId="7" borderId="19" xfId="0" applyFill="1" applyBorder="1" applyAlignment="1">
      <alignment horizontal="center"/>
    </xf>
    <xf numFmtId="0" fontId="56" fillId="5" borderId="19" xfId="0" applyFont="1" applyFill="1" applyBorder="1" applyAlignment="1">
      <alignment horizontal="center"/>
    </xf>
    <xf numFmtId="0" fontId="56" fillId="5" borderId="0" xfId="0" applyFont="1" applyFill="1" applyBorder="1" applyAlignment="1">
      <alignment horizontal="center"/>
    </xf>
    <xf numFmtId="0" fontId="56" fillId="5" borderId="0" xfId="0" applyFont="1" applyFill="1" applyAlignment="1">
      <alignment horizontal="center"/>
    </xf>
    <xf numFmtId="49" fontId="50" fillId="2" borderId="0" xfId="0" applyNumberFormat="1" applyFont="1" applyFill="1" applyAlignment="1">
      <alignment horizontal="center" vertical="center"/>
    </xf>
    <xf numFmtId="49" fontId="12" fillId="4" borderId="31" xfId="0" applyNumberFormat="1" applyFont="1" applyFill="1" applyBorder="1" applyAlignment="1">
      <alignment vertical="center"/>
    </xf>
    <xf numFmtId="49" fontId="46" fillId="3" borderId="1" xfId="0" applyNumberFormat="1" applyFont="1" applyFill="1" applyBorder="1" applyAlignment="1">
      <alignment vertical="center" shrinkToFit="1"/>
    </xf>
    <xf numFmtId="0" fontId="20" fillId="0" borderId="35" xfId="0" applyNumberFormat="1" applyFont="1" applyBorder="1" applyAlignment="1">
      <alignment horizontal="center" vertical="center"/>
    </xf>
    <xf numFmtId="0" fontId="20" fillId="0" borderId="36" xfId="0" applyNumberFormat="1" applyFont="1" applyBorder="1" applyAlignment="1">
      <alignment horizontal="center" vertical="center"/>
    </xf>
    <xf numFmtId="0" fontId="20" fillId="0" borderId="37" xfId="0" applyNumberFormat="1" applyFont="1" applyBorder="1" applyAlignment="1">
      <alignment horizontal="center" vertical="center"/>
    </xf>
    <xf numFmtId="0" fontId="20" fillId="0" borderId="34" xfId="0" applyNumberFormat="1" applyFont="1" applyBorder="1" applyAlignment="1">
      <alignment horizontal="center" vertical="center"/>
    </xf>
    <xf numFmtId="49" fontId="46" fillId="3" borderId="2" xfId="0" applyNumberFormat="1" applyFont="1" applyFill="1" applyBorder="1" applyAlignment="1">
      <alignment vertical="center" shrinkToFit="1"/>
    </xf>
    <xf numFmtId="49" fontId="46" fillId="3" borderId="29" xfId="0" applyNumberFormat="1" applyFont="1" applyFill="1" applyBorder="1" applyAlignment="1">
      <alignment vertical="center" shrinkToFit="1"/>
    </xf>
    <xf numFmtId="49" fontId="20" fillId="0" borderId="6" xfId="0" applyNumberFormat="1" applyFont="1" applyBorder="1" applyAlignment="1">
      <alignment horizontal="left"/>
    </xf>
    <xf numFmtId="0" fontId="9" fillId="2" borderId="1" xfId="0" applyFont="1" applyFill="1" applyBorder="1" applyAlignment="1">
      <alignment wrapText="1"/>
    </xf>
    <xf numFmtId="0" fontId="9" fillId="2" borderId="29" xfId="0" applyFont="1" applyFill="1" applyBorder="1" applyAlignment="1">
      <alignment wrapText="1"/>
    </xf>
    <xf numFmtId="0" fontId="20" fillId="0" borderId="38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49" fontId="25" fillId="2" borderId="30" xfId="0" applyNumberFormat="1" applyFont="1" applyFill="1" applyBorder="1" applyAlignment="1">
      <alignment horizontal="right" vertical="center"/>
    </xf>
    <xf numFmtId="0" fontId="20" fillId="0" borderId="17" xfId="0" applyFont="1" applyBorder="1" applyAlignment="1">
      <alignment horizontal="center" vertical="center"/>
    </xf>
    <xf numFmtId="0" fontId="20" fillId="6" borderId="17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0" fillId="0" borderId="9" xfId="0" applyNumberFormat="1" applyFont="1" applyBorder="1" applyAlignment="1">
      <alignment horizontal="center" vertical="center" wrapText="1"/>
    </xf>
    <xf numFmtId="49" fontId="25" fillId="2" borderId="11" xfId="0" applyNumberFormat="1" applyFont="1" applyFill="1" applyBorder="1" applyAlignment="1">
      <alignment horizontal="right" vertical="center"/>
    </xf>
    <xf numFmtId="49" fontId="47" fillId="0" borderId="13" xfId="0" applyNumberFormat="1" applyFont="1" applyBorder="1" applyAlignment="1">
      <alignment horizontal="right" vertical="center"/>
    </xf>
    <xf numFmtId="0" fontId="20" fillId="0" borderId="19" xfId="0" applyNumberFormat="1" applyFont="1" applyBorder="1" applyAlignment="1">
      <alignment horizontal="center" vertical="center"/>
    </xf>
    <xf numFmtId="0" fontId="20" fillId="0" borderId="33" xfId="0" applyNumberFormat="1" applyFont="1" applyBorder="1" applyAlignment="1">
      <alignment horizontal="center" vertical="center"/>
    </xf>
    <xf numFmtId="0" fontId="34" fillId="13" borderId="13" xfId="0" applyFont="1" applyFill="1" applyBorder="1" applyAlignment="1">
      <alignment horizontal="right" vertical="center"/>
    </xf>
    <xf numFmtId="0" fontId="0" fillId="0" borderId="18" xfId="0" applyBorder="1"/>
    <xf numFmtId="0" fontId="0" fillId="2" borderId="31" xfId="0" applyFill="1" applyBorder="1"/>
    <xf numFmtId="0" fontId="52" fillId="0" borderId="8" xfId="0" applyFont="1" applyBorder="1" applyAlignment="1">
      <alignment vertical="center"/>
    </xf>
    <xf numFmtId="0" fontId="20" fillId="0" borderId="8" xfId="0" applyFont="1" applyFill="1" applyBorder="1" applyAlignment="1">
      <alignment horizontal="center" vertical="center"/>
    </xf>
    <xf numFmtId="49" fontId="20" fillId="0" borderId="22" xfId="0" applyNumberFormat="1" applyFon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48" fillId="0" borderId="0" xfId="0" applyNumberFormat="1" applyFont="1" applyAlignment="1">
      <alignment horizontal="left"/>
    </xf>
    <xf numFmtId="0" fontId="14" fillId="5" borderId="0" xfId="0" applyNumberFormat="1" applyFont="1" applyFill="1" applyAlignment="1">
      <alignment horizontal="left"/>
    </xf>
    <xf numFmtId="49" fontId="11" fillId="4" borderId="16" xfId="0" applyNumberFormat="1" applyFont="1" applyFill="1" applyBorder="1" applyAlignment="1">
      <alignment vertical="center"/>
    </xf>
    <xf numFmtId="0" fontId="0" fillId="0" borderId="5" xfId="0" applyBorder="1" applyAlignment="1">
      <alignment horizontal="right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9" fillId="5" borderId="20" xfId="0" applyFont="1" applyFill="1" applyBorder="1" applyAlignment="1">
      <alignment horizontal="left" vertical="center"/>
    </xf>
    <xf numFmtId="0" fontId="9" fillId="5" borderId="0" xfId="0" applyFont="1" applyFill="1" applyBorder="1" applyAlignment="1">
      <alignment horizontal="left" vertical="center"/>
    </xf>
    <xf numFmtId="0" fontId="52" fillId="5" borderId="19" xfId="0" applyFont="1" applyFill="1" applyBorder="1" applyAlignment="1">
      <alignment vertical="center" shrinkToFit="1"/>
    </xf>
    <xf numFmtId="49" fontId="12" fillId="5" borderId="0" xfId="0" applyNumberFormat="1" applyFont="1" applyFill="1" applyAlignment="1">
      <alignment vertical="top" shrinkToFit="1"/>
    </xf>
    <xf numFmtId="14" fontId="18" fillId="5" borderId="6" xfId="0" applyNumberFormat="1" applyFont="1" applyFill="1" applyBorder="1" applyAlignment="1">
      <alignment horizontal="left" vertical="center"/>
    </xf>
    <xf numFmtId="0" fontId="0" fillId="2" borderId="5" xfId="0" applyFill="1" applyBorder="1" applyAlignment="1">
      <alignment vertical="center"/>
    </xf>
    <xf numFmtId="0" fontId="60" fillId="0" borderId="0" xfId="3" applyFont="1" applyAlignment="1">
      <alignment horizontal="center" vertical="center"/>
    </xf>
    <xf numFmtId="0" fontId="58" fillId="0" borderId="0" xfId="3"/>
    <xf numFmtId="0" fontId="61" fillId="14" borderId="0" xfId="3" applyFont="1" applyFill="1" applyAlignment="1">
      <alignment horizontal="center" vertical="center" wrapText="1"/>
    </xf>
    <xf numFmtId="49" fontId="62" fillId="0" borderId="0" xfId="3" applyNumberFormat="1" applyFont="1" applyAlignment="1">
      <alignment textRotation="90" wrapText="1"/>
    </xf>
    <xf numFmtId="49" fontId="58" fillId="0" borderId="0" xfId="3" applyNumberFormat="1"/>
    <xf numFmtId="49" fontId="58" fillId="0" borderId="5" xfId="3" applyNumberFormat="1" applyBorder="1"/>
    <xf numFmtId="49" fontId="59" fillId="13" borderId="5" xfId="3" applyNumberFormat="1" applyFont="1" applyFill="1" applyBorder="1"/>
    <xf numFmtId="49" fontId="59" fillId="0" borderId="5" xfId="3" applyNumberFormat="1" applyFont="1" applyBorder="1"/>
    <xf numFmtId="49" fontId="59" fillId="0" borderId="5" xfId="3" applyNumberFormat="1" applyFont="1" applyBorder="1" applyAlignment="1">
      <alignment horizontal="center"/>
    </xf>
    <xf numFmtId="49" fontId="58" fillId="0" borderId="5" xfId="3" applyNumberFormat="1" applyBorder="1" applyAlignment="1">
      <alignment horizontal="right"/>
    </xf>
    <xf numFmtId="49" fontId="58" fillId="0" borderId="39" xfId="3" applyNumberFormat="1" applyBorder="1"/>
    <xf numFmtId="20" fontId="58" fillId="0" borderId="0" xfId="3" applyNumberFormat="1"/>
    <xf numFmtId="49" fontId="63" fillId="0" borderId="5" xfId="3" applyNumberFormat="1" applyFont="1" applyBorder="1"/>
    <xf numFmtId="0" fontId="64" fillId="0" borderId="0" xfId="0" applyFont="1" applyAlignment="1">
      <alignment wrapText="1"/>
    </xf>
    <xf numFmtId="0" fontId="65" fillId="0" borderId="0" xfId="0" applyFont="1" applyAlignment="1">
      <alignment wrapText="1"/>
    </xf>
    <xf numFmtId="199" fontId="0" fillId="0" borderId="0" xfId="0" applyNumberFormat="1"/>
    <xf numFmtId="0" fontId="66" fillId="0" borderId="0" xfId="0" applyFont="1"/>
    <xf numFmtId="0" fontId="67" fillId="15" borderId="0" xfId="0" applyFont="1" applyFill="1"/>
    <xf numFmtId="0" fontId="68" fillId="0" borderId="0" xfId="0" applyFont="1"/>
    <xf numFmtId="0" fontId="67" fillId="16" borderId="0" xfId="0" applyFont="1" applyFill="1"/>
    <xf numFmtId="0" fontId="2" fillId="0" borderId="0" xfId="0" applyFont="1"/>
    <xf numFmtId="0" fontId="69" fillId="0" borderId="0" xfId="0" applyFont="1" applyAlignment="1">
      <alignment vertical="center"/>
    </xf>
  </cellXfs>
  <cellStyles count="4">
    <cellStyle name="Hivatkozás" xfId="1" builtinId="8"/>
    <cellStyle name="Normál" xfId="0" builtinId="0"/>
    <cellStyle name="Normál 2" xfId="3"/>
    <cellStyle name="Pénznem" xfId="2" builtinId="4"/>
  </cellStyles>
  <dxfs count="120"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11</xdr:row>
      <xdr:rowOff>0</xdr:rowOff>
    </xdr:from>
    <xdr:to>
      <xdr:col>4</xdr:col>
      <xdr:colOff>1259252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BE73CD04-339A-4D4B-B649-7EA6F95A0B2D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>
    <xdr:from>
      <xdr:col>4</xdr:col>
      <xdr:colOff>678180</xdr:colOff>
      <xdr:row>0</xdr:row>
      <xdr:rowOff>83820</xdr:rowOff>
    </xdr:from>
    <xdr:to>
      <xdr:col>4</xdr:col>
      <xdr:colOff>1257300</xdr:colOff>
      <xdr:row>0</xdr:row>
      <xdr:rowOff>495300</xdr:rowOff>
    </xdr:to>
    <xdr:pic>
      <xdr:nvPicPr>
        <xdr:cNvPr id="1337" name="Picture 13">
          <a:extLst>
            <a:ext uri="{FF2B5EF4-FFF2-40B4-BE49-F238E27FC236}">
              <a16:creationId xmlns:a16="http://schemas.microsoft.com/office/drawing/2014/main" id="{33C8A293-EF71-498B-A22C-D4DFFE115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0740" y="83820"/>
          <a:ext cx="57912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714809" name="Picture 21">
          <a:extLst>
            <a:ext uri="{FF2B5EF4-FFF2-40B4-BE49-F238E27FC236}">
              <a16:creationId xmlns:a16="http://schemas.microsoft.com/office/drawing/2014/main" id="{92CBB4D4-1352-4E6F-8F70-83DD4E2B0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14753" name="Button 1" hidden="1">
              <a:extLst>
                <a:ext uri="{63B3BB69-23CF-44E3-9099-C40C66FF867C}">
                  <a14:compatExt spid="_x0000_s714753"/>
                </a:ext>
                <a:ext uri="{FF2B5EF4-FFF2-40B4-BE49-F238E27FC236}">
                  <a16:creationId xmlns:a16="http://schemas.microsoft.com/office/drawing/2014/main" id="{88F4AA20-6038-4554-998A-BBE450601B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46550" name="Picture 3">
          <a:extLst>
            <a:ext uri="{FF2B5EF4-FFF2-40B4-BE49-F238E27FC236}">
              <a16:creationId xmlns:a16="http://schemas.microsoft.com/office/drawing/2014/main" id="{CC0E68F5-5B1C-451F-BDCF-2F4805999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102539" name="Picture 21">
          <a:extLst>
            <a:ext uri="{FF2B5EF4-FFF2-40B4-BE49-F238E27FC236}">
              <a16:creationId xmlns:a16="http://schemas.microsoft.com/office/drawing/2014/main" id="{704C158C-1329-440E-8837-D9B3E7894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102482" name="Button 82" hidden="1">
              <a:extLst>
                <a:ext uri="{63B3BB69-23CF-44E3-9099-C40C66FF867C}">
                  <a14:compatExt spid="_x0000_s102482"/>
                </a:ext>
                <a:ext uri="{FF2B5EF4-FFF2-40B4-BE49-F238E27FC236}">
                  <a16:creationId xmlns:a16="http://schemas.microsoft.com/office/drawing/2014/main" id="{A328BE88-51A7-4993-A2CA-BC2395F0B9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297077" name="Picture 1">
          <a:extLst>
            <a:ext uri="{FF2B5EF4-FFF2-40B4-BE49-F238E27FC236}">
              <a16:creationId xmlns:a16="http://schemas.microsoft.com/office/drawing/2014/main" id="{01F4B503-C434-4B0A-9AE1-478F08103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176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650298" name="Picture 21">
          <a:extLst>
            <a:ext uri="{FF2B5EF4-FFF2-40B4-BE49-F238E27FC236}">
              <a16:creationId xmlns:a16="http://schemas.microsoft.com/office/drawing/2014/main" id="{5EC25D97-B35E-4EE9-9AD2-20CBCAD72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650241" name="Button 1" hidden="1">
              <a:extLst>
                <a:ext uri="{63B3BB69-23CF-44E3-9099-C40C66FF867C}">
                  <a14:compatExt spid="_x0000_s650241"/>
                </a:ext>
                <a:ext uri="{FF2B5EF4-FFF2-40B4-BE49-F238E27FC236}">
                  <a16:creationId xmlns:a16="http://schemas.microsoft.com/office/drawing/2014/main" id="{B327ADE6-681C-46F4-8F8D-BD0B3468C6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59511" name="Picture 3">
          <a:extLst>
            <a:ext uri="{FF2B5EF4-FFF2-40B4-BE49-F238E27FC236}">
              <a16:creationId xmlns:a16="http://schemas.microsoft.com/office/drawing/2014/main" id="{2C1DD2FB-0BEB-412D-88FF-396CB308A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744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688185" name="Picture 21">
          <a:extLst>
            <a:ext uri="{FF2B5EF4-FFF2-40B4-BE49-F238E27FC236}">
              <a16:creationId xmlns:a16="http://schemas.microsoft.com/office/drawing/2014/main" id="{E34F8CB3-2585-4E0A-A63E-DEB758FB3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688129" name="Button 1" hidden="1">
              <a:extLst>
                <a:ext uri="{63B3BB69-23CF-44E3-9099-C40C66FF867C}">
                  <a14:compatExt spid="_x0000_s688129"/>
                </a:ext>
                <a:ext uri="{FF2B5EF4-FFF2-40B4-BE49-F238E27FC236}">
                  <a16:creationId xmlns:a16="http://schemas.microsoft.com/office/drawing/2014/main" id="{9C3FECA4-21B7-49F8-B009-E7A5F397F0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25046" name="Picture 1">
          <a:extLst>
            <a:ext uri="{FF2B5EF4-FFF2-40B4-BE49-F238E27FC236}">
              <a16:creationId xmlns:a16="http://schemas.microsoft.com/office/drawing/2014/main" id="{89F14A7F-D94A-42AC-9E30-445D2FC78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126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701497" name="Picture 21">
          <a:extLst>
            <a:ext uri="{FF2B5EF4-FFF2-40B4-BE49-F238E27FC236}">
              <a16:creationId xmlns:a16="http://schemas.microsoft.com/office/drawing/2014/main" id="{0B37F59C-28AC-4662-8126-AA15D5539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196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01441" name="Button 1" hidden="1">
              <a:extLst>
                <a:ext uri="{63B3BB69-23CF-44E3-9099-C40C66FF867C}">
                  <a14:compatExt spid="_x0000_s701441"/>
                </a:ext>
                <a:ext uri="{FF2B5EF4-FFF2-40B4-BE49-F238E27FC236}">
                  <a16:creationId xmlns:a16="http://schemas.microsoft.com/office/drawing/2014/main" id="{6E36AE47-26F7-4088-91EC-B6DABDD81D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35286" name="Picture 3">
          <a:extLst>
            <a:ext uri="{FF2B5EF4-FFF2-40B4-BE49-F238E27FC236}">
              <a16:creationId xmlns:a16="http://schemas.microsoft.com/office/drawing/2014/main" id="{FE810FAC-5B3F-41DC-9404-347CB4139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4.xml"/><Relationship Id="rId4" Type="http://schemas.openxmlformats.org/officeDocument/2006/relationships/ctrlProp" Target="../ctrlProps/ctrlProp4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5" Type="http://schemas.openxmlformats.org/officeDocument/2006/relationships/comments" Target="../comments5.xml"/><Relationship Id="rId4" Type="http://schemas.openxmlformats.org/officeDocument/2006/relationships/ctrlProp" Target="../ctrlProps/ctrlProp5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3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8"/>
  <sheetViews>
    <sheetView showGridLines="0" showZeros="0" workbookViewId="0">
      <selection activeCell="C14" sqref="C14"/>
    </sheetView>
  </sheetViews>
  <sheetFormatPr defaultRowHeight="13.2" x14ac:dyDescent="0.25"/>
  <cols>
    <col min="1" max="4" width="19.109375" customWidth="1"/>
    <col min="5" max="5" width="19.109375" style="1" customWidth="1"/>
  </cols>
  <sheetData>
    <row r="1" spans="1:7" s="2" customFormat="1" ht="49.5" customHeight="1" thickBot="1" x14ac:dyDescent="0.3">
      <c r="A1" s="84" t="s">
        <v>82</v>
      </c>
      <c r="B1" s="3"/>
      <c r="C1" s="3"/>
      <c r="D1" s="85"/>
      <c r="E1" s="4"/>
      <c r="F1" s="5"/>
      <c r="G1" s="5"/>
    </row>
    <row r="2" spans="1:7" s="6" customFormat="1" ht="36.75" customHeight="1" thickBot="1" x14ac:dyDescent="0.3">
      <c r="A2" s="7" t="s">
        <v>15</v>
      </c>
      <c r="B2" s="8"/>
      <c r="C2" s="8"/>
      <c r="D2" s="8"/>
      <c r="E2" s="9"/>
      <c r="F2" s="10"/>
      <c r="G2" s="10"/>
    </row>
    <row r="3" spans="1:7" s="2" customFormat="1" ht="6" customHeight="1" thickBot="1" x14ac:dyDescent="0.3">
      <c r="A3" s="12"/>
      <c r="B3" s="13"/>
      <c r="C3" s="13"/>
      <c r="D3" s="13"/>
      <c r="E3" s="14"/>
      <c r="F3" s="5"/>
      <c r="G3" s="5"/>
    </row>
    <row r="4" spans="1:7" s="2" customFormat="1" ht="20.25" customHeight="1" thickBot="1" x14ac:dyDescent="0.3">
      <c r="A4" s="15" t="s">
        <v>16</v>
      </c>
      <c r="B4" s="16"/>
      <c r="C4" s="16"/>
      <c r="D4" s="16"/>
      <c r="E4" s="17"/>
      <c r="F4" s="5"/>
      <c r="G4" s="5"/>
    </row>
    <row r="5" spans="1:7" s="18" customFormat="1" ht="15" customHeight="1" x14ac:dyDescent="0.25">
      <c r="A5" s="112" t="s">
        <v>17</v>
      </c>
      <c r="B5" s="20"/>
      <c r="C5" s="20"/>
      <c r="D5" s="20"/>
      <c r="E5" s="233"/>
      <c r="F5" s="21"/>
      <c r="G5" s="22"/>
    </row>
    <row r="6" spans="1:7" s="2" customFormat="1" ht="24.6" x14ac:dyDescent="0.25">
      <c r="A6" s="265" t="s">
        <v>89</v>
      </c>
      <c r="B6" s="234"/>
      <c r="C6" s="23"/>
      <c r="D6" s="24"/>
      <c r="E6" s="25"/>
      <c r="F6" s="5"/>
      <c r="G6" s="5"/>
    </row>
    <row r="7" spans="1:7" s="18" customFormat="1" ht="15" customHeight="1" x14ac:dyDescent="0.25">
      <c r="A7" s="219" t="s">
        <v>83</v>
      </c>
      <c r="B7" s="219" t="s">
        <v>84</v>
      </c>
      <c r="C7" s="219" t="s">
        <v>85</v>
      </c>
      <c r="D7" s="219" t="s">
        <v>86</v>
      </c>
      <c r="E7" s="219" t="s">
        <v>87</v>
      </c>
      <c r="F7" s="21"/>
      <c r="G7" s="22"/>
    </row>
    <row r="8" spans="1:7" s="2" customFormat="1" ht="16.5" customHeight="1" x14ac:dyDescent="0.25">
      <c r="A8" s="133" t="s">
        <v>90</v>
      </c>
      <c r="B8" s="133" t="s">
        <v>97</v>
      </c>
      <c r="C8" s="133" t="s">
        <v>98</v>
      </c>
      <c r="D8" s="133" t="s">
        <v>101</v>
      </c>
      <c r="E8" s="133" t="s">
        <v>102</v>
      </c>
      <c r="F8" s="5"/>
      <c r="G8" s="5"/>
    </row>
    <row r="9" spans="1:7" s="2" customFormat="1" ht="15" customHeight="1" x14ac:dyDescent="0.25">
      <c r="A9" s="112" t="s">
        <v>18</v>
      </c>
      <c r="B9" s="20"/>
      <c r="C9" s="113" t="s">
        <v>19</v>
      </c>
      <c r="D9" s="113"/>
      <c r="E9" s="114" t="s">
        <v>20</v>
      </c>
      <c r="F9" s="5"/>
      <c r="G9" s="5"/>
    </row>
    <row r="10" spans="1:7" s="2" customFormat="1" x14ac:dyDescent="0.25">
      <c r="A10" s="26">
        <v>44686</v>
      </c>
      <c r="B10" s="27"/>
      <c r="C10" s="28" t="s">
        <v>103</v>
      </c>
      <c r="D10" s="113" t="s">
        <v>51</v>
      </c>
      <c r="E10" s="225"/>
      <c r="F10" s="5"/>
      <c r="G10" s="5"/>
    </row>
    <row r="11" spans="1:7" x14ac:dyDescent="0.25">
      <c r="A11" s="19"/>
      <c r="B11" s="20"/>
      <c r="C11" s="126" t="s">
        <v>49</v>
      </c>
      <c r="D11" s="126" t="s">
        <v>79</v>
      </c>
      <c r="E11" s="126" t="s">
        <v>80</v>
      </c>
      <c r="F11" s="30"/>
      <c r="G11" s="30"/>
    </row>
    <row r="12" spans="1:7" s="2" customFormat="1" x14ac:dyDescent="0.25">
      <c r="A12" s="86"/>
      <c r="B12" s="5"/>
      <c r="C12" s="134"/>
      <c r="D12" s="134"/>
      <c r="E12" s="134" t="s">
        <v>104</v>
      </c>
      <c r="F12" s="5"/>
      <c r="G12" s="5"/>
    </row>
    <row r="13" spans="1:7" ht="7.5" customHeight="1" x14ac:dyDescent="0.25">
      <c r="A13" s="30"/>
      <c r="B13" s="30"/>
      <c r="C13" s="30"/>
      <c r="D13" s="30"/>
      <c r="E13" s="31"/>
      <c r="F13" s="30"/>
      <c r="G13" s="30"/>
    </row>
    <row r="14" spans="1:7" ht="112.5" customHeight="1" x14ac:dyDescent="0.25">
      <c r="A14" s="30"/>
      <c r="B14" s="30"/>
      <c r="C14" s="30"/>
      <c r="D14" s="30"/>
      <c r="E14" s="31"/>
      <c r="F14" s="30"/>
      <c r="G14" s="30"/>
    </row>
    <row r="15" spans="1:7" ht="18.75" customHeight="1" x14ac:dyDescent="0.25">
      <c r="A15" s="29"/>
      <c r="B15" s="29"/>
      <c r="C15" s="29"/>
      <c r="D15" s="29"/>
      <c r="E15" s="31"/>
      <c r="F15" s="30"/>
      <c r="G15" s="30"/>
    </row>
    <row r="16" spans="1:7" ht="17.25" customHeight="1" x14ac:dyDescent="0.25">
      <c r="A16" s="29"/>
      <c r="B16" s="29"/>
      <c r="C16" s="29"/>
      <c r="D16" s="29"/>
      <c r="E16" s="32"/>
      <c r="F16" s="30"/>
      <c r="G16" s="30"/>
    </row>
    <row r="17" spans="1:7" ht="12.75" customHeight="1" x14ac:dyDescent="0.25">
      <c r="A17" s="33"/>
      <c r="B17" s="218"/>
      <c r="C17" s="87"/>
      <c r="D17" s="34"/>
      <c r="E17" s="31"/>
      <c r="F17" s="30"/>
      <c r="G17" s="30"/>
    </row>
    <row r="18" spans="1:7" x14ac:dyDescent="0.25">
      <c r="A18" s="30"/>
      <c r="B18" s="30"/>
      <c r="C18" s="30"/>
      <c r="D18" s="30"/>
      <c r="E18" s="31"/>
      <c r="F18" s="30"/>
      <c r="G18" s="30"/>
    </row>
  </sheetData>
  <phoneticPr fontId="41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>
    <tabColor rgb="FFFF0000"/>
  </sheetPr>
  <dimension ref="A1:AK43"/>
  <sheetViews>
    <sheetView workbookViewId="0">
      <selection activeCell="B14" sqref="B14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14.2187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273" t="str">
        <f>Altalanos!$A$6</f>
        <v>Diákolimpia - Baranya</v>
      </c>
      <c r="B1" s="273"/>
      <c r="C1" s="273"/>
      <c r="D1" s="273"/>
      <c r="E1" s="273"/>
      <c r="F1" s="273"/>
      <c r="G1" s="136"/>
      <c r="H1" s="139" t="s">
        <v>44</v>
      </c>
      <c r="I1" s="137"/>
      <c r="J1" s="138"/>
      <c r="L1" s="140"/>
      <c r="M1" s="164"/>
      <c r="N1" s="166"/>
      <c r="O1" s="166" t="s">
        <v>11</v>
      </c>
      <c r="P1" s="166"/>
      <c r="Q1" s="167"/>
      <c r="R1" s="166"/>
      <c r="S1" s="168"/>
      <c r="AB1" s="228" t="e">
        <f>IF(Y5=1,CONCATENATE(VLOOKUP(Y3,AA16:AH27,2)),CONCATENATE(VLOOKUP(Y3,AA2:AK13,2)))</f>
        <v>#N/A</v>
      </c>
      <c r="AC1" s="228" t="e">
        <f>IF(Y5=1,CONCATENATE(VLOOKUP(Y3,AA16:AK27,3)),CONCATENATE(VLOOKUP(Y3,AA2:AK13,3)))</f>
        <v>#N/A</v>
      </c>
      <c r="AD1" s="228" t="e">
        <f>IF(Y5=1,CONCATENATE(VLOOKUP(Y3,AA16:AK27,4)),CONCATENATE(VLOOKUP(Y3,AA2:AK13,4)))</f>
        <v>#N/A</v>
      </c>
      <c r="AE1" s="228" t="e">
        <f>IF(Y5=1,CONCATENATE(VLOOKUP(Y3,AA16:AK27,5)),CONCATENATE(VLOOKUP(Y3,AA2:AK13,5)))</f>
        <v>#N/A</v>
      </c>
      <c r="AF1" s="228" t="e">
        <f>IF(Y5=1,CONCATENATE(VLOOKUP(Y3,AA16:AK27,6)),CONCATENATE(VLOOKUP(Y3,AA2:AK13,6)))</f>
        <v>#N/A</v>
      </c>
      <c r="AG1" s="228" t="e">
        <f>IF(Y5=1,CONCATENATE(VLOOKUP(Y3,AA16:AK27,7)),CONCATENATE(VLOOKUP(Y3,AA2:AK13,7)))</f>
        <v>#N/A</v>
      </c>
      <c r="AH1" s="228" t="e">
        <f>IF(Y5=1,CONCATENATE(VLOOKUP(Y3,AA16:AK27,8)),CONCATENATE(VLOOKUP(Y3,AA2:AK13,8)))</f>
        <v>#N/A</v>
      </c>
      <c r="AI1" s="228" t="e">
        <f>IF(Y5=1,CONCATENATE(VLOOKUP(Y3,AA16:AK27,9)),CONCATENATE(VLOOKUP(Y3,AA2:AK13,9)))</f>
        <v>#N/A</v>
      </c>
      <c r="AJ1" s="228" t="e">
        <f>IF(Y5=1,CONCATENATE(VLOOKUP(Y3,AA16:AK27,10)),CONCATENATE(VLOOKUP(Y3,AA2:AK13,10)))</f>
        <v>#N/A</v>
      </c>
      <c r="AK1" s="228" t="e">
        <f>IF(Y5=1,CONCATENATE(VLOOKUP(Y3,AA16:AK27,11)),CONCATENATE(VLOOKUP(Y3,AA2:AK13,11)))</f>
        <v>#N/A</v>
      </c>
    </row>
    <row r="2" spans="1:37" x14ac:dyDescent="0.25">
      <c r="A2" s="141" t="s">
        <v>43</v>
      </c>
      <c r="B2" s="142"/>
      <c r="C2" s="142"/>
      <c r="D2" s="142"/>
      <c r="E2" s="264" t="str">
        <f>Altalanos!$C$8</f>
        <v>Fiú III B</v>
      </c>
      <c r="F2" s="142"/>
      <c r="G2" s="143"/>
      <c r="H2" s="144"/>
      <c r="I2" s="144"/>
      <c r="J2" s="145"/>
      <c r="K2" s="140"/>
      <c r="L2" s="140"/>
      <c r="M2" s="165"/>
      <c r="N2" s="169"/>
      <c r="O2" s="170"/>
      <c r="P2" s="169"/>
      <c r="Q2" s="170"/>
      <c r="R2" s="169"/>
      <c r="S2" s="168"/>
      <c r="Y2" s="222"/>
      <c r="Z2" s="221"/>
      <c r="AA2" s="221" t="s">
        <v>52</v>
      </c>
      <c r="AB2" s="226">
        <v>150</v>
      </c>
      <c r="AC2" s="226">
        <v>120</v>
      </c>
      <c r="AD2" s="226">
        <v>100</v>
      </c>
      <c r="AE2" s="226">
        <v>80</v>
      </c>
      <c r="AF2" s="226">
        <v>70</v>
      </c>
      <c r="AG2" s="226">
        <v>60</v>
      </c>
      <c r="AH2" s="226">
        <v>55</v>
      </c>
      <c r="AI2" s="226">
        <v>50</v>
      </c>
      <c r="AJ2" s="226">
        <v>45</v>
      </c>
      <c r="AK2" s="226">
        <v>40</v>
      </c>
    </row>
    <row r="3" spans="1:37" x14ac:dyDescent="0.25">
      <c r="A3" s="37" t="s">
        <v>21</v>
      </c>
      <c r="B3" s="37"/>
      <c r="C3" s="37"/>
      <c r="D3" s="37"/>
      <c r="E3" s="37" t="s">
        <v>19</v>
      </c>
      <c r="F3" s="37"/>
      <c r="G3" s="37"/>
      <c r="H3" s="37" t="s">
        <v>24</v>
      </c>
      <c r="I3" s="37"/>
      <c r="J3" s="69"/>
      <c r="K3" s="37"/>
      <c r="L3" s="38"/>
      <c r="M3" s="38" t="s">
        <v>25</v>
      </c>
      <c r="N3" s="172"/>
      <c r="O3" s="171"/>
      <c r="P3" s="172"/>
      <c r="Q3" s="212" t="s">
        <v>60</v>
      </c>
      <c r="R3" s="213" t="s">
        <v>66</v>
      </c>
      <c r="S3" s="213" t="s">
        <v>61</v>
      </c>
      <c r="Y3" s="221">
        <f>IF(H4="OB","A",IF(H4="IX","W",H4))</f>
        <v>0</v>
      </c>
      <c r="Z3" s="221"/>
      <c r="AA3" s="221" t="s">
        <v>69</v>
      </c>
      <c r="AB3" s="226">
        <v>120</v>
      </c>
      <c r="AC3" s="226">
        <v>90</v>
      </c>
      <c r="AD3" s="226">
        <v>65</v>
      </c>
      <c r="AE3" s="226">
        <v>55</v>
      </c>
      <c r="AF3" s="226">
        <v>50</v>
      </c>
      <c r="AG3" s="226">
        <v>45</v>
      </c>
      <c r="AH3" s="226">
        <v>40</v>
      </c>
      <c r="AI3" s="226">
        <v>35</v>
      </c>
      <c r="AJ3" s="226">
        <v>25</v>
      </c>
      <c r="AK3" s="226">
        <v>20</v>
      </c>
    </row>
    <row r="4" spans="1:37" ht="13.8" thickBot="1" x14ac:dyDescent="0.3">
      <c r="A4" s="274">
        <f>Altalanos!$A$10</f>
        <v>44686</v>
      </c>
      <c r="B4" s="274"/>
      <c r="C4" s="274"/>
      <c r="D4" s="146"/>
      <c r="E4" s="147" t="str">
        <f>Altalanos!$C$10</f>
        <v>Pécs</v>
      </c>
      <c r="F4" s="147"/>
      <c r="G4" s="147"/>
      <c r="H4" s="149"/>
      <c r="I4" s="147"/>
      <c r="J4" s="148"/>
      <c r="K4" s="149"/>
      <c r="L4" s="224"/>
      <c r="M4" s="150">
        <f>Altalanos!$E$10</f>
        <v>0</v>
      </c>
      <c r="N4" s="173"/>
      <c r="O4" s="174"/>
      <c r="P4" s="173"/>
      <c r="Q4" s="214" t="s">
        <v>67</v>
      </c>
      <c r="R4" s="215" t="s">
        <v>62</v>
      </c>
      <c r="S4" s="215" t="s">
        <v>63</v>
      </c>
      <c r="Y4" s="221"/>
      <c r="Z4" s="221"/>
      <c r="AA4" s="221" t="s">
        <v>70</v>
      </c>
      <c r="AB4" s="226">
        <v>90</v>
      </c>
      <c r="AC4" s="226">
        <v>60</v>
      </c>
      <c r="AD4" s="226">
        <v>45</v>
      </c>
      <c r="AE4" s="226">
        <v>34</v>
      </c>
      <c r="AF4" s="226">
        <v>27</v>
      </c>
      <c r="AG4" s="226">
        <v>22</v>
      </c>
      <c r="AH4" s="226">
        <v>18</v>
      </c>
      <c r="AI4" s="226">
        <v>15</v>
      </c>
      <c r="AJ4" s="226">
        <v>12</v>
      </c>
      <c r="AK4" s="226">
        <v>9</v>
      </c>
    </row>
    <row r="5" spans="1:37" x14ac:dyDescent="0.25">
      <c r="A5" s="30"/>
      <c r="B5" s="30" t="s">
        <v>41</v>
      </c>
      <c r="C5" s="161" t="s">
        <v>50</v>
      </c>
      <c r="D5" s="30" t="s">
        <v>35</v>
      </c>
      <c r="E5" s="30" t="s">
        <v>55</v>
      </c>
      <c r="F5" s="30"/>
      <c r="G5" s="30" t="s">
        <v>23</v>
      </c>
      <c r="H5" s="30"/>
      <c r="I5" s="30" t="s">
        <v>26</v>
      </c>
      <c r="J5" s="30"/>
      <c r="K5" s="205" t="s">
        <v>56</v>
      </c>
      <c r="L5" s="205" t="s">
        <v>57</v>
      </c>
      <c r="M5" s="205" t="s">
        <v>58</v>
      </c>
      <c r="N5" s="168"/>
      <c r="O5" s="168"/>
      <c r="P5" s="168"/>
      <c r="Q5" s="216" t="s">
        <v>68</v>
      </c>
      <c r="R5" s="217" t="s">
        <v>64</v>
      </c>
      <c r="S5" s="217" t="s">
        <v>65</v>
      </c>
      <c r="Y5" s="221">
        <f>IF(OR(Altalanos!$A$8="F1",Altalanos!$A$8="F2",Altalanos!$A$8="N1",Altalanos!$A$8="N2"),1,2)</f>
        <v>2</v>
      </c>
      <c r="Z5" s="221"/>
      <c r="AA5" s="221" t="s">
        <v>71</v>
      </c>
      <c r="AB5" s="226">
        <v>60</v>
      </c>
      <c r="AC5" s="226">
        <v>40</v>
      </c>
      <c r="AD5" s="226">
        <v>30</v>
      </c>
      <c r="AE5" s="226">
        <v>20</v>
      </c>
      <c r="AF5" s="226">
        <v>18</v>
      </c>
      <c r="AG5" s="226">
        <v>15</v>
      </c>
      <c r="AH5" s="226">
        <v>12</v>
      </c>
      <c r="AI5" s="226">
        <v>10</v>
      </c>
      <c r="AJ5" s="226">
        <v>8</v>
      </c>
      <c r="AK5" s="226">
        <v>6</v>
      </c>
    </row>
    <row r="6" spans="1:37" x14ac:dyDescent="0.25">
      <c r="A6" s="152"/>
      <c r="B6" s="152"/>
      <c r="C6" s="204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68"/>
      <c r="O6" s="168"/>
      <c r="P6" s="168"/>
      <c r="Q6" s="168"/>
      <c r="R6" s="168"/>
      <c r="S6" s="168"/>
      <c r="Y6" s="221"/>
      <c r="Z6" s="221"/>
      <c r="AA6" s="221" t="s">
        <v>72</v>
      </c>
      <c r="AB6" s="226">
        <v>40</v>
      </c>
      <c r="AC6" s="226">
        <v>25</v>
      </c>
      <c r="AD6" s="226">
        <v>18</v>
      </c>
      <c r="AE6" s="226">
        <v>13</v>
      </c>
      <c r="AF6" s="226">
        <v>10</v>
      </c>
      <c r="AG6" s="226">
        <v>8</v>
      </c>
      <c r="AH6" s="226">
        <v>6</v>
      </c>
      <c r="AI6" s="226">
        <v>5</v>
      </c>
      <c r="AJ6" s="226">
        <v>4</v>
      </c>
      <c r="AK6" s="226">
        <v>3</v>
      </c>
    </row>
    <row r="7" spans="1:37" x14ac:dyDescent="0.25">
      <c r="A7" s="175" t="s">
        <v>52</v>
      </c>
      <c r="B7" s="206">
        <v>1</v>
      </c>
      <c r="C7" s="208">
        <f>IF($B7="","",VLOOKUP($B7,'F III B elo'!$A$7:$O$60,5))</f>
        <v>0</v>
      </c>
      <c r="D7" s="208">
        <f>IF($B7="","",VLOOKUP($B7,'F III B elo'!$A$7:$O$60,15))</f>
        <v>0</v>
      </c>
      <c r="E7" s="272" t="str">
        <f>UPPER(IF($B7="","",VLOOKUP($B7,'F III B elo'!$A$7:$O$60,2)))</f>
        <v>PÉCSI BÁNKI D. U-I ÁLT.ISK.</v>
      </c>
      <c r="F7" s="272"/>
      <c r="G7" s="272">
        <f>IF($B7="","",VLOOKUP($B7,'F III B elo'!$A$7:$O$60,3))</f>
        <v>0</v>
      </c>
      <c r="H7" s="272"/>
      <c r="I7" s="209">
        <f>IF($B7="","",VLOOKUP($B7,'F III B elo'!$A$7:$O$60,4))</f>
        <v>0</v>
      </c>
      <c r="J7" s="152"/>
      <c r="K7" s="229"/>
      <c r="L7" s="223" t="str">
        <f>IF(K7="","",CONCATENATE(VLOOKUP($Y$3,$AB$1:$AK$1,K7)," pont"))</f>
        <v/>
      </c>
      <c r="M7" s="230"/>
      <c r="N7" s="168"/>
      <c r="O7" s="168"/>
      <c r="P7" s="168"/>
      <c r="Q7" s="168"/>
      <c r="R7" s="168"/>
      <c r="S7" s="168"/>
      <c r="Y7" s="221"/>
      <c r="Z7" s="221"/>
      <c r="AA7" s="221" t="s">
        <v>73</v>
      </c>
      <c r="AB7" s="226">
        <v>25</v>
      </c>
      <c r="AC7" s="226">
        <v>15</v>
      </c>
      <c r="AD7" s="226">
        <v>13</v>
      </c>
      <c r="AE7" s="226">
        <v>8</v>
      </c>
      <c r="AF7" s="226">
        <v>6</v>
      </c>
      <c r="AG7" s="226">
        <v>4</v>
      </c>
      <c r="AH7" s="226">
        <v>3</v>
      </c>
      <c r="AI7" s="226">
        <v>2</v>
      </c>
      <c r="AJ7" s="226">
        <v>1</v>
      </c>
      <c r="AK7" s="226">
        <v>0</v>
      </c>
    </row>
    <row r="8" spans="1:37" x14ac:dyDescent="0.25">
      <c r="A8" s="175"/>
      <c r="B8" s="207"/>
      <c r="C8" s="210"/>
      <c r="D8" s="210"/>
      <c r="E8" s="210"/>
      <c r="F8" s="210"/>
      <c r="G8" s="210"/>
      <c r="H8" s="210"/>
      <c r="I8" s="210"/>
      <c r="J8" s="152"/>
      <c r="K8" s="175"/>
      <c r="L8" s="175"/>
      <c r="M8" s="231"/>
      <c r="N8" s="168"/>
      <c r="O8" s="168"/>
      <c r="P8" s="168"/>
      <c r="Q8" s="168"/>
      <c r="R8" s="168"/>
      <c r="S8" s="168"/>
      <c r="Y8" s="221"/>
      <c r="Z8" s="221"/>
      <c r="AA8" s="221" t="s">
        <v>74</v>
      </c>
      <c r="AB8" s="226">
        <v>15</v>
      </c>
      <c r="AC8" s="226">
        <v>10</v>
      </c>
      <c r="AD8" s="226">
        <v>7</v>
      </c>
      <c r="AE8" s="226">
        <v>5</v>
      </c>
      <c r="AF8" s="226">
        <v>4</v>
      </c>
      <c r="AG8" s="226">
        <v>3</v>
      </c>
      <c r="AH8" s="226">
        <v>2</v>
      </c>
      <c r="AI8" s="226">
        <v>1</v>
      </c>
      <c r="AJ8" s="226">
        <v>0</v>
      </c>
      <c r="AK8" s="226">
        <v>0</v>
      </c>
    </row>
    <row r="9" spans="1:37" x14ac:dyDescent="0.25">
      <c r="A9" s="175" t="s">
        <v>53</v>
      </c>
      <c r="B9" s="206">
        <v>2</v>
      </c>
      <c r="C9" s="208">
        <f>IF($B9="","",VLOOKUP($B9,'F III B elo'!$A$7:$O$60,5))</f>
        <v>0</v>
      </c>
      <c r="D9" s="208">
        <f>IF($B9="","",VLOOKUP($B9,'F III B elo'!$A$7:$O$60,15))</f>
        <v>0</v>
      </c>
      <c r="E9" s="272" t="str">
        <f>UPPER(IF($B9="","",VLOOKUP($B9,'F III B elo'!$A$7:$O$60,2)))</f>
        <v>"A" PÉCSI BÁRTFA U-I ÁLT.ISK.</v>
      </c>
      <c r="F9" s="272"/>
      <c r="G9" s="272">
        <f>IF($B9="","",VLOOKUP($B9,'F III B elo'!$A$7:$O$60,3))</f>
        <v>0</v>
      </c>
      <c r="H9" s="272"/>
      <c r="I9" s="209">
        <f>IF($B9="","",VLOOKUP($B9,'F III B elo'!$A$7:$O$60,4))</f>
        <v>0</v>
      </c>
      <c r="J9" s="152"/>
      <c r="K9" s="229"/>
      <c r="L9" s="223" t="str">
        <f>IF(K9="","",CONCATENATE(VLOOKUP($Y$3,$AB$1:$AK$1,K9)," pont"))</f>
        <v/>
      </c>
      <c r="M9" s="230"/>
      <c r="N9" s="168"/>
      <c r="O9" s="168"/>
      <c r="P9" s="168"/>
      <c r="Q9" s="168"/>
      <c r="R9" s="168"/>
      <c r="S9" s="168"/>
      <c r="Y9" s="221"/>
      <c r="Z9" s="221"/>
      <c r="AA9" s="221" t="s">
        <v>75</v>
      </c>
      <c r="AB9" s="226">
        <v>10</v>
      </c>
      <c r="AC9" s="226">
        <v>6</v>
      </c>
      <c r="AD9" s="226">
        <v>4</v>
      </c>
      <c r="AE9" s="226">
        <v>2</v>
      </c>
      <c r="AF9" s="226">
        <v>1</v>
      </c>
      <c r="AG9" s="226">
        <v>0</v>
      </c>
      <c r="AH9" s="226">
        <v>0</v>
      </c>
      <c r="AI9" s="226">
        <v>0</v>
      </c>
      <c r="AJ9" s="226">
        <v>0</v>
      </c>
      <c r="AK9" s="226">
        <v>0</v>
      </c>
    </row>
    <row r="10" spans="1:37" x14ac:dyDescent="0.25">
      <c r="A10" s="175"/>
      <c r="B10" s="207"/>
      <c r="C10" s="210"/>
      <c r="D10" s="210"/>
      <c r="E10" s="210"/>
      <c r="F10" s="210"/>
      <c r="G10" s="210"/>
      <c r="H10" s="210"/>
      <c r="I10" s="210"/>
      <c r="J10" s="152"/>
      <c r="K10" s="175"/>
      <c r="L10" s="175"/>
      <c r="M10" s="231"/>
      <c r="N10" s="168"/>
      <c r="O10" s="168"/>
      <c r="P10" s="168"/>
      <c r="Q10" s="168"/>
      <c r="R10" s="168"/>
      <c r="S10" s="168"/>
      <c r="Y10" s="221"/>
      <c r="Z10" s="221"/>
      <c r="AA10" s="221" t="s">
        <v>76</v>
      </c>
      <c r="AB10" s="226">
        <v>6</v>
      </c>
      <c r="AC10" s="226">
        <v>3</v>
      </c>
      <c r="AD10" s="226">
        <v>2</v>
      </c>
      <c r="AE10" s="226">
        <v>1</v>
      </c>
      <c r="AF10" s="226">
        <v>0</v>
      </c>
      <c r="AG10" s="226">
        <v>0</v>
      </c>
      <c r="AH10" s="226">
        <v>0</v>
      </c>
      <c r="AI10" s="226">
        <v>0</v>
      </c>
      <c r="AJ10" s="226">
        <v>0</v>
      </c>
      <c r="AK10" s="226">
        <v>0</v>
      </c>
    </row>
    <row r="11" spans="1:37" x14ac:dyDescent="0.25">
      <c r="A11" s="175" t="s">
        <v>54</v>
      </c>
      <c r="B11" s="206">
        <v>3</v>
      </c>
      <c r="C11" s="208">
        <f>IF($B11="","",VLOOKUP($B11,'F III B elo'!$A$7:$O$60,5))</f>
        <v>0</v>
      </c>
      <c r="D11" s="208">
        <f>IF($B11="","",VLOOKUP($B11,'F III B elo'!$A$7:$O$60,15))</f>
        <v>0</v>
      </c>
      <c r="E11" s="272" t="str">
        <f>UPPER(IF($B11="","",VLOOKUP($B11,'F III B elo'!$A$7:$O$60,2)))</f>
        <v>"B" PÉCSI BÁRTFA U-I ÁLT.ISK.</v>
      </c>
      <c r="F11" s="272"/>
      <c r="G11" s="272">
        <f>IF($B11="","",VLOOKUP($B11,'F III B elo'!$A$7:$O$60,3))</f>
        <v>0</v>
      </c>
      <c r="H11" s="272"/>
      <c r="I11" s="209">
        <f>IF($B11="","",VLOOKUP($B11,'F III B elo'!$A$7:$O$60,4))</f>
        <v>0</v>
      </c>
      <c r="J11" s="152"/>
      <c r="K11" s="229"/>
      <c r="L11" s="223" t="str">
        <f>IF(K11="","",CONCATENATE(VLOOKUP($Y$3,$AB$1:$AK$1,K11)," pont"))</f>
        <v/>
      </c>
      <c r="M11" s="230"/>
      <c r="N11" s="168"/>
      <c r="O11" s="168"/>
      <c r="P11" s="168"/>
      <c r="Q11" s="168"/>
      <c r="R11" s="168"/>
      <c r="S11" s="168"/>
      <c r="Y11" s="221"/>
      <c r="Z11" s="221"/>
      <c r="AA11" s="221" t="s">
        <v>81</v>
      </c>
      <c r="AB11" s="226">
        <v>3</v>
      </c>
      <c r="AC11" s="226">
        <v>2</v>
      </c>
      <c r="AD11" s="226">
        <v>1</v>
      </c>
      <c r="AE11" s="226">
        <v>0</v>
      </c>
      <c r="AF11" s="226">
        <v>0</v>
      </c>
      <c r="AG11" s="226">
        <v>0</v>
      </c>
      <c r="AH11" s="226">
        <v>0</v>
      </c>
      <c r="AI11" s="226">
        <v>0</v>
      </c>
      <c r="AJ11" s="226">
        <v>0</v>
      </c>
      <c r="AK11" s="226">
        <v>0</v>
      </c>
    </row>
    <row r="12" spans="1:37" x14ac:dyDescent="0.25">
      <c r="A12" s="175"/>
      <c r="B12" s="207"/>
      <c r="C12" s="210"/>
      <c r="D12" s="210"/>
      <c r="E12" s="210"/>
      <c r="F12" s="210"/>
      <c r="G12" s="210"/>
      <c r="H12" s="210"/>
      <c r="I12" s="210"/>
      <c r="J12" s="152"/>
      <c r="K12" s="204"/>
      <c r="L12" s="204"/>
      <c r="M12" s="232"/>
      <c r="Y12" s="221"/>
      <c r="Z12" s="221"/>
      <c r="AA12" s="221" t="s">
        <v>77</v>
      </c>
      <c r="AB12" s="227">
        <v>0</v>
      </c>
      <c r="AC12" s="227">
        <v>0</v>
      </c>
      <c r="AD12" s="227">
        <v>0</v>
      </c>
      <c r="AE12" s="227">
        <v>0</v>
      </c>
      <c r="AF12" s="227">
        <v>0</v>
      </c>
      <c r="AG12" s="227">
        <v>0</v>
      </c>
      <c r="AH12" s="227">
        <v>0</v>
      </c>
      <c r="AI12" s="227">
        <v>0</v>
      </c>
      <c r="AJ12" s="227">
        <v>0</v>
      </c>
      <c r="AK12" s="227">
        <v>0</v>
      </c>
    </row>
    <row r="13" spans="1:37" x14ac:dyDescent="0.25">
      <c r="A13" s="175" t="s">
        <v>59</v>
      </c>
      <c r="B13" s="206">
        <v>4</v>
      </c>
      <c r="C13" s="208">
        <f>IF($B13="","",VLOOKUP($B13,'F III B elo'!$A$7:$O$60,5))</f>
        <v>0</v>
      </c>
      <c r="D13" s="208">
        <f>IF($B13="","",VLOOKUP($B13,'F III B elo'!$A$7:$O$60,15))</f>
        <v>0</v>
      </c>
      <c r="E13" s="272" t="str">
        <f>UPPER(IF($B13="","",VLOOKUP($B13,'F III B elo'!$A$7:$O$60,2)))</f>
        <v>PÉCSI JÓKAI M. ÁLT. ISK.</v>
      </c>
      <c r="F13" s="272"/>
      <c r="G13" s="272">
        <f>IF($B13="","",VLOOKUP($B13,'F III B elo'!$A$7:$O$60,3))</f>
        <v>0</v>
      </c>
      <c r="H13" s="272"/>
      <c r="I13" s="209">
        <f>IF($B13="","",VLOOKUP($B13,'F III B elo'!$A$7:$O$60,4))</f>
        <v>0</v>
      </c>
      <c r="J13" s="152"/>
      <c r="K13" s="229"/>
      <c r="L13" s="223" t="str">
        <f>IF(K13="","",CONCATENATE(VLOOKUP($Y$3,$AB$1:$AK$1,K13)," pont"))</f>
        <v/>
      </c>
      <c r="M13" s="230"/>
      <c r="Y13" s="221"/>
      <c r="Z13" s="221"/>
      <c r="AA13" s="221" t="s">
        <v>78</v>
      </c>
      <c r="AB13" s="227">
        <v>0</v>
      </c>
      <c r="AC13" s="227">
        <v>0</v>
      </c>
      <c r="AD13" s="227">
        <v>0</v>
      </c>
      <c r="AE13" s="227">
        <v>0</v>
      </c>
      <c r="AF13" s="227">
        <v>0</v>
      </c>
      <c r="AG13" s="227">
        <v>0</v>
      </c>
      <c r="AH13" s="227">
        <v>0</v>
      </c>
      <c r="AI13" s="227">
        <v>0</v>
      </c>
      <c r="AJ13" s="227">
        <v>0</v>
      </c>
      <c r="AK13" s="227">
        <v>0</v>
      </c>
    </row>
    <row r="14" spans="1:37" x14ac:dyDescent="0.25">
      <c r="A14" s="152"/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Y14" s="221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21"/>
    </row>
    <row r="15" spans="1:37" x14ac:dyDescent="0.25">
      <c r="A15" s="152"/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Y15" s="221"/>
      <c r="Z15" s="221"/>
      <c r="AA15" s="221"/>
      <c r="AB15" s="221"/>
      <c r="AC15" s="221"/>
      <c r="AD15" s="221"/>
      <c r="AE15" s="221"/>
      <c r="AF15" s="221"/>
      <c r="AG15" s="221"/>
      <c r="AH15" s="221"/>
      <c r="AI15" s="221"/>
      <c r="AJ15" s="221"/>
      <c r="AK15" s="221"/>
    </row>
    <row r="16" spans="1:37" x14ac:dyDescent="0.25">
      <c r="A16" s="152"/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Y16" s="221"/>
      <c r="Z16" s="221"/>
      <c r="AA16" s="221" t="s">
        <v>52</v>
      </c>
      <c r="AB16" s="221">
        <v>300</v>
      </c>
      <c r="AC16" s="221">
        <v>250</v>
      </c>
      <c r="AD16" s="221">
        <v>220</v>
      </c>
      <c r="AE16" s="221">
        <v>180</v>
      </c>
      <c r="AF16" s="221">
        <v>160</v>
      </c>
      <c r="AG16" s="221">
        <v>150</v>
      </c>
      <c r="AH16" s="221">
        <v>140</v>
      </c>
      <c r="AI16" s="221">
        <v>130</v>
      </c>
      <c r="AJ16" s="221">
        <v>120</v>
      </c>
      <c r="AK16" s="221">
        <v>110</v>
      </c>
    </row>
    <row r="17" spans="1:37" x14ac:dyDescent="0.25">
      <c r="A17" s="152"/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Y17" s="221"/>
      <c r="Z17" s="221"/>
      <c r="AA17" s="221" t="s">
        <v>69</v>
      </c>
      <c r="AB17" s="221">
        <v>250</v>
      </c>
      <c r="AC17" s="221">
        <v>200</v>
      </c>
      <c r="AD17" s="221">
        <v>160</v>
      </c>
      <c r="AE17" s="221">
        <v>140</v>
      </c>
      <c r="AF17" s="221">
        <v>120</v>
      </c>
      <c r="AG17" s="221">
        <v>110</v>
      </c>
      <c r="AH17" s="221">
        <v>100</v>
      </c>
      <c r="AI17" s="221">
        <v>90</v>
      </c>
      <c r="AJ17" s="221">
        <v>80</v>
      </c>
      <c r="AK17" s="221">
        <v>70</v>
      </c>
    </row>
    <row r="18" spans="1:37" ht="18.75" customHeight="1" x14ac:dyDescent="0.25">
      <c r="A18" s="152"/>
      <c r="B18" s="275"/>
      <c r="C18" s="275"/>
      <c r="D18" s="267" t="str">
        <f>E7</f>
        <v>PÉCSI BÁNKI D. U-I ÁLT.ISK.</v>
      </c>
      <c r="E18" s="267"/>
      <c r="F18" s="267" t="str">
        <f>E9</f>
        <v>"A" PÉCSI BÁRTFA U-I ÁLT.ISK.</v>
      </c>
      <c r="G18" s="267"/>
      <c r="H18" s="267" t="str">
        <f>E11</f>
        <v>"B" PÉCSI BÁRTFA U-I ÁLT.ISK.</v>
      </c>
      <c r="I18" s="267"/>
      <c r="J18" s="267" t="str">
        <f>E13</f>
        <v>PÉCSI JÓKAI M. ÁLT. ISK.</v>
      </c>
      <c r="K18" s="267"/>
      <c r="L18" s="152"/>
      <c r="M18" s="152"/>
      <c r="Y18" s="221"/>
      <c r="Z18" s="221"/>
      <c r="AA18" s="221" t="s">
        <v>70</v>
      </c>
      <c r="AB18" s="221">
        <v>200</v>
      </c>
      <c r="AC18" s="221">
        <v>150</v>
      </c>
      <c r="AD18" s="221">
        <v>130</v>
      </c>
      <c r="AE18" s="221">
        <v>110</v>
      </c>
      <c r="AF18" s="221">
        <v>95</v>
      </c>
      <c r="AG18" s="221">
        <v>80</v>
      </c>
      <c r="AH18" s="221">
        <v>70</v>
      </c>
      <c r="AI18" s="221">
        <v>60</v>
      </c>
      <c r="AJ18" s="221">
        <v>55</v>
      </c>
      <c r="AK18" s="221">
        <v>50</v>
      </c>
    </row>
    <row r="19" spans="1:37" ht="18.75" customHeight="1" x14ac:dyDescent="0.25">
      <c r="A19" s="211" t="s">
        <v>52</v>
      </c>
      <c r="B19" s="266" t="str">
        <f>E7</f>
        <v>PÉCSI BÁNKI D. U-I ÁLT.ISK.</v>
      </c>
      <c r="C19" s="266"/>
      <c r="D19" s="269"/>
      <c r="E19" s="269"/>
      <c r="F19" s="268"/>
      <c r="G19" s="268"/>
      <c r="H19" s="268"/>
      <c r="I19" s="268"/>
      <c r="J19" s="267"/>
      <c r="K19" s="267"/>
      <c r="L19" s="152"/>
      <c r="M19" s="152"/>
      <c r="Y19" s="221"/>
      <c r="Z19" s="221"/>
      <c r="AA19" s="221" t="s">
        <v>71</v>
      </c>
      <c r="AB19" s="221">
        <v>150</v>
      </c>
      <c r="AC19" s="221">
        <v>120</v>
      </c>
      <c r="AD19" s="221">
        <v>100</v>
      </c>
      <c r="AE19" s="221">
        <v>80</v>
      </c>
      <c r="AF19" s="221">
        <v>70</v>
      </c>
      <c r="AG19" s="221">
        <v>60</v>
      </c>
      <c r="AH19" s="221">
        <v>55</v>
      </c>
      <c r="AI19" s="221">
        <v>50</v>
      </c>
      <c r="AJ19" s="221">
        <v>45</v>
      </c>
      <c r="AK19" s="221">
        <v>40</v>
      </c>
    </row>
    <row r="20" spans="1:37" ht="18.75" customHeight="1" x14ac:dyDescent="0.25">
      <c r="A20" s="211" t="s">
        <v>53</v>
      </c>
      <c r="B20" s="266" t="str">
        <f>E9</f>
        <v>"A" PÉCSI BÁRTFA U-I ÁLT.ISK.</v>
      </c>
      <c r="C20" s="266"/>
      <c r="D20" s="268"/>
      <c r="E20" s="268"/>
      <c r="F20" s="269"/>
      <c r="G20" s="269"/>
      <c r="H20" s="268"/>
      <c r="I20" s="268"/>
      <c r="J20" s="268"/>
      <c r="K20" s="268"/>
      <c r="L20" s="152"/>
      <c r="M20" s="152"/>
      <c r="Y20" s="221"/>
      <c r="Z20" s="221"/>
      <c r="AA20" s="221" t="s">
        <v>72</v>
      </c>
      <c r="AB20" s="221">
        <v>120</v>
      </c>
      <c r="AC20" s="221">
        <v>90</v>
      </c>
      <c r="AD20" s="221">
        <v>65</v>
      </c>
      <c r="AE20" s="221">
        <v>55</v>
      </c>
      <c r="AF20" s="221">
        <v>50</v>
      </c>
      <c r="AG20" s="221">
        <v>45</v>
      </c>
      <c r="AH20" s="221">
        <v>40</v>
      </c>
      <c r="AI20" s="221">
        <v>35</v>
      </c>
      <c r="AJ20" s="221">
        <v>25</v>
      </c>
      <c r="AK20" s="221">
        <v>20</v>
      </c>
    </row>
    <row r="21" spans="1:37" ht="18.75" customHeight="1" x14ac:dyDescent="0.25">
      <c r="A21" s="211" t="s">
        <v>54</v>
      </c>
      <c r="B21" s="266" t="str">
        <f>E11</f>
        <v>"B" PÉCSI BÁRTFA U-I ÁLT.ISK.</v>
      </c>
      <c r="C21" s="266"/>
      <c r="D21" s="268"/>
      <c r="E21" s="268"/>
      <c r="F21" s="268"/>
      <c r="G21" s="268"/>
      <c r="H21" s="269"/>
      <c r="I21" s="269"/>
      <c r="J21" s="268"/>
      <c r="K21" s="268"/>
      <c r="L21" s="152"/>
      <c r="M21" s="152"/>
      <c r="Y21" s="221"/>
      <c r="Z21" s="221"/>
      <c r="AA21" s="221" t="s">
        <v>73</v>
      </c>
      <c r="AB21" s="221">
        <v>90</v>
      </c>
      <c r="AC21" s="221">
        <v>60</v>
      </c>
      <c r="AD21" s="221">
        <v>45</v>
      </c>
      <c r="AE21" s="221">
        <v>34</v>
      </c>
      <c r="AF21" s="221">
        <v>27</v>
      </c>
      <c r="AG21" s="221">
        <v>22</v>
      </c>
      <c r="AH21" s="221">
        <v>18</v>
      </c>
      <c r="AI21" s="221">
        <v>15</v>
      </c>
      <c r="AJ21" s="221">
        <v>12</v>
      </c>
      <c r="AK21" s="221">
        <v>9</v>
      </c>
    </row>
    <row r="22" spans="1:37" ht="18.75" customHeight="1" x14ac:dyDescent="0.25">
      <c r="A22" s="211" t="s">
        <v>59</v>
      </c>
      <c r="B22" s="266" t="str">
        <f>E13</f>
        <v>PÉCSI JÓKAI M. ÁLT. ISK.</v>
      </c>
      <c r="C22" s="266"/>
      <c r="D22" s="268"/>
      <c r="E22" s="268"/>
      <c r="F22" s="268"/>
      <c r="G22" s="268"/>
      <c r="H22" s="267"/>
      <c r="I22" s="267"/>
      <c r="J22" s="269"/>
      <c r="K22" s="269"/>
      <c r="L22" s="152"/>
      <c r="M22" s="152"/>
      <c r="Y22" s="221"/>
      <c r="Z22" s="221"/>
      <c r="AA22" s="221" t="s">
        <v>74</v>
      </c>
      <c r="AB22" s="221">
        <v>60</v>
      </c>
      <c r="AC22" s="221">
        <v>40</v>
      </c>
      <c r="AD22" s="221">
        <v>30</v>
      </c>
      <c r="AE22" s="221">
        <v>20</v>
      </c>
      <c r="AF22" s="221">
        <v>18</v>
      </c>
      <c r="AG22" s="221">
        <v>15</v>
      </c>
      <c r="AH22" s="221">
        <v>12</v>
      </c>
      <c r="AI22" s="221">
        <v>10</v>
      </c>
      <c r="AJ22" s="221">
        <v>8</v>
      </c>
      <c r="AK22" s="221">
        <v>6</v>
      </c>
    </row>
    <row r="23" spans="1:37" x14ac:dyDescent="0.25">
      <c r="A23" s="152"/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Y23" s="221"/>
      <c r="Z23" s="221"/>
      <c r="AA23" s="221" t="s">
        <v>75</v>
      </c>
      <c r="AB23" s="221">
        <v>40</v>
      </c>
      <c r="AC23" s="221">
        <v>25</v>
      </c>
      <c r="AD23" s="221">
        <v>18</v>
      </c>
      <c r="AE23" s="221">
        <v>13</v>
      </c>
      <c r="AF23" s="221">
        <v>8</v>
      </c>
      <c r="AG23" s="221">
        <v>7</v>
      </c>
      <c r="AH23" s="221">
        <v>6</v>
      </c>
      <c r="AI23" s="221">
        <v>5</v>
      </c>
      <c r="AJ23" s="221">
        <v>4</v>
      </c>
      <c r="AK23" s="221">
        <v>3</v>
      </c>
    </row>
    <row r="24" spans="1:37" x14ac:dyDescent="0.25">
      <c r="A24" s="152"/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Y24" s="221"/>
      <c r="Z24" s="221"/>
      <c r="AA24" s="221" t="s">
        <v>76</v>
      </c>
      <c r="AB24" s="221">
        <v>25</v>
      </c>
      <c r="AC24" s="221">
        <v>15</v>
      </c>
      <c r="AD24" s="221">
        <v>13</v>
      </c>
      <c r="AE24" s="221">
        <v>7</v>
      </c>
      <c r="AF24" s="221">
        <v>6</v>
      </c>
      <c r="AG24" s="221">
        <v>5</v>
      </c>
      <c r="AH24" s="221">
        <v>4</v>
      </c>
      <c r="AI24" s="221">
        <v>3</v>
      </c>
      <c r="AJ24" s="221">
        <v>2</v>
      </c>
      <c r="AK24" s="221">
        <v>1</v>
      </c>
    </row>
    <row r="25" spans="1:37" x14ac:dyDescent="0.25">
      <c r="A25" s="152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Y25" s="221"/>
      <c r="Z25" s="221"/>
      <c r="AA25" s="221" t="s">
        <v>81</v>
      </c>
      <c r="AB25" s="221">
        <v>15</v>
      </c>
      <c r="AC25" s="221">
        <v>10</v>
      </c>
      <c r="AD25" s="221">
        <v>8</v>
      </c>
      <c r="AE25" s="221">
        <v>4</v>
      </c>
      <c r="AF25" s="221">
        <v>3</v>
      </c>
      <c r="AG25" s="221">
        <v>2</v>
      </c>
      <c r="AH25" s="221">
        <v>1</v>
      </c>
      <c r="AI25" s="221">
        <v>0</v>
      </c>
      <c r="AJ25" s="221">
        <v>0</v>
      </c>
      <c r="AK25" s="221">
        <v>0</v>
      </c>
    </row>
    <row r="26" spans="1:37" x14ac:dyDescent="0.25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Y26" s="221"/>
      <c r="Z26" s="221"/>
      <c r="AA26" s="221" t="s">
        <v>77</v>
      </c>
      <c r="AB26" s="221">
        <v>10</v>
      </c>
      <c r="AC26" s="221">
        <v>6</v>
      </c>
      <c r="AD26" s="221">
        <v>4</v>
      </c>
      <c r="AE26" s="221">
        <v>2</v>
      </c>
      <c r="AF26" s="221">
        <v>1</v>
      </c>
      <c r="AG26" s="221">
        <v>0</v>
      </c>
      <c r="AH26" s="221">
        <v>0</v>
      </c>
      <c r="AI26" s="221">
        <v>0</v>
      </c>
      <c r="AJ26" s="221">
        <v>0</v>
      </c>
      <c r="AK26" s="221">
        <v>0</v>
      </c>
    </row>
    <row r="27" spans="1:37" x14ac:dyDescent="0.25">
      <c r="A27" s="152"/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Y27" s="221"/>
      <c r="Z27" s="221"/>
      <c r="AA27" s="221" t="s">
        <v>78</v>
      </c>
      <c r="AB27" s="221">
        <v>3</v>
      </c>
      <c r="AC27" s="221">
        <v>2</v>
      </c>
      <c r="AD27" s="221">
        <v>1</v>
      </c>
      <c r="AE27" s="221">
        <v>0</v>
      </c>
      <c r="AF27" s="221">
        <v>0</v>
      </c>
      <c r="AG27" s="221">
        <v>0</v>
      </c>
      <c r="AH27" s="221">
        <v>0</v>
      </c>
      <c r="AI27" s="221">
        <v>0</v>
      </c>
      <c r="AJ27" s="221">
        <v>0</v>
      </c>
      <c r="AK27" s="221">
        <v>0</v>
      </c>
    </row>
    <row r="28" spans="1:37" x14ac:dyDescent="0.25">
      <c r="A28" s="152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</row>
    <row r="29" spans="1:37" x14ac:dyDescent="0.25">
      <c r="A29" s="152"/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</row>
    <row r="30" spans="1:37" x14ac:dyDescent="0.25">
      <c r="A30" s="152"/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</row>
    <row r="31" spans="1:37" x14ac:dyDescent="0.25">
      <c r="A31" s="152"/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</row>
    <row r="32" spans="1:37" x14ac:dyDescent="0.25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1"/>
      <c r="M32" s="152"/>
      <c r="O32" s="168"/>
      <c r="P32" s="168"/>
      <c r="Q32" s="168"/>
      <c r="R32" s="168"/>
      <c r="S32" s="168"/>
    </row>
    <row r="33" spans="1:19" x14ac:dyDescent="0.25">
      <c r="A33" s="70" t="s">
        <v>35</v>
      </c>
      <c r="B33" s="71"/>
      <c r="C33" s="123"/>
      <c r="D33" s="183" t="s">
        <v>2</v>
      </c>
      <c r="E33" s="184" t="s">
        <v>37</v>
      </c>
      <c r="F33" s="202"/>
      <c r="G33" s="183" t="s">
        <v>2</v>
      </c>
      <c r="H33" s="184" t="s">
        <v>46</v>
      </c>
      <c r="I33" s="79"/>
      <c r="J33" s="184" t="s">
        <v>47</v>
      </c>
      <c r="K33" s="78" t="s">
        <v>48</v>
      </c>
      <c r="L33" s="30"/>
      <c r="M33" s="202"/>
      <c r="O33" s="168"/>
      <c r="P33" s="177"/>
      <c r="Q33" s="177"/>
      <c r="R33" s="178"/>
      <c r="S33" s="168"/>
    </row>
    <row r="34" spans="1:19" x14ac:dyDescent="0.25">
      <c r="A34" s="155" t="s">
        <v>36</v>
      </c>
      <c r="B34" s="156"/>
      <c r="C34" s="157"/>
      <c r="D34" s="185"/>
      <c r="E34" s="270"/>
      <c r="F34" s="270"/>
      <c r="G34" s="196" t="s">
        <v>3</v>
      </c>
      <c r="H34" s="156"/>
      <c r="I34" s="186"/>
      <c r="J34" s="197"/>
      <c r="K34" s="153" t="s">
        <v>38</v>
      </c>
      <c r="L34" s="203"/>
      <c r="M34" s="187"/>
      <c r="O34" s="168"/>
      <c r="P34" s="179"/>
      <c r="Q34" s="179"/>
      <c r="R34" s="180"/>
      <c r="S34" s="168"/>
    </row>
    <row r="35" spans="1:19" x14ac:dyDescent="0.25">
      <c r="A35" s="158" t="s">
        <v>45</v>
      </c>
      <c r="B35" s="77"/>
      <c r="C35" s="159"/>
      <c r="D35" s="188"/>
      <c r="E35" s="271"/>
      <c r="F35" s="271"/>
      <c r="G35" s="198" t="s">
        <v>4</v>
      </c>
      <c r="H35" s="189"/>
      <c r="I35" s="190"/>
      <c r="J35" s="42"/>
      <c r="K35" s="200"/>
      <c r="L35" s="151"/>
      <c r="M35" s="195"/>
      <c r="O35" s="168"/>
      <c r="P35" s="180"/>
      <c r="Q35" s="181"/>
      <c r="R35" s="180"/>
      <c r="S35" s="168"/>
    </row>
    <row r="36" spans="1:19" x14ac:dyDescent="0.25">
      <c r="A36" s="90"/>
      <c r="B36" s="91"/>
      <c r="C36" s="92"/>
      <c r="D36" s="188"/>
      <c r="E36" s="192"/>
      <c r="F36" s="193"/>
      <c r="G36" s="198" t="s">
        <v>5</v>
      </c>
      <c r="H36" s="189"/>
      <c r="I36" s="190"/>
      <c r="J36" s="42"/>
      <c r="K36" s="153" t="s">
        <v>39</v>
      </c>
      <c r="L36" s="203"/>
      <c r="M36" s="187"/>
      <c r="O36" s="168"/>
      <c r="P36" s="179"/>
      <c r="Q36" s="179"/>
      <c r="R36" s="180"/>
      <c r="S36" s="168"/>
    </row>
    <row r="37" spans="1:19" x14ac:dyDescent="0.25">
      <c r="A37" s="72"/>
      <c r="B37" s="121"/>
      <c r="C37" s="73"/>
      <c r="D37" s="188"/>
      <c r="E37" s="192"/>
      <c r="F37" s="193"/>
      <c r="G37" s="198" t="s">
        <v>6</v>
      </c>
      <c r="H37" s="189"/>
      <c r="I37" s="190"/>
      <c r="J37" s="42"/>
      <c r="K37" s="201"/>
      <c r="L37" s="193"/>
      <c r="M37" s="191"/>
      <c r="O37" s="168"/>
      <c r="P37" s="180"/>
      <c r="Q37" s="181"/>
      <c r="R37" s="180"/>
      <c r="S37" s="168"/>
    </row>
    <row r="38" spans="1:19" x14ac:dyDescent="0.25">
      <c r="A38" s="81"/>
      <c r="B38" s="93"/>
      <c r="C38" s="122"/>
      <c r="D38" s="188"/>
      <c r="E38" s="192"/>
      <c r="F38" s="193"/>
      <c r="G38" s="198" t="s">
        <v>7</v>
      </c>
      <c r="H38" s="189"/>
      <c r="I38" s="190"/>
      <c r="J38" s="42"/>
      <c r="K38" s="158"/>
      <c r="L38" s="151"/>
      <c r="M38" s="195"/>
      <c r="O38" s="168"/>
      <c r="P38" s="180"/>
      <c r="Q38" s="181"/>
      <c r="R38" s="180"/>
      <c r="S38" s="168"/>
    </row>
    <row r="39" spans="1:19" x14ac:dyDescent="0.25">
      <c r="A39" s="82"/>
      <c r="B39" s="96"/>
      <c r="C39" s="73"/>
      <c r="D39" s="188"/>
      <c r="E39" s="192"/>
      <c r="F39" s="193"/>
      <c r="G39" s="198" t="s">
        <v>8</v>
      </c>
      <c r="H39" s="189"/>
      <c r="I39" s="190"/>
      <c r="J39" s="42"/>
      <c r="K39" s="153" t="s">
        <v>28</v>
      </c>
      <c r="L39" s="203"/>
      <c r="M39" s="187"/>
      <c r="O39" s="168"/>
      <c r="P39" s="179"/>
      <c r="Q39" s="179"/>
      <c r="R39" s="180"/>
      <c r="S39" s="168"/>
    </row>
    <row r="40" spans="1:19" x14ac:dyDescent="0.25">
      <c r="A40" s="82"/>
      <c r="B40" s="96"/>
      <c r="C40" s="88"/>
      <c r="D40" s="188"/>
      <c r="E40" s="192"/>
      <c r="F40" s="193"/>
      <c r="G40" s="198" t="s">
        <v>9</v>
      </c>
      <c r="H40" s="189"/>
      <c r="I40" s="190"/>
      <c r="J40" s="42"/>
      <c r="K40" s="201"/>
      <c r="L40" s="193"/>
      <c r="M40" s="191"/>
      <c r="O40" s="168"/>
      <c r="P40" s="180"/>
      <c r="Q40" s="181"/>
      <c r="R40" s="180"/>
      <c r="S40" s="168"/>
    </row>
    <row r="41" spans="1:19" x14ac:dyDescent="0.25">
      <c r="A41" s="83"/>
      <c r="B41" s="80"/>
      <c r="C41" s="89"/>
      <c r="D41" s="194"/>
      <c r="E41" s="74"/>
      <c r="F41" s="151"/>
      <c r="G41" s="199" t="s">
        <v>10</v>
      </c>
      <c r="H41" s="77"/>
      <c r="I41" s="154"/>
      <c r="J41" s="75"/>
      <c r="K41" s="158">
        <f>M4</f>
        <v>0</v>
      </c>
      <c r="L41" s="151"/>
      <c r="M41" s="195"/>
      <c r="O41" s="168"/>
      <c r="P41" s="180"/>
      <c r="Q41" s="181"/>
      <c r="R41" s="182"/>
      <c r="S41" s="168"/>
    </row>
    <row r="42" spans="1:19" x14ac:dyDescent="0.25">
      <c r="O42" s="168"/>
      <c r="P42" s="168"/>
      <c r="Q42" s="168"/>
      <c r="R42" s="168"/>
      <c r="S42" s="168"/>
    </row>
    <row r="43" spans="1:19" x14ac:dyDescent="0.25">
      <c r="O43" s="168"/>
      <c r="P43" s="168"/>
      <c r="Q43" s="168"/>
      <c r="R43" s="168"/>
      <c r="S43" s="168"/>
    </row>
  </sheetData>
  <mergeCells count="37">
    <mergeCell ref="E35:F35"/>
    <mergeCell ref="B22:C22"/>
    <mergeCell ref="D22:E22"/>
    <mergeCell ref="F22:G22"/>
    <mergeCell ref="H22:I22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53" priority="2" stopIfTrue="1" operator="equal">
      <formula>"Bye"</formula>
    </cfRule>
  </conditionalFormatting>
  <conditionalFormatting sqref="R41">
    <cfRule type="expression" dxfId="52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tabColor indexed="42"/>
  </sheetPr>
  <dimension ref="A1:Q156"/>
  <sheetViews>
    <sheetView showGridLines="0" showZeros="0" workbookViewId="0">
      <pane ySplit="6" topLeftCell="A7" activePane="bottomLeft" state="frozen"/>
      <selection activeCell="F2" sqref="F2"/>
      <selection pane="bottomLeft" activeCell="B9" sqref="B9"/>
    </sheetView>
  </sheetViews>
  <sheetFormatPr defaultRowHeight="13.2" x14ac:dyDescent="0.25"/>
  <cols>
    <col min="1" max="1" width="7.6640625" customWidth="1"/>
    <col min="2" max="2" width="26.33203125" customWidth="1"/>
    <col min="3" max="3" width="12.44140625" customWidth="1"/>
    <col min="4" max="4" width="10.109375" style="35" customWidth="1"/>
    <col min="5" max="5" width="12.109375" style="250" customWidth="1"/>
    <col min="6" max="6" width="6.109375" style="48" hidden="1" customWidth="1"/>
    <col min="7" max="7" width="31.44140625" style="48" customWidth="1"/>
    <col min="8" max="8" width="7.6640625" style="35" customWidth="1"/>
    <col min="9" max="13" width="7.44140625" style="35" hidden="1" customWidth="1"/>
    <col min="14" max="15" width="7.44140625" style="35" customWidth="1"/>
    <col min="16" max="16" width="7.44140625" style="35" hidden="1" customWidth="1"/>
    <col min="17" max="17" width="7.44140625" style="35" customWidth="1"/>
  </cols>
  <sheetData>
    <row r="1" spans="1:17" ht="24.6" x14ac:dyDescent="0.4">
      <c r="A1" s="99" t="str">
        <f>Altalanos!$A$6</f>
        <v>Diákolimpia - Baranya</v>
      </c>
      <c r="B1" s="43"/>
      <c r="C1" s="43"/>
      <c r="D1" s="94"/>
      <c r="E1" s="117" t="s">
        <v>44</v>
      </c>
      <c r="F1" s="106"/>
      <c r="G1" s="107"/>
      <c r="H1" s="108"/>
      <c r="I1" s="108"/>
      <c r="J1" s="109"/>
      <c r="K1" s="109"/>
      <c r="L1" s="109"/>
      <c r="M1" s="109"/>
      <c r="N1" s="109"/>
      <c r="O1" s="109"/>
      <c r="P1" s="109"/>
      <c r="Q1" s="110"/>
    </row>
    <row r="2" spans="1:17" ht="13.8" thickBot="1" x14ac:dyDescent="0.3">
      <c r="B2" s="45" t="s">
        <v>43</v>
      </c>
      <c r="C2" s="263" t="str">
        <f>Altalanos!$D$8</f>
        <v>Lány III B</v>
      </c>
      <c r="D2" s="59"/>
      <c r="E2" s="117" t="s">
        <v>29</v>
      </c>
      <c r="F2" s="49"/>
      <c r="G2" s="49"/>
      <c r="H2" s="242"/>
      <c r="I2" s="242"/>
      <c r="J2" s="44"/>
      <c r="K2" s="44"/>
      <c r="L2" s="44"/>
      <c r="M2" s="44"/>
      <c r="N2" s="53"/>
      <c r="O2" s="39"/>
      <c r="P2" s="39"/>
      <c r="Q2" s="53"/>
    </row>
    <row r="3" spans="1:17" s="2" customFormat="1" ht="13.8" thickBot="1" x14ac:dyDescent="0.3">
      <c r="A3" s="235" t="s">
        <v>42</v>
      </c>
      <c r="B3" s="240"/>
      <c r="C3" s="240"/>
      <c r="D3" s="240"/>
      <c r="E3" s="240"/>
      <c r="F3" s="240"/>
      <c r="G3" s="240"/>
      <c r="H3" s="240"/>
      <c r="I3" s="241"/>
      <c r="J3" s="54"/>
      <c r="K3" s="60"/>
      <c r="L3" s="60"/>
      <c r="M3" s="60"/>
      <c r="N3" s="135" t="s">
        <v>28</v>
      </c>
      <c r="O3" s="55"/>
      <c r="P3" s="61"/>
      <c r="Q3" s="118"/>
    </row>
    <row r="4" spans="1:17" s="2" customFormat="1" x14ac:dyDescent="0.25">
      <c r="A4" s="37" t="s">
        <v>21</v>
      </c>
      <c r="B4" s="37"/>
      <c r="C4" s="36" t="s">
        <v>19</v>
      </c>
      <c r="D4" s="37" t="s">
        <v>24</v>
      </c>
      <c r="E4" s="40"/>
      <c r="G4" s="62"/>
      <c r="H4" s="252" t="s">
        <v>25</v>
      </c>
      <c r="I4" s="247"/>
      <c r="J4" s="63"/>
      <c r="K4" s="64"/>
      <c r="L4" s="64"/>
      <c r="M4" s="64"/>
      <c r="N4" s="63"/>
      <c r="O4" s="119"/>
      <c r="P4" s="119"/>
      <c r="Q4" s="65"/>
    </row>
    <row r="5" spans="1:17" s="2" customFormat="1" ht="13.8" thickBot="1" x14ac:dyDescent="0.3">
      <c r="A5" s="111">
        <f>Altalanos!$A$10</f>
        <v>44686</v>
      </c>
      <c r="B5" s="111"/>
      <c r="C5" s="46" t="str">
        <f>Altalanos!$C$10</f>
        <v>Pécs</v>
      </c>
      <c r="D5" s="47" t="str">
        <f>Altalanos!$D$10</f>
        <v xml:space="preserve">  </v>
      </c>
      <c r="E5" s="47"/>
      <c r="F5" s="47"/>
      <c r="G5" s="47"/>
      <c r="H5" s="132">
        <f>Altalanos!$E$10</f>
        <v>0</v>
      </c>
      <c r="I5" s="253"/>
      <c r="J5" s="66"/>
      <c r="K5" s="41"/>
      <c r="L5" s="41"/>
      <c r="M5" s="41"/>
      <c r="N5" s="66"/>
      <c r="O5" s="47"/>
      <c r="P5" s="47"/>
      <c r="Q5" s="256"/>
    </row>
    <row r="6" spans="1:17" ht="30" customHeight="1" thickBot="1" x14ac:dyDescent="0.3">
      <c r="A6" s="97" t="s">
        <v>30</v>
      </c>
      <c r="B6" s="56" t="s">
        <v>22</v>
      </c>
      <c r="C6" s="56" t="s">
        <v>23</v>
      </c>
      <c r="D6" s="56" t="s">
        <v>26</v>
      </c>
      <c r="E6" s="57" t="s">
        <v>27</v>
      </c>
      <c r="F6" s="57" t="s">
        <v>31</v>
      </c>
      <c r="G6" s="57" t="s">
        <v>88</v>
      </c>
      <c r="H6" s="243" t="s">
        <v>32</v>
      </c>
      <c r="I6" s="244"/>
      <c r="J6" s="101" t="s">
        <v>14</v>
      </c>
      <c r="K6" s="58" t="s">
        <v>12</v>
      </c>
      <c r="L6" s="103" t="s">
        <v>0</v>
      </c>
      <c r="M6" s="76" t="s">
        <v>13</v>
      </c>
      <c r="N6" s="124" t="s">
        <v>40</v>
      </c>
      <c r="O6" s="115" t="s">
        <v>33</v>
      </c>
      <c r="P6" s="116" t="s">
        <v>1</v>
      </c>
      <c r="Q6" s="57" t="s">
        <v>34</v>
      </c>
    </row>
    <row r="7" spans="1:17" s="11" customFormat="1" ht="18.899999999999999" customHeight="1" x14ac:dyDescent="0.25">
      <c r="A7" s="105">
        <v>1</v>
      </c>
      <c r="B7" s="50" t="s">
        <v>91</v>
      </c>
      <c r="C7" s="50"/>
      <c r="D7" s="51"/>
      <c r="E7" s="120"/>
      <c r="F7" s="236"/>
      <c r="G7" s="237"/>
      <c r="H7" s="51"/>
      <c r="I7" s="51"/>
      <c r="J7" s="102"/>
      <c r="K7" s="100"/>
      <c r="L7" s="104"/>
      <c r="M7" s="100"/>
      <c r="N7" s="95"/>
      <c r="O7" s="260"/>
      <c r="P7" s="68"/>
      <c r="Q7" s="52"/>
    </row>
    <row r="8" spans="1:17" s="11" customFormat="1" ht="18.899999999999999" customHeight="1" x14ac:dyDescent="0.25">
      <c r="A8" s="105">
        <v>2</v>
      </c>
      <c r="B8" s="50" t="s">
        <v>92</v>
      </c>
      <c r="C8" s="50"/>
      <c r="D8" s="51"/>
      <c r="E8" s="120"/>
      <c r="F8" s="238"/>
      <c r="G8" s="239"/>
      <c r="H8" s="51"/>
      <c r="I8" s="51"/>
      <c r="J8" s="102"/>
      <c r="K8" s="100"/>
      <c r="L8" s="104"/>
      <c r="M8" s="100"/>
      <c r="N8" s="95"/>
      <c r="O8" s="51"/>
      <c r="P8" s="68"/>
      <c r="Q8" s="52"/>
    </row>
    <row r="9" spans="1:17" s="11" customFormat="1" ht="18.899999999999999" customHeight="1" x14ac:dyDescent="0.25">
      <c r="A9" s="105">
        <v>3</v>
      </c>
      <c r="B9" s="50" t="s">
        <v>94</v>
      </c>
      <c r="C9" s="50"/>
      <c r="D9" s="51"/>
      <c r="E9" s="120"/>
      <c r="F9" s="238"/>
      <c r="G9" s="239"/>
      <c r="H9" s="51"/>
      <c r="I9" s="51"/>
      <c r="J9" s="102"/>
      <c r="K9" s="100"/>
      <c r="L9" s="104"/>
      <c r="M9" s="100"/>
      <c r="N9" s="95"/>
      <c r="O9" s="51"/>
      <c r="P9" s="249"/>
      <c r="Q9" s="125"/>
    </row>
    <row r="10" spans="1:17" s="11" customFormat="1" ht="18.899999999999999" customHeight="1" x14ac:dyDescent="0.25">
      <c r="A10" s="105">
        <v>4</v>
      </c>
      <c r="B10" s="50"/>
      <c r="C10" s="50"/>
      <c r="D10" s="51"/>
      <c r="E10" s="120"/>
      <c r="F10" s="238"/>
      <c r="G10" s="239"/>
      <c r="H10" s="51"/>
      <c r="I10" s="51"/>
      <c r="J10" s="102"/>
      <c r="K10" s="100"/>
      <c r="L10" s="104"/>
      <c r="M10" s="100"/>
      <c r="N10" s="95"/>
      <c r="O10" s="51"/>
      <c r="P10" s="248"/>
      <c r="Q10" s="245"/>
    </row>
    <row r="11" spans="1:17" s="11" customFormat="1" ht="18.899999999999999" customHeight="1" x14ac:dyDescent="0.25">
      <c r="A11" s="105">
        <v>5</v>
      </c>
      <c r="B11" s="50"/>
      <c r="C11" s="50"/>
      <c r="D11" s="51"/>
      <c r="E11" s="120"/>
      <c r="F11" s="238"/>
      <c r="G11" s="239"/>
      <c r="H11" s="51"/>
      <c r="I11" s="51"/>
      <c r="J11" s="102"/>
      <c r="K11" s="100"/>
      <c r="L11" s="104"/>
      <c r="M11" s="100"/>
      <c r="N11" s="95"/>
      <c r="O11" s="51"/>
      <c r="P11" s="248"/>
      <c r="Q11" s="245"/>
    </row>
    <row r="12" spans="1:17" s="11" customFormat="1" ht="18.899999999999999" customHeight="1" x14ac:dyDescent="0.25">
      <c r="A12" s="105">
        <v>6</v>
      </c>
      <c r="B12" s="50"/>
      <c r="C12" s="50"/>
      <c r="D12" s="51"/>
      <c r="E12" s="120"/>
      <c r="F12" s="238"/>
      <c r="G12" s="239"/>
      <c r="H12" s="51"/>
      <c r="I12" s="51"/>
      <c r="J12" s="102"/>
      <c r="K12" s="100"/>
      <c r="L12" s="104"/>
      <c r="M12" s="100"/>
      <c r="N12" s="95"/>
      <c r="O12" s="51"/>
      <c r="P12" s="248"/>
      <c r="Q12" s="245"/>
    </row>
    <row r="13" spans="1:17" s="11" customFormat="1" ht="18.899999999999999" customHeight="1" x14ac:dyDescent="0.25">
      <c r="A13" s="105">
        <v>7</v>
      </c>
      <c r="B13" s="50"/>
      <c r="C13" s="50"/>
      <c r="D13" s="51"/>
      <c r="E13" s="120"/>
      <c r="F13" s="238"/>
      <c r="G13" s="239"/>
      <c r="H13" s="51"/>
      <c r="I13" s="51"/>
      <c r="J13" s="102"/>
      <c r="K13" s="100"/>
      <c r="L13" s="104"/>
      <c r="M13" s="100"/>
      <c r="N13" s="95"/>
      <c r="O13" s="51"/>
      <c r="P13" s="248"/>
      <c r="Q13" s="245"/>
    </row>
    <row r="14" spans="1:17" s="11" customFormat="1" ht="18.899999999999999" customHeight="1" x14ac:dyDescent="0.25">
      <c r="A14" s="105">
        <v>8</v>
      </c>
      <c r="B14" s="50"/>
      <c r="C14" s="50"/>
      <c r="D14" s="51"/>
      <c r="E14" s="120"/>
      <c r="F14" s="238"/>
      <c r="G14" s="239"/>
      <c r="H14" s="51"/>
      <c r="I14" s="51"/>
      <c r="J14" s="102"/>
      <c r="K14" s="100"/>
      <c r="L14" s="104"/>
      <c r="M14" s="100"/>
      <c r="N14" s="95"/>
      <c r="O14" s="51"/>
      <c r="P14" s="248"/>
      <c r="Q14" s="245"/>
    </row>
    <row r="15" spans="1:17" s="11" customFormat="1" ht="18.899999999999999" customHeight="1" x14ac:dyDescent="0.25">
      <c r="A15" s="105">
        <v>9</v>
      </c>
      <c r="B15" s="50"/>
      <c r="C15" s="50"/>
      <c r="D15" s="51"/>
      <c r="E15" s="120"/>
      <c r="F15" s="67"/>
      <c r="G15" s="67"/>
      <c r="H15" s="51"/>
      <c r="I15" s="51"/>
      <c r="J15" s="102"/>
      <c r="K15" s="100"/>
      <c r="L15" s="104"/>
      <c r="M15" s="128"/>
      <c r="N15" s="95"/>
      <c r="O15" s="51"/>
      <c r="P15" s="52"/>
      <c r="Q15" s="52"/>
    </row>
    <row r="16" spans="1:17" s="11" customFormat="1" ht="18.899999999999999" customHeight="1" x14ac:dyDescent="0.25">
      <c r="A16" s="105">
        <v>10</v>
      </c>
      <c r="B16" s="259"/>
      <c r="C16" s="50"/>
      <c r="D16" s="51"/>
      <c r="E16" s="120"/>
      <c r="F16" s="67"/>
      <c r="G16" s="67"/>
      <c r="H16" s="51"/>
      <c r="I16" s="51"/>
      <c r="J16" s="102"/>
      <c r="K16" s="100"/>
      <c r="L16" s="104"/>
      <c r="M16" s="128"/>
      <c r="N16" s="95"/>
      <c r="O16" s="51"/>
      <c r="P16" s="68"/>
      <c r="Q16" s="52"/>
    </row>
    <row r="17" spans="1:17" s="11" customFormat="1" ht="18.899999999999999" customHeight="1" x14ac:dyDescent="0.25">
      <c r="A17" s="105">
        <v>11</v>
      </c>
      <c r="B17" s="50"/>
      <c r="C17" s="50"/>
      <c r="D17" s="51"/>
      <c r="E17" s="120"/>
      <c r="F17" s="67"/>
      <c r="G17" s="67"/>
      <c r="H17" s="51"/>
      <c r="I17" s="51"/>
      <c r="J17" s="102"/>
      <c r="K17" s="100"/>
      <c r="L17" s="104"/>
      <c r="M17" s="128"/>
      <c r="N17" s="95"/>
      <c r="O17" s="51"/>
      <c r="P17" s="68"/>
      <c r="Q17" s="52"/>
    </row>
    <row r="18" spans="1:17" s="11" customFormat="1" ht="18.899999999999999" customHeight="1" x14ac:dyDescent="0.25">
      <c r="A18" s="105">
        <v>12</v>
      </c>
      <c r="B18" s="50"/>
      <c r="C18" s="50"/>
      <c r="D18" s="51"/>
      <c r="E18" s="120"/>
      <c r="F18" s="67"/>
      <c r="G18" s="67"/>
      <c r="H18" s="51"/>
      <c r="I18" s="51"/>
      <c r="J18" s="102"/>
      <c r="K18" s="100"/>
      <c r="L18" s="104"/>
      <c r="M18" s="128"/>
      <c r="N18" s="95"/>
      <c r="O18" s="51"/>
      <c r="P18" s="68"/>
      <c r="Q18" s="52"/>
    </row>
    <row r="19" spans="1:17" s="11" customFormat="1" ht="18.899999999999999" customHeight="1" x14ac:dyDescent="0.25">
      <c r="A19" s="105">
        <v>13</v>
      </c>
      <c r="B19" s="50"/>
      <c r="C19" s="50"/>
      <c r="D19" s="51"/>
      <c r="E19" s="120"/>
      <c r="F19" s="67"/>
      <c r="G19" s="67"/>
      <c r="H19" s="51"/>
      <c r="I19" s="51"/>
      <c r="J19" s="102"/>
      <c r="K19" s="100"/>
      <c r="L19" s="104"/>
      <c r="M19" s="128"/>
      <c r="N19" s="95"/>
      <c r="O19" s="51"/>
      <c r="P19" s="68"/>
      <c r="Q19" s="52"/>
    </row>
    <row r="20" spans="1:17" s="11" customFormat="1" ht="18.899999999999999" customHeight="1" x14ac:dyDescent="0.25">
      <c r="A20" s="105">
        <v>14</v>
      </c>
      <c r="B20" s="50"/>
      <c r="C20" s="50"/>
      <c r="D20" s="51"/>
      <c r="E20" s="120"/>
      <c r="F20" s="67"/>
      <c r="G20" s="67"/>
      <c r="H20" s="51"/>
      <c r="I20" s="51"/>
      <c r="J20" s="102"/>
      <c r="K20" s="100"/>
      <c r="L20" s="104"/>
      <c r="M20" s="128"/>
      <c r="N20" s="95"/>
      <c r="O20" s="51"/>
      <c r="P20" s="68"/>
      <c r="Q20" s="52"/>
    </row>
    <row r="21" spans="1:17" s="11" customFormat="1" ht="18.899999999999999" customHeight="1" x14ac:dyDescent="0.25">
      <c r="A21" s="105">
        <v>15</v>
      </c>
      <c r="B21" s="50"/>
      <c r="C21" s="50"/>
      <c r="D21" s="51"/>
      <c r="E21" s="120"/>
      <c r="F21" s="67"/>
      <c r="G21" s="67"/>
      <c r="H21" s="51"/>
      <c r="I21" s="51"/>
      <c r="J21" s="102"/>
      <c r="K21" s="100"/>
      <c r="L21" s="104"/>
      <c r="M21" s="128"/>
      <c r="N21" s="95"/>
      <c r="O21" s="51"/>
      <c r="P21" s="68"/>
      <c r="Q21" s="52"/>
    </row>
    <row r="22" spans="1:17" s="11" customFormat="1" ht="18.899999999999999" customHeight="1" x14ac:dyDescent="0.25">
      <c r="A22" s="105">
        <v>16</v>
      </c>
      <c r="B22" s="50"/>
      <c r="C22" s="50"/>
      <c r="D22" s="51"/>
      <c r="E22" s="120"/>
      <c r="F22" s="67"/>
      <c r="G22" s="67"/>
      <c r="H22" s="51"/>
      <c r="I22" s="51"/>
      <c r="J22" s="102"/>
      <c r="K22" s="100"/>
      <c r="L22" s="104"/>
      <c r="M22" s="128"/>
      <c r="N22" s="95"/>
      <c r="O22" s="51"/>
      <c r="P22" s="68"/>
      <c r="Q22" s="52"/>
    </row>
    <row r="23" spans="1:17" s="11" customFormat="1" ht="18.899999999999999" customHeight="1" x14ac:dyDescent="0.25">
      <c r="A23" s="105">
        <v>17</v>
      </c>
      <c r="B23" s="50"/>
      <c r="C23" s="50"/>
      <c r="D23" s="51"/>
      <c r="E23" s="120"/>
      <c r="F23" s="67"/>
      <c r="G23" s="67"/>
      <c r="H23" s="51"/>
      <c r="I23" s="51"/>
      <c r="J23" s="102"/>
      <c r="K23" s="100"/>
      <c r="L23" s="104"/>
      <c r="M23" s="128"/>
      <c r="N23" s="95"/>
      <c r="O23" s="51"/>
      <c r="P23" s="68"/>
      <c r="Q23" s="52"/>
    </row>
    <row r="24" spans="1:17" s="11" customFormat="1" ht="18.899999999999999" customHeight="1" x14ac:dyDescent="0.25">
      <c r="A24" s="105">
        <v>18</v>
      </c>
      <c r="B24" s="50"/>
      <c r="C24" s="50"/>
      <c r="D24" s="51"/>
      <c r="E24" s="120"/>
      <c r="F24" s="67"/>
      <c r="G24" s="67"/>
      <c r="H24" s="51"/>
      <c r="I24" s="51"/>
      <c r="J24" s="102"/>
      <c r="K24" s="100"/>
      <c r="L24" s="104"/>
      <c r="M24" s="128"/>
      <c r="N24" s="95"/>
      <c r="O24" s="51"/>
      <c r="P24" s="68"/>
      <c r="Q24" s="52"/>
    </row>
    <row r="25" spans="1:17" s="11" customFormat="1" ht="18.899999999999999" customHeight="1" x14ac:dyDescent="0.25">
      <c r="A25" s="105">
        <v>19</v>
      </c>
      <c r="B25" s="50"/>
      <c r="C25" s="50"/>
      <c r="D25" s="51"/>
      <c r="E25" s="120"/>
      <c r="F25" s="67"/>
      <c r="G25" s="67"/>
      <c r="H25" s="51"/>
      <c r="I25" s="51"/>
      <c r="J25" s="102"/>
      <c r="K25" s="100"/>
      <c r="L25" s="104"/>
      <c r="M25" s="128"/>
      <c r="N25" s="95"/>
      <c r="O25" s="51"/>
      <c r="P25" s="68"/>
      <c r="Q25" s="52"/>
    </row>
    <row r="26" spans="1:17" s="11" customFormat="1" ht="18.899999999999999" customHeight="1" x14ac:dyDescent="0.25">
      <c r="A26" s="105">
        <v>20</v>
      </c>
      <c r="B26" s="50"/>
      <c r="C26" s="50"/>
      <c r="D26" s="51"/>
      <c r="E26" s="120"/>
      <c r="F26" s="67"/>
      <c r="G26" s="67"/>
      <c r="H26" s="51"/>
      <c r="I26" s="51"/>
      <c r="J26" s="102"/>
      <c r="K26" s="100"/>
      <c r="L26" s="104"/>
      <c r="M26" s="128"/>
      <c r="N26" s="95"/>
      <c r="O26" s="51"/>
      <c r="P26" s="68"/>
      <c r="Q26" s="52"/>
    </row>
    <row r="27" spans="1:17" s="11" customFormat="1" ht="18.899999999999999" customHeight="1" x14ac:dyDescent="0.25">
      <c r="A27" s="105">
        <v>21</v>
      </c>
      <c r="B27" s="50"/>
      <c r="C27" s="50"/>
      <c r="D27" s="51"/>
      <c r="E27" s="120"/>
      <c r="F27" s="67"/>
      <c r="G27" s="67"/>
      <c r="H27" s="51"/>
      <c r="I27" s="51"/>
      <c r="J27" s="102"/>
      <c r="K27" s="100"/>
      <c r="L27" s="104"/>
      <c r="M27" s="128"/>
      <c r="N27" s="95"/>
      <c r="O27" s="51"/>
      <c r="P27" s="68"/>
      <c r="Q27" s="52"/>
    </row>
    <row r="28" spans="1:17" s="11" customFormat="1" ht="18.899999999999999" customHeight="1" x14ac:dyDescent="0.25">
      <c r="A28" s="105">
        <v>22</v>
      </c>
      <c r="B28" s="50"/>
      <c r="C28" s="50"/>
      <c r="D28" s="51"/>
      <c r="E28" s="261"/>
      <c r="F28" s="254"/>
      <c r="G28" s="255"/>
      <c r="H28" s="51"/>
      <c r="I28" s="51"/>
      <c r="J28" s="102"/>
      <c r="K28" s="100"/>
      <c r="L28" s="104"/>
      <c r="M28" s="128"/>
      <c r="N28" s="95"/>
      <c r="O28" s="51"/>
      <c r="P28" s="68"/>
      <c r="Q28" s="52"/>
    </row>
    <row r="29" spans="1:17" s="11" customFormat="1" ht="18.899999999999999" customHeight="1" x14ac:dyDescent="0.25">
      <c r="A29" s="105">
        <v>23</v>
      </c>
      <c r="B29" s="50"/>
      <c r="C29" s="50"/>
      <c r="D29" s="51"/>
      <c r="E29" s="262"/>
      <c r="F29" s="67"/>
      <c r="G29" s="67"/>
      <c r="H29" s="51"/>
      <c r="I29" s="51"/>
      <c r="J29" s="102"/>
      <c r="K29" s="100"/>
      <c r="L29" s="104"/>
      <c r="M29" s="128"/>
      <c r="N29" s="95"/>
      <c r="O29" s="51"/>
      <c r="P29" s="68"/>
      <c r="Q29" s="52"/>
    </row>
    <row r="30" spans="1:17" s="11" customFormat="1" ht="18.899999999999999" customHeight="1" x14ac:dyDescent="0.25">
      <c r="A30" s="105">
        <v>24</v>
      </c>
      <c r="B30" s="50"/>
      <c r="C30" s="50"/>
      <c r="D30" s="51"/>
      <c r="E30" s="120"/>
      <c r="F30" s="67"/>
      <c r="G30" s="67"/>
      <c r="H30" s="51"/>
      <c r="I30" s="51"/>
      <c r="J30" s="102"/>
      <c r="K30" s="100"/>
      <c r="L30" s="104"/>
      <c r="M30" s="128"/>
      <c r="N30" s="95"/>
      <c r="O30" s="51"/>
      <c r="P30" s="68"/>
      <c r="Q30" s="52"/>
    </row>
    <row r="31" spans="1:17" s="11" customFormat="1" ht="18.899999999999999" customHeight="1" x14ac:dyDescent="0.25">
      <c r="A31" s="105">
        <v>25</v>
      </c>
      <c r="B31" s="50"/>
      <c r="C31" s="50"/>
      <c r="D31" s="51"/>
      <c r="E31" s="120"/>
      <c r="F31" s="67"/>
      <c r="G31" s="67"/>
      <c r="H31" s="51"/>
      <c r="I31" s="51"/>
      <c r="J31" s="102"/>
      <c r="K31" s="100"/>
      <c r="L31" s="104"/>
      <c r="M31" s="128"/>
      <c r="N31" s="95"/>
      <c r="O31" s="51"/>
      <c r="P31" s="68"/>
      <c r="Q31" s="52"/>
    </row>
    <row r="32" spans="1:17" s="11" customFormat="1" ht="18.899999999999999" customHeight="1" x14ac:dyDescent="0.25">
      <c r="A32" s="105">
        <v>26</v>
      </c>
      <c r="B32" s="50"/>
      <c r="C32" s="50"/>
      <c r="D32" s="51"/>
      <c r="E32" s="251"/>
      <c r="F32" s="67"/>
      <c r="G32" s="67"/>
      <c r="H32" s="51"/>
      <c r="I32" s="51"/>
      <c r="J32" s="102"/>
      <c r="K32" s="100"/>
      <c r="L32" s="104"/>
      <c r="M32" s="128"/>
      <c r="N32" s="95"/>
      <c r="O32" s="51"/>
      <c r="P32" s="68"/>
      <c r="Q32" s="52"/>
    </row>
    <row r="33" spans="1:17" s="11" customFormat="1" ht="18.899999999999999" customHeight="1" x14ac:dyDescent="0.25">
      <c r="A33" s="105">
        <v>27</v>
      </c>
      <c r="B33" s="50"/>
      <c r="C33" s="50"/>
      <c r="D33" s="51"/>
      <c r="E33" s="120"/>
      <c r="F33" s="67"/>
      <c r="G33" s="67"/>
      <c r="H33" s="51"/>
      <c r="I33" s="51"/>
      <c r="J33" s="102"/>
      <c r="K33" s="100"/>
      <c r="L33" s="104"/>
      <c r="M33" s="128"/>
      <c r="N33" s="95"/>
      <c r="O33" s="51"/>
      <c r="P33" s="68"/>
      <c r="Q33" s="52"/>
    </row>
    <row r="34" spans="1:17" s="11" customFormat="1" ht="18.899999999999999" customHeight="1" x14ac:dyDescent="0.25">
      <c r="A34" s="105">
        <v>28</v>
      </c>
      <c r="B34" s="50"/>
      <c r="C34" s="50"/>
      <c r="D34" s="51"/>
      <c r="E34" s="120"/>
      <c r="F34" s="67"/>
      <c r="G34" s="67"/>
      <c r="H34" s="51"/>
      <c r="I34" s="51"/>
      <c r="J34" s="102"/>
      <c r="K34" s="100"/>
      <c r="L34" s="104"/>
      <c r="M34" s="128"/>
      <c r="N34" s="95"/>
      <c r="O34" s="51"/>
      <c r="P34" s="68"/>
      <c r="Q34" s="52"/>
    </row>
    <row r="35" spans="1:17" s="11" customFormat="1" ht="18.899999999999999" customHeight="1" x14ac:dyDescent="0.25">
      <c r="A35" s="105">
        <v>29</v>
      </c>
      <c r="B35" s="50"/>
      <c r="C35" s="50"/>
      <c r="D35" s="51"/>
      <c r="E35" s="120"/>
      <c r="F35" s="67"/>
      <c r="G35" s="67"/>
      <c r="H35" s="51"/>
      <c r="I35" s="51"/>
      <c r="J35" s="102"/>
      <c r="K35" s="100"/>
      <c r="L35" s="104"/>
      <c r="M35" s="128"/>
      <c r="N35" s="95"/>
      <c r="O35" s="51"/>
      <c r="P35" s="68"/>
      <c r="Q35" s="52"/>
    </row>
    <row r="36" spans="1:17" s="11" customFormat="1" ht="18.899999999999999" customHeight="1" x14ac:dyDescent="0.25">
      <c r="A36" s="105">
        <v>30</v>
      </c>
      <c r="B36" s="50"/>
      <c r="C36" s="50"/>
      <c r="D36" s="51"/>
      <c r="E36" s="120"/>
      <c r="F36" s="67"/>
      <c r="G36" s="67"/>
      <c r="H36" s="51"/>
      <c r="I36" s="51"/>
      <c r="J36" s="102"/>
      <c r="K36" s="100"/>
      <c r="L36" s="104"/>
      <c r="M36" s="128"/>
      <c r="N36" s="95"/>
      <c r="O36" s="51"/>
      <c r="P36" s="68"/>
      <c r="Q36" s="52"/>
    </row>
    <row r="37" spans="1:17" s="11" customFormat="1" ht="18.899999999999999" customHeight="1" x14ac:dyDescent="0.25">
      <c r="A37" s="105">
        <v>31</v>
      </c>
      <c r="B37" s="50"/>
      <c r="C37" s="50"/>
      <c r="D37" s="51"/>
      <c r="E37" s="120"/>
      <c r="F37" s="67"/>
      <c r="G37" s="67"/>
      <c r="H37" s="51"/>
      <c r="I37" s="51"/>
      <c r="J37" s="102"/>
      <c r="K37" s="100"/>
      <c r="L37" s="104"/>
      <c r="M37" s="128"/>
      <c r="N37" s="95"/>
      <c r="O37" s="51"/>
      <c r="P37" s="68"/>
      <c r="Q37" s="52"/>
    </row>
    <row r="38" spans="1:17" s="11" customFormat="1" ht="18.899999999999999" customHeight="1" x14ac:dyDescent="0.25">
      <c r="A38" s="105">
        <v>32</v>
      </c>
      <c r="B38" s="50"/>
      <c r="C38" s="50"/>
      <c r="D38" s="51"/>
      <c r="E38" s="120"/>
      <c r="F38" s="67"/>
      <c r="G38" s="67"/>
      <c r="H38" s="246"/>
      <c r="I38" s="131"/>
      <c r="J38" s="102"/>
      <c r="K38" s="100"/>
      <c r="L38" s="104"/>
      <c r="M38" s="128"/>
      <c r="N38" s="95"/>
      <c r="O38" s="52"/>
      <c r="P38" s="68"/>
      <c r="Q38" s="52"/>
    </row>
    <row r="39" spans="1:17" s="11" customFormat="1" ht="18.899999999999999" customHeight="1" x14ac:dyDescent="0.25">
      <c r="A39" s="105">
        <v>33</v>
      </c>
      <c r="B39" s="50"/>
      <c r="C39" s="50"/>
      <c r="D39" s="51"/>
      <c r="E39" s="120"/>
      <c r="F39" s="67"/>
      <c r="G39" s="67"/>
      <c r="H39" s="246"/>
      <c r="I39" s="131"/>
      <c r="J39" s="102"/>
      <c r="K39" s="100"/>
      <c r="L39" s="104"/>
      <c r="M39" s="128"/>
      <c r="N39" s="125"/>
      <c r="O39" s="98"/>
      <c r="P39" s="68"/>
      <c r="Q39" s="52"/>
    </row>
    <row r="40" spans="1:17" s="11" customFormat="1" ht="18.899999999999999" customHeight="1" x14ac:dyDescent="0.25">
      <c r="A40" s="105">
        <v>34</v>
      </c>
      <c r="B40" s="50"/>
      <c r="C40" s="50"/>
      <c r="D40" s="51"/>
      <c r="E40" s="120"/>
      <c r="F40" s="67"/>
      <c r="G40" s="67"/>
      <c r="H40" s="246"/>
      <c r="I40" s="131"/>
      <c r="J40" s="102" t="e">
        <f>IF(AND(Q40="",#REF!&gt;0,#REF!&lt;5),K40,)</f>
        <v>#REF!</v>
      </c>
      <c r="K40" s="100" t="str">
        <f>IF(D40="","ZZZ9",IF(AND(#REF!&gt;0,#REF!&lt;5),D40&amp;#REF!,D40&amp;"9"))</f>
        <v>ZZZ9</v>
      </c>
      <c r="L40" s="104">
        <f t="shared" ref="L40:L103" si="0">IF(Q40="",999,Q40)</f>
        <v>999</v>
      </c>
      <c r="M40" s="128">
        <f t="shared" ref="M40:M103" si="1">IF(P40=999,999,1)</f>
        <v>999</v>
      </c>
      <c r="N40" s="125"/>
      <c r="O40" s="98"/>
      <c r="P40" s="68">
        <f t="shared" ref="P40:P103" si="2">IF(N40="DA",1,IF(N40="WC",2,IF(N40="SE",3,IF(N40="Q",4,IF(N40="LL",5,999)))))</f>
        <v>999</v>
      </c>
      <c r="Q40" s="52"/>
    </row>
    <row r="41" spans="1:17" s="11" customFormat="1" ht="18.899999999999999" customHeight="1" x14ac:dyDescent="0.25">
      <c r="A41" s="105">
        <v>35</v>
      </c>
      <c r="B41" s="50"/>
      <c r="C41" s="50"/>
      <c r="D41" s="51"/>
      <c r="E41" s="120"/>
      <c r="F41" s="67"/>
      <c r="G41" s="67"/>
      <c r="H41" s="246"/>
      <c r="I41" s="131"/>
      <c r="J41" s="102" t="e">
        <f>IF(AND(Q41="",#REF!&gt;0,#REF!&lt;5),K41,)</f>
        <v>#REF!</v>
      </c>
      <c r="K41" s="100" t="str">
        <f>IF(D41="","ZZZ9",IF(AND(#REF!&gt;0,#REF!&lt;5),D41&amp;#REF!,D41&amp;"9"))</f>
        <v>ZZZ9</v>
      </c>
      <c r="L41" s="104">
        <f t="shared" si="0"/>
        <v>999</v>
      </c>
      <c r="M41" s="128">
        <f t="shared" si="1"/>
        <v>999</v>
      </c>
      <c r="N41" s="125"/>
      <c r="O41" s="98"/>
      <c r="P41" s="68">
        <f t="shared" si="2"/>
        <v>999</v>
      </c>
      <c r="Q41" s="52"/>
    </row>
    <row r="42" spans="1:17" s="11" customFormat="1" ht="18.899999999999999" customHeight="1" x14ac:dyDescent="0.25">
      <c r="A42" s="105">
        <v>36</v>
      </c>
      <c r="B42" s="50"/>
      <c r="C42" s="50"/>
      <c r="D42" s="51"/>
      <c r="E42" s="120"/>
      <c r="F42" s="67"/>
      <c r="G42" s="67"/>
      <c r="H42" s="246"/>
      <c r="I42" s="131"/>
      <c r="J42" s="102" t="e">
        <f>IF(AND(Q42="",#REF!&gt;0,#REF!&lt;5),K42,)</f>
        <v>#REF!</v>
      </c>
      <c r="K42" s="100" t="str">
        <f>IF(D42="","ZZZ9",IF(AND(#REF!&gt;0,#REF!&lt;5),D42&amp;#REF!,D42&amp;"9"))</f>
        <v>ZZZ9</v>
      </c>
      <c r="L42" s="104">
        <f t="shared" si="0"/>
        <v>999</v>
      </c>
      <c r="M42" s="128">
        <f t="shared" si="1"/>
        <v>999</v>
      </c>
      <c r="N42" s="125"/>
      <c r="O42" s="98"/>
      <c r="P42" s="68">
        <f t="shared" si="2"/>
        <v>999</v>
      </c>
      <c r="Q42" s="52"/>
    </row>
    <row r="43" spans="1:17" s="11" customFormat="1" ht="18.899999999999999" customHeight="1" x14ac:dyDescent="0.25">
      <c r="A43" s="105">
        <v>37</v>
      </c>
      <c r="B43" s="50"/>
      <c r="C43" s="50"/>
      <c r="D43" s="51"/>
      <c r="E43" s="120"/>
      <c r="F43" s="67"/>
      <c r="G43" s="67"/>
      <c r="H43" s="246"/>
      <c r="I43" s="131"/>
      <c r="J43" s="102" t="e">
        <f>IF(AND(Q43="",#REF!&gt;0,#REF!&lt;5),K43,)</f>
        <v>#REF!</v>
      </c>
      <c r="K43" s="100" t="str">
        <f>IF(D43="","ZZZ9",IF(AND(#REF!&gt;0,#REF!&lt;5),D43&amp;#REF!,D43&amp;"9"))</f>
        <v>ZZZ9</v>
      </c>
      <c r="L43" s="104">
        <f t="shared" si="0"/>
        <v>999</v>
      </c>
      <c r="M43" s="128">
        <f t="shared" si="1"/>
        <v>999</v>
      </c>
      <c r="N43" s="125"/>
      <c r="O43" s="98"/>
      <c r="P43" s="68">
        <f t="shared" si="2"/>
        <v>999</v>
      </c>
      <c r="Q43" s="52"/>
    </row>
    <row r="44" spans="1:17" s="11" customFormat="1" ht="18.899999999999999" customHeight="1" x14ac:dyDescent="0.25">
      <c r="A44" s="105">
        <v>38</v>
      </c>
      <c r="B44" s="50"/>
      <c r="C44" s="50"/>
      <c r="D44" s="51"/>
      <c r="E44" s="120"/>
      <c r="F44" s="67"/>
      <c r="G44" s="67"/>
      <c r="H44" s="246"/>
      <c r="I44" s="131"/>
      <c r="J44" s="102" t="e">
        <f>IF(AND(Q44="",#REF!&gt;0,#REF!&lt;5),K44,)</f>
        <v>#REF!</v>
      </c>
      <c r="K44" s="100" t="str">
        <f>IF(D44="","ZZZ9",IF(AND(#REF!&gt;0,#REF!&lt;5),D44&amp;#REF!,D44&amp;"9"))</f>
        <v>ZZZ9</v>
      </c>
      <c r="L44" s="104">
        <f t="shared" si="0"/>
        <v>999</v>
      </c>
      <c r="M44" s="128">
        <f t="shared" si="1"/>
        <v>999</v>
      </c>
      <c r="N44" s="125"/>
      <c r="O44" s="98"/>
      <c r="P44" s="68">
        <f t="shared" si="2"/>
        <v>999</v>
      </c>
      <c r="Q44" s="52"/>
    </row>
    <row r="45" spans="1:17" s="11" customFormat="1" ht="18.899999999999999" customHeight="1" x14ac:dyDescent="0.25">
      <c r="A45" s="105">
        <v>39</v>
      </c>
      <c r="B45" s="50"/>
      <c r="C45" s="50"/>
      <c r="D45" s="51"/>
      <c r="E45" s="120"/>
      <c r="F45" s="67"/>
      <c r="G45" s="67"/>
      <c r="H45" s="246"/>
      <c r="I45" s="131"/>
      <c r="J45" s="102" t="e">
        <f>IF(AND(Q45="",#REF!&gt;0,#REF!&lt;5),K45,)</f>
        <v>#REF!</v>
      </c>
      <c r="K45" s="100" t="str">
        <f>IF(D45="","ZZZ9",IF(AND(#REF!&gt;0,#REF!&lt;5),D45&amp;#REF!,D45&amp;"9"))</f>
        <v>ZZZ9</v>
      </c>
      <c r="L45" s="104">
        <f t="shared" si="0"/>
        <v>999</v>
      </c>
      <c r="M45" s="128">
        <f t="shared" si="1"/>
        <v>999</v>
      </c>
      <c r="N45" s="125"/>
      <c r="O45" s="98"/>
      <c r="P45" s="68">
        <f t="shared" si="2"/>
        <v>999</v>
      </c>
      <c r="Q45" s="52"/>
    </row>
    <row r="46" spans="1:17" s="11" customFormat="1" ht="18.899999999999999" customHeight="1" x14ac:dyDescent="0.25">
      <c r="A46" s="105">
        <v>40</v>
      </c>
      <c r="B46" s="50"/>
      <c r="C46" s="50"/>
      <c r="D46" s="51"/>
      <c r="E46" s="120"/>
      <c r="F46" s="67"/>
      <c r="G46" s="67"/>
      <c r="H46" s="246"/>
      <c r="I46" s="131"/>
      <c r="J46" s="102" t="e">
        <f>IF(AND(Q46="",#REF!&gt;0,#REF!&lt;5),K46,)</f>
        <v>#REF!</v>
      </c>
      <c r="K46" s="100" t="str">
        <f>IF(D46="","ZZZ9",IF(AND(#REF!&gt;0,#REF!&lt;5),D46&amp;#REF!,D46&amp;"9"))</f>
        <v>ZZZ9</v>
      </c>
      <c r="L46" s="104">
        <f t="shared" si="0"/>
        <v>999</v>
      </c>
      <c r="M46" s="128">
        <f t="shared" si="1"/>
        <v>999</v>
      </c>
      <c r="N46" s="125"/>
      <c r="O46" s="98"/>
      <c r="P46" s="68">
        <f t="shared" si="2"/>
        <v>999</v>
      </c>
      <c r="Q46" s="52"/>
    </row>
    <row r="47" spans="1:17" s="11" customFormat="1" ht="18.899999999999999" customHeight="1" x14ac:dyDescent="0.25">
      <c r="A47" s="105">
        <v>41</v>
      </c>
      <c r="B47" s="50"/>
      <c r="C47" s="50"/>
      <c r="D47" s="51"/>
      <c r="E47" s="120"/>
      <c r="F47" s="67"/>
      <c r="G47" s="67"/>
      <c r="H47" s="246"/>
      <c r="I47" s="131"/>
      <c r="J47" s="102" t="e">
        <f>IF(AND(Q47="",#REF!&gt;0,#REF!&lt;5),K47,)</f>
        <v>#REF!</v>
      </c>
      <c r="K47" s="100" t="str">
        <f>IF(D47="","ZZZ9",IF(AND(#REF!&gt;0,#REF!&lt;5),D47&amp;#REF!,D47&amp;"9"))</f>
        <v>ZZZ9</v>
      </c>
      <c r="L47" s="104">
        <f t="shared" si="0"/>
        <v>999</v>
      </c>
      <c r="M47" s="128">
        <f t="shared" si="1"/>
        <v>999</v>
      </c>
      <c r="N47" s="125"/>
      <c r="O47" s="98"/>
      <c r="P47" s="68">
        <f t="shared" si="2"/>
        <v>999</v>
      </c>
      <c r="Q47" s="52"/>
    </row>
    <row r="48" spans="1:17" s="11" customFormat="1" ht="18.899999999999999" customHeight="1" x14ac:dyDescent="0.25">
      <c r="A48" s="105">
        <v>42</v>
      </c>
      <c r="B48" s="50"/>
      <c r="C48" s="50"/>
      <c r="D48" s="51"/>
      <c r="E48" s="120"/>
      <c r="F48" s="67"/>
      <c r="G48" s="67"/>
      <c r="H48" s="246"/>
      <c r="I48" s="131"/>
      <c r="J48" s="102" t="e">
        <f>IF(AND(Q48="",#REF!&gt;0,#REF!&lt;5),K48,)</f>
        <v>#REF!</v>
      </c>
      <c r="K48" s="100" t="str">
        <f>IF(D48="","ZZZ9",IF(AND(#REF!&gt;0,#REF!&lt;5),D48&amp;#REF!,D48&amp;"9"))</f>
        <v>ZZZ9</v>
      </c>
      <c r="L48" s="104">
        <f t="shared" si="0"/>
        <v>999</v>
      </c>
      <c r="M48" s="128">
        <f t="shared" si="1"/>
        <v>999</v>
      </c>
      <c r="N48" s="125"/>
      <c r="O48" s="98"/>
      <c r="P48" s="68">
        <f t="shared" si="2"/>
        <v>999</v>
      </c>
      <c r="Q48" s="52"/>
    </row>
    <row r="49" spans="1:17" s="11" customFormat="1" ht="18.899999999999999" customHeight="1" x14ac:dyDescent="0.25">
      <c r="A49" s="105">
        <v>43</v>
      </c>
      <c r="B49" s="50"/>
      <c r="C49" s="50"/>
      <c r="D49" s="51"/>
      <c r="E49" s="120"/>
      <c r="F49" s="67"/>
      <c r="G49" s="67"/>
      <c r="H49" s="246"/>
      <c r="I49" s="131"/>
      <c r="J49" s="102" t="e">
        <f>IF(AND(Q49="",#REF!&gt;0,#REF!&lt;5),K49,)</f>
        <v>#REF!</v>
      </c>
      <c r="K49" s="100" t="str">
        <f>IF(D49="","ZZZ9",IF(AND(#REF!&gt;0,#REF!&lt;5),D49&amp;#REF!,D49&amp;"9"))</f>
        <v>ZZZ9</v>
      </c>
      <c r="L49" s="104">
        <f t="shared" si="0"/>
        <v>999</v>
      </c>
      <c r="M49" s="128">
        <f t="shared" si="1"/>
        <v>999</v>
      </c>
      <c r="N49" s="125"/>
      <c r="O49" s="98"/>
      <c r="P49" s="68">
        <f t="shared" si="2"/>
        <v>999</v>
      </c>
      <c r="Q49" s="52"/>
    </row>
    <row r="50" spans="1:17" s="11" customFormat="1" ht="18.899999999999999" customHeight="1" x14ac:dyDescent="0.25">
      <c r="A50" s="105">
        <v>44</v>
      </c>
      <c r="B50" s="50"/>
      <c r="C50" s="50"/>
      <c r="D50" s="51"/>
      <c r="E50" s="120"/>
      <c r="F50" s="67"/>
      <c r="G50" s="67"/>
      <c r="H50" s="246"/>
      <c r="I50" s="131"/>
      <c r="J50" s="102" t="e">
        <f>IF(AND(Q50="",#REF!&gt;0,#REF!&lt;5),K50,)</f>
        <v>#REF!</v>
      </c>
      <c r="K50" s="100" t="str">
        <f>IF(D50="","ZZZ9",IF(AND(#REF!&gt;0,#REF!&lt;5),D50&amp;#REF!,D50&amp;"9"))</f>
        <v>ZZZ9</v>
      </c>
      <c r="L50" s="104">
        <f t="shared" si="0"/>
        <v>999</v>
      </c>
      <c r="M50" s="128">
        <f t="shared" si="1"/>
        <v>999</v>
      </c>
      <c r="N50" s="125"/>
      <c r="O50" s="98"/>
      <c r="P50" s="68">
        <f t="shared" si="2"/>
        <v>999</v>
      </c>
      <c r="Q50" s="52"/>
    </row>
    <row r="51" spans="1:17" s="11" customFormat="1" ht="18.899999999999999" customHeight="1" x14ac:dyDescent="0.25">
      <c r="A51" s="105">
        <v>45</v>
      </c>
      <c r="B51" s="50"/>
      <c r="C51" s="50"/>
      <c r="D51" s="51"/>
      <c r="E51" s="120"/>
      <c r="F51" s="67"/>
      <c r="G51" s="67"/>
      <c r="H51" s="246"/>
      <c r="I51" s="131"/>
      <c r="J51" s="102" t="e">
        <f>IF(AND(Q51="",#REF!&gt;0,#REF!&lt;5),K51,)</f>
        <v>#REF!</v>
      </c>
      <c r="K51" s="100" t="str">
        <f>IF(D51="","ZZZ9",IF(AND(#REF!&gt;0,#REF!&lt;5),D51&amp;#REF!,D51&amp;"9"))</f>
        <v>ZZZ9</v>
      </c>
      <c r="L51" s="104">
        <f t="shared" si="0"/>
        <v>999</v>
      </c>
      <c r="M51" s="128">
        <f t="shared" si="1"/>
        <v>999</v>
      </c>
      <c r="N51" s="125"/>
      <c r="O51" s="98"/>
      <c r="P51" s="68">
        <f t="shared" si="2"/>
        <v>999</v>
      </c>
      <c r="Q51" s="52"/>
    </row>
    <row r="52" spans="1:17" s="11" customFormat="1" ht="18.899999999999999" customHeight="1" x14ac:dyDescent="0.25">
      <c r="A52" s="105">
        <v>46</v>
      </c>
      <c r="B52" s="50"/>
      <c r="C52" s="50"/>
      <c r="D52" s="51"/>
      <c r="E52" s="120"/>
      <c r="F52" s="67"/>
      <c r="G52" s="67"/>
      <c r="H52" s="246"/>
      <c r="I52" s="131"/>
      <c r="J52" s="102" t="e">
        <f>IF(AND(Q52="",#REF!&gt;0,#REF!&lt;5),K52,)</f>
        <v>#REF!</v>
      </c>
      <c r="K52" s="100" t="str">
        <f>IF(D52="","ZZZ9",IF(AND(#REF!&gt;0,#REF!&lt;5),D52&amp;#REF!,D52&amp;"9"))</f>
        <v>ZZZ9</v>
      </c>
      <c r="L52" s="104">
        <f t="shared" si="0"/>
        <v>999</v>
      </c>
      <c r="M52" s="128">
        <f t="shared" si="1"/>
        <v>999</v>
      </c>
      <c r="N52" s="125"/>
      <c r="O52" s="98"/>
      <c r="P52" s="68">
        <f t="shared" si="2"/>
        <v>999</v>
      </c>
      <c r="Q52" s="52"/>
    </row>
    <row r="53" spans="1:17" s="11" customFormat="1" ht="18.899999999999999" customHeight="1" x14ac:dyDescent="0.25">
      <c r="A53" s="105">
        <v>47</v>
      </c>
      <c r="B53" s="50"/>
      <c r="C53" s="50"/>
      <c r="D53" s="51"/>
      <c r="E53" s="120"/>
      <c r="F53" s="67"/>
      <c r="G53" s="67"/>
      <c r="H53" s="246"/>
      <c r="I53" s="131"/>
      <c r="J53" s="102" t="e">
        <f>IF(AND(Q53="",#REF!&gt;0,#REF!&lt;5),K53,)</f>
        <v>#REF!</v>
      </c>
      <c r="K53" s="100" t="str">
        <f>IF(D53="","ZZZ9",IF(AND(#REF!&gt;0,#REF!&lt;5),D53&amp;#REF!,D53&amp;"9"))</f>
        <v>ZZZ9</v>
      </c>
      <c r="L53" s="104">
        <f t="shared" si="0"/>
        <v>999</v>
      </c>
      <c r="M53" s="128">
        <f t="shared" si="1"/>
        <v>999</v>
      </c>
      <c r="N53" s="125"/>
      <c r="O53" s="98"/>
      <c r="P53" s="68">
        <f t="shared" si="2"/>
        <v>999</v>
      </c>
      <c r="Q53" s="52"/>
    </row>
    <row r="54" spans="1:17" s="11" customFormat="1" ht="18.899999999999999" customHeight="1" x14ac:dyDescent="0.25">
      <c r="A54" s="105">
        <v>48</v>
      </c>
      <c r="B54" s="50"/>
      <c r="C54" s="50"/>
      <c r="D54" s="51"/>
      <c r="E54" s="120"/>
      <c r="F54" s="67"/>
      <c r="G54" s="67"/>
      <c r="H54" s="246"/>
      <c r="I54" s="131"/>
      <c r="J54" s="102" t="e">
        <f>IF(AND(Q54="",#REF!&gt;0,#REF!&lt;5),K54,)</f>
        <v>#REF!</v>
      </c>
      <c r="K54" s="100" t="str">
        <f>IF(D54="","ZZZ9",IF(AND(#REF!&gt;0,#REF!&lt;5),D54&amp;#REF!,D54&amp;"9"))</f>
        <v>ZZZ9</v>
      </c>
      <c r="L54" s="104">
        <f t="shared" si="0"/>
        <v>999</v>
      </c>
      <c r="M54" s="128">
        <f t="shared" si="1"/>
        <v>999</v>
      </c>
      <c r="N54" s="125"/>
      <c r="O54" s="98"/>
      <c r="P54" s="68">
        <f t="shared" si="2"/>
        <v>999</v>
      </c>
      <c r="Q54" s="52"/>
    </row>
    <row r="55" spans="1:17" s="11" customFormat="1" ht="18.899999999999999" customHeight="1" x14ac:dyDescent="0.25">
      <c r="A55" s="105">
        <v>49</v>
      </c>
      <c r="B55" s="50"/>
      <c r="C55" s="50"/>
      <c r="D55" s="51"/>
      <c r="E55" s="120"/>
      <c r="F55" s="67"/>
      <c r="G55" s="67"/>
      <c r="H55" s="246"/>
      <c r="I55" s="131"/>
      <c r="J55" s="102" t="e">
        <f>IF(AND(Q55="",#REF!&gt;0,#REF!&lt;5),K55,)</f>
        <v>#REF!</v>
      </c>
      <c r="K55" s="100" t="str">
        <f>IF(D55="","ZZZ9",IF(AND(#REF!&gt;0,#REF!&lt;5),D55&amp;#REF!,D55&amp;"9"))</f>
        <v>ZZZ9</v>
      </c>
      <c r="L55" s="104">
        <f t="shared" si="0"/>
        <v>999</v>
      </c>
      <c r="M55" s="128">
        <f t="shared" si="1"/>
        <v>999</v>
      </c>
      <c r="N55" s="125"/>
      <c r="O55" s="98"/>
      <c r="P55" s="68">
        <f t="shared" si="2"/>
        <v>999</v>
      </c>
      <c r="Q55" s="52"/>
    </row>
    <row r="56" spans="1:17" s="11" customFormat="1" ht="18.899999999999999" customHeight="1" x14ac:dyDescent="0.25">
      <c r="A56" s="105">
        <v>50</v>
      </c>
      <c r="B56" s="50"/>
      <c r="C56" s="50"/>
      <c r="D56" s="51"/>
      <c r="E56" s="120"/>
      <c r="F56" s="67"/>
      <c r="G56" s="67"/>
      <c r="H56" s="246"/>
      <c r="I56" s="131"/>
      <c r="J56" s="102" t="e">
        <f>IF(AND(Q56="",#REF!&gt;0,#REF!&lt;5),K56,)</f>
        <v>#REF!</v>
      </c>
      <c r="K56" s="100" t="str">
        <f>IF(D56="","ZZZ9",IF(AND(#REF!&gt;0,#REF!&lt;5),D56&amp;#REF!,D56&amp;"9"))</f>
        <v>ZZZ9</v>
      </c>
      <c r="L56" s="104">
        <f t="shared" si="0"/>
        <v>999</v>
      </c>
      <c r="M56" s="128">
        <f t="shared" si="1"/>
        <v>999</v>
      </c>
      <c r="N56" s="125"/>
      <c r="O56" s="98"/>
      <c r="P56" s="68">
        <f t="shared" si="2"/>
        <v>999</v>
      </c>
      <c r="Q56" s="52"/>
    </row>
    <row r="57" spans="1:17" s="11" customFormat="1" ht="18.899999999999999" customHeight="1" x14ac:dyDescent="0.25">
      <c r="A57" s="105">
        <v>51</v>
      </c>
      <c r="B57" s="50"/>
      <c r="C57" s="50"/>
      <c r="D57" s="51"/>
      <c r="E57" s="120"/>
      <c r="F57" s="67"/>
      <c r="G57" s="67"/>
      <c r="H57" s="246"/>
      <c r="I57" s="131"/>
      <c r="J57" s="102" t="e">
        <f>IF(AND(Q57="",#REF!&gt;0,#REF!&lt;5),K57,)</f>
        <v>#REF!</v>
      </c>
      <c r="K57" s="100" t="str">
        <f>IF(D57="","ZZZ9",IF(AND(#REF!&gt;0,#REF!&lt;5),D57&amp;#REF!,D57&amp;"9"))</f>
        <v>ZZZ9</v>
      </c>
      <c r="L57" s="104">
        <f t="shared" si="0"/>
        <v>999</v>
      </c>
      <c r="M57" s="128">
        <f t="shared" si="1"/>
        <v>999</v>
      </c>
      <c r="N57" s="125"/>
      <c r="O57" s="98"/>
      <c r="P57" s="68">
        <f t="shared" si="2"/>
        <v>999</v>
      </c>
      <c r="Q57" s="52"/>
    </row>
    <row r="58" spans="1:17" s="11" customFormat="1" ht="18.899999999999999" customHeight="1" x14ac:dyDescent="0.25">
      <c r="A58" s="105">
        <v>52</v>
      </c>
      <c r="B58" s="50"/>
      <c r="C58" s="50"/>
      <c r="D58" s="51"/>
      <c r="E58" s="120"/>
      <c r="F58" s="67"/>
      <c r="G58" s="67"/>
      <c r="H58" s="246"/>
      <c r="I58" s="131"/>
      <c r="J58" s="102" t="e">
        <f>IF(AND(Q58="",#REF!&gt;0,#REF!&lt;5),K58,)</f>
        <v>#REF!</v>
      </c>
      <c r="K58" s="100" t="str">
        <f>IF(D58="","ZZZ9",IF(AND(#REF!&gt;0,#REF!&lt;5),D58&amp;#REF!,D58&amp;"9"))</f>
        <v>ZZZ9</v>
      </c>
      <c r="L58" s="104">
        <f t="shared" si="0"/>
        <v>999</v>
      </c>
      <c r="M58" s="128">
        <f t="shared" si="1"/>
        <v>999</v>
      </c>
      <c r="N58" s="125"/>
      <c r="O58" s="98"/>
      <c r="P58" s="68">
        <f t="shared" si="2"/>
        <v>999</v>
      </c>
      <c r="Q58" s="52"/>
    </row>
    <row r="59" spans="1:17" s="11" customFormat="1" ht="18.899999999999999" customHeight="1" x14ac:dyDescent="0.25">
      <c r="A59" s="105">
        <v>53</v>
      </c>
      <c r="B59" s="50"/>
      <c r="C59" s="50"/>
      <c r="D59" s="51"/>
      <c r="E59" s="120"/>
      <c r="F59" s="67"/>
      <c r="G59" s="67"/>
      <c r="H59" s="246"/>
      <c r="I59" s="131"/>
      <c r="J59" s="102" t="e">
        <f>IF(AND(Q59="",#REF!&gt;0,#REF!&lt;5),K59,)</f>
        <v>#REF!</v>
      </c>
      <c r="K59" s="100" t="str">
        <f>IF(D59="","ZZZ9",IF(AND(#REF!&gt;0,#REF!&lt;5),D59&amp;#REF!,D59&amp;"9"))</f>
        <v>ZZZ9</v>
      </c>
      <c r="L59" s="104">
        <f t="shared" si="0"/>
        <v>999</v>
      </c>
      <c r="M59" s="128">
        <f t="shared" si="1"/>
        <v>999</v>
      </c>
      <c r="N59" s="125"/>
      <c r="O59" s="98"/>
      <c r="P59" s="68">
        <f t="shared" si="2"/>
        <v>999</v>
      </c>
      <c r="Q59" s="52"/>
    </row>
    <row r="60" spans="1:17" s="11" customFormat="1" ht="18.899999999999999" customHeight="1" x14ac:dyDescent="0.25">
      <c r="A60" s="105">
        <v>54</v>
      </c>
      <c r="B60" s="50"/>
      <c r="C60" s="50"/>
      <c r="D60" s="51"/>
      <c r="E60" s="120"/>
      <c r="F60" s="67"/>
      <c r="G60" s="67"/>
      <c r="H60" s="246"/>
      <c r="I60" s="131"/>
      <c r="J60" s="102" t="e">
        <f>IF(AND(Q60="",#REF!&gt;0,#REF!&lt;5),K60,)</f>
        <v>#REF!</v>
      </c>
      <c r="K60" s="100" t="str">
        <f>IF(D60="","ZZZ9",IF(AND(#REF!&gt;0,#REF!&lt;5),D60&amp;#REF!,D60&amp;"9"))</f>
        <v>ZZZ9</v>
      </c>
      <c r="L60" s="104">
        <f t="shared" si="0"/>
        <v>999</v>
      </c>
      <c r="M60" s="128">
        <f t="shared" si="1"/>
        <v>999</v>
      </c>
      <c r="N60" s="125"/>
      <c r="O60" s="98"/>
      <c r="P60" s="68">
        <f t="shared" si="2"/>
        <v>999</v>
      </c>
      <c r="Q60" s="52"/>
    </row>
    <row r="61" spans="1:17" s="11" customFormat="1" ht="18.899999999999999" customHeight="1" x14ac:dyDescent="0.25">
      <c r="A61" s="105">
        <v>55</v>
      </c>
      <c r="B61" s="50"/>
      <c r="C61" s="50"/>
      <c r="D61" s="51"/>
      <c r="E61" s="120"/>
      <c r="F61" s="67"/>
      <c r="G61" s="67"/>
      <c r="H61" s="246"/>
      <c r="I61" s="131"/>
      <c r="J61" s="102" t="e">
        <f>IF(AND(Q61="",#REF!&gt;0,#REF!&lt;5),K61,)</f>
        <v>#REF!</v>
      </c>
      <c r="K61" s="100" t="str">
        <f>IF(D61="","ZZZ9",IF(AND(#REF!&gt;0,#REF!&lt;5),D61&amp;#REF!,D61&amp;"9"))</f>
        <v>ZZZ9</v>
      </c>
      <c r="L61" s="104">
        <f t="shared" si="0"/>
        <v>999</v>
      </c>
      <c r="M61" s="128">
        <f t="shared" si="1"/>
        <v>999</v>
      </c>
      <c r="N61" s="125"/>
      <c r="O61" s="98"/>
      <c r="P61" s="68">
        <f t="shared" si="2"/>
        <v>999</v>
      </c>
      <c r="Q61" s="52"/>
    </row>
    <row r="62" spans="1:17" s="11" customFormat="1" ht="18.899999999999999" customHeight="1" x14ac:dyDescent="0.25">
      <c r="A62" s="105">
        <v>56</v>
      </c>
      <c r="B62" s="50"/>
      <c r="C62" s="50"/>
      <c r="D62" s="51"/>
      <c r="E62" s="120"/>
      <c r="F62" s="67"/>
      <c r="G62" s="67"/>
      <c r="H62" s="246"/>
      <c r="I62" s="131"/>
      <c r="J62" s="102" t="e">
        <f>IF(AND(Q62="",#REF!&gt;0,#REF!&lt;5),K62,)</f>
        <v>#REF!</v>
      </c>
      <c r="K62" s="100" t="str">
        <f>IF(D62="","ZZZ9",IF(AND(#REF!&gt;0,#REF!&lt;5),D62&amp;#REF!,D62&amp;"9"))</f>
        <v>ZZZ9</v>
      </c>
      <c r="L62" s="104">
        <f t="shared" si="0"/>
        <v>999</v>
      </c>
      <c r="M62" s="128">
        <f t="shared" si="1"/>
        <v>999</v>
      </c>
      <c r="N62" s="125"/>
      <c r="O62" s="98"/>
      <c r="P62" s="68">
        <f t="shared" si="2"/>
        <v>999</v>
      </c>
      <c r="Q62" s="52"/>
    </row>
    <row r="63" spans="1:17" s="11" customFormat="1" ht="18.899999999999999" customHeight="1" x14ac:dyDescent="0.25">
      <c r="A63" s="105">
        <v>57</v>
      </c>
      <c r="B63" s="50"/>
      <c r="C63" s="50"/>
      <c r="D63" s="51"/>
      <c r="E63" s="120"/>
      <c r="F63" s="67"/>
      <c r="G63" s="67"/>
      <c r="H63" s="246"/>
      <c r="I63" s="131"/>
      <c r="J63" s="102" t="e">
        <f>IF(AND(Q63="",#REF!&gt;0,#REF!&lt;5),K63,)</f>
        <v>#REF!</v>
      </c>
      <c r="K63" s="100" t="str">
        <f>IF(D63="","ZZZ9",IF(AND(#REF!&gt;0,#REF!&lt;5),D63&amp;#REF!,D63&amp;"9"))</f>
        <v>ZZZ9</v>
      </c>
      <c r="L63" s="104">
        <f t="shared" si="0"/>
        <v>999</v>
      </c>
      <c r="M63" s="128">
        <f t="shared" si="1"/>
        <v>999</v>
      </c>
      <c r="N63" s="125"/>
      <c r="O63" s="98"/>
      <c r="P63" s="68">
        <f t="shared" si="2"/>
        <v>999</v>
      </c>
      <c r="Q63" s="52"/>
    </row>
    <row r="64" spans="1:17" s="11" customFormat="1" ht="18.899999999999999" customHeight="1" x14ac:dyDescent="0.25">
      <c r="A64" s="105">
        <v>58</v>
      </c>
      <c r="B64" s="50"/>
      <c r="C64" s="50"/>
      <c r="D64" s="51"/>
      <c r="E64" s="120"/>
      <c r="F64" s="67"/>
      <c r="G64" s="67"/>
      <c r="H64" s="246"/>
      <c r="I64" s="131"/>
      <c r="J64" s="102" t="e">
        <f>IF(AND(Q64="",#REF!&gt;0,#REF!&lt;5),K64,)</f>
        <v>#REF!</v>
      </c>
      <c r="K64" s="100" t="str">
        <f>IF(D64="","ZZZ9",IF(AND(#REF!&gt;0,#REF!&lt;5),D64&amp;#REF!,D64&amp;"9"))</f>
        <v>ZZZ9</v>
      </c>
      <c r="L64" s="104">
        <f t="shared" si="0"/>
        <v>999</v>
      </c>
      <c r="M64" s="128">
        <f t="shared" si="1"/>
        <v>999</v>
      </c>
      <c r="N64" s="125"/>
      <c r="O64" s="98"/>
      <c r="P64" s="68">
        <f t="shared" si="2"/>
        <v>999</v>
      </c>
      <c r="Q64" s="52"/>
    </row>
    <row r="65" spans="1:17" s="11" customFormat="1" ht="18.899999999999999" customHeight="1" x14ac:dyDescent="0.25">
      <c r="A65" s="105">
        <v>59</v>
      </c>
      <c r="B65" s="50"/>
      <c r="C65" s="50"/>
      <c r="D65" s="51"/>
      <c r="E65" s="120"/>
      <c r="F65" s="67"/>
      <c r="G65" s="67"/>
      <c r="H65" s="246"/>
      <c r="I65" s="131"/>
      <c r="J65" s="102" t="e">
        <f>IF(AND(Q65="",#REF!&gt;0,#REF!&lt;5),K65,)</f>
        <v>#REF!</v>
      </c>
      <c r="K65" s="100" t="str">
        <f>IF(D65="","ZZZ9",IF(AND(#REF!&gt;0,#REF!&lt;5),D65&amp;#REF!,D65&amp;"9"))</f>
        <v>ZZZ9</v>
      </c>
      <c r="L65" s="104">
        <f t="shared" si="0"/>
        <v>999</v>
      </c>
      <c r="M65" s="128">
        <f t="shared" si="1"/>
        <v>999</v>
      </c>
      <c r="N65" s="125"/>
      <c r="O65" s="98"/>
      <c r="P65" s="68">
        <f t="shared" si="2"/>
        <v>999</v>
      </c>
      <c r="Q65" s="52"/>
    </row>
    <row r="66" spans="1:17" s="11" customFormat="1" ht="18.899999999999999" customHeight="1" x14ac:dyDescent="0.25">
      <c r="A66" s="105">
        <v>60</v>
      </c>
      <c r="B66" s="50"/>
      <c r="C66" s="50"/>
      <c r="D66" s="51"/>
      <c r="E66" s="120"/>
      <c r="F66" s="67"/>
      <c r="G66" s="67"/>
      <c r="H66" s="246"/>
      <c r="I66" s="131"/>
      <c r="J66" s="102" t="e">
        <f>IF(AND(Q66="",#REF!&gt;0,#REF!&lt;5),K66,)</f>
        <v>#REF!</v>
      </c>
      <c r="K66" s="100" t="str">
        <f>IF(D66="","ZZZ9",IF(AND(#REF!&gt;0,#REF!&lt;5),D66&amp;#REF!,D66&amp;"9"))</f>
        <v>ZZZ9</v>
      </c>
      <c r="L66" s="104">
        <f t="shared" si="0"/>
        <v>999</v>
      </c>
      <c r="M66" s="128">
        <f t="shared" si="1"/>
        <v>999</v>
      </c>
      <c r="N66" s="125"/>
      <c r="O66" s="98"/>
      <c r="P66" s="68">
        <f t="shared" si="2"/>
        <v>999</v>
      </c>
      <c r="Q66" s="52"/>
    </row>
    <row r="67" spans="1:17" s="11" customFormat="1" ht="18.899999999999999" customHeight="1" x14ac:dyDescent="0.25">
      <c r="A67" s="105">
        <v>61</v>
      </c>
      <c r="B67" s="50"/>
      <c r="C67" s="50"/>
      <c r="D67" s="51"/>
      <c r="E67" s="120"/>
      <c r="F67" s="67"/>
      <c r="G67" s="67"/>
      <c r="H67" s="246"/>
      <c r="I67" s="131"/>
      <c r="J67" s="102" t="e">
        <f>IF(AND(Q67="",#REF!&gt;0,#REF!&lt;5),K67,)</f>
        <v>#REF!</v>
      </c>
      <c r="K67" s="100" t="str">
        <f>IF(D67="","ZZZ9",IF(AND(#REF!&gt;0,#REF!&lt;5),D67&amp;#REF!,D67&amp;"9"))</f>
        <v>ZZZ9</v>
      </c>
      <c r="L67" s="104">
        <f t="shared" si="0"/>
        <v>999</v>
      </c>
      <c r="M67" s="128">
        <f t="shared" si="1"/>
        <v>999</v>
      </c>
      <c r="N67" s="125"/>
      <c r="O67" s="98"/>
      <c r="P67" s="68">
        <f t="shared" si="2"/>
        <v>999</v>
      </c>
      <c r="Q67" s="52"/>
    </row>
    <row r="68" spans="1:17" s="11" customFormat="1" ht="18.899999999999999" customHeight="1" x14ac:dyDescent="0.25">
      <c r="A68" s="105">
        <v>62</v>
      </c>
      <c r="B68" s="50"/>
      <c r="C68" s="50"/>
      <c r="D68" s="51"/>
      <c r="E68" s="120"/>
      <c r="F68" s="67"/>
      <c r="G68" s="67"/>
      <c r="H68" s="246"/>
      <c r="I68" s="131"/>
      <c r="J68" s="102" t="e">
        <f>IF(AND(Q68="",#REF!&gt;0,#REF!&lt;5),K68,)</f>
        <v>#REF!</v>
      </c>
      <c r="K68" s="100" t="str">
        <f>IF(D68="","ZZZ9",IF(AND(#REF!&gt;0,#REF!&lt;5),D68&amp;#REF!,D68&amp;"9"))</f>
        <v>ZZZ9</v>
      </c>
      <c r="L68" s="104">
        <f t="shared" si="0"/>
        <v>999</v>
      </c>
      <c r="M68" s="128">
        <f t="shared" si="1"/>
        <v>999</v>
      </c>
      <c r="N68" s="125"/>
      <c r="O68" s="98"/>
      <c r="P68" s="68">
        <f t="shared" si="2"/>
        <v>999</v>
      </c>
      <c r="Q68" s="52"/>
    </row>
    <row r="69" spans="1:17" s="11" customFormat="1" ht="18.899999999999999" customHeight="1" x14ac:dyDescent="0.25">
      <c r="A69" s="105">
        <v>63</v>
      </c>
      <c r="B69" s="50"/>
      <c r="C69" s="50"/>
      <c r="D69" s="51"/>
      <c r="E69" s="120"/>
      <c r="F69" s="67"/>
      <c r="G69" s="67"/>
      <c r="H69" s="246"/>
      <c r="I69" s="131"/>
      <c r="J69" s="102" t="e">
        <f>IF(AND(Q69="",#REF!&gt;0,#REF!&lt;5),K69,)</f>
        <v>#REF!</v>
      </c>
      <c r="K69" s="100" t="str">
        <f>IF(D69="","ZZZ9",IF(AND(#REF!&gt;0,#REF!&lt;5),D69&amp;#REF!,D69&amp;"9"))</f>
        <v>ZZZ9</v>
      </c>
      <c r="L69" s="104">
        <f t="shared" si="0"/>
        <v>999</v>
      </c>
      <c r="M69" s="128">
        <f t="shared" si="1"/>
        <v>999</v>
      </c>
      <c r="N69" s="125"/>
      <c r="O69" s="98"/>
      <c r="P69" s="68">
        <f t="shared" si="2"/>
        <v>999</v>
      </c>
      <c r="Q69" s="52"/>
    </row>
    <row r="70" spans="1:17" s="11" customFormat="1" ht="18.899999999999999" customHeight="1" x14ac:dyDescent="0.25">
      <c r="A70" s="105">
        <v>64</v>
      </c>
      <c r="B70" s="50"/>
      <c r="C70" s="50"/>
      <c r="D70" s="51"/>
      <c r="E70" s="120"/>
      <c r="F70" s="67"/>
      <c r="G70" s="67"/>
      <c r="H70" s="246"/>
      <c r="I70" s="131"/>
      <c r="J70" s="102" t="e">
        <f>IF(AND(Q70="",#REF!&gt;0,#REF!&lt;5),K70,)</f>
        <v>#REF!</v>
      </c>
      <c r="K70" s="100" t="str">
        <f>IF(D70="","ZZZ9",IF(AND(#REF!&gt;0,#REF!&lt;5),D70&amp;#REF!,D70&amp;"9"))</f>
        <v>ZZZ9</v>
      </c>
      <c r="L70" s="104">
        <f t="shared" si="0"/>
        <v>999</v>
      </c>
      <c r="M70" s="128">
        <f t="shared" si="1"/>
        <v>999</v>
      </c>
      <c r="N70" s="125"/>
      <c r="O70" s="98"/>
      <c r="P70" s="68">
        <f t="shared" si="2"/>
        <v>999</v>
      </c>
      <c r="Q70" s="52"/>
    </row>
    <row r="71" spans="1:17" s="11" customFormat="1" ht="18.899999999999999" customHeight="1" x14ac:dyDescent="0.25">
      <c r="A71" s="105">
        <v>65</v>
      </c>
      <c r="B71" s="50"/>
      <c r="C71" s="50"/>
      <c r="D71" s="51"/>
      <c r="E71" s="120"/>
      <c r="F71" s="67"/>
      <c r="G71" s="67"/>
      <c r="H71" s="246"/>
      <c r="I71" s="131"/>
      <c r="J71" s="102" t="e">
        <f>IF(AND(Q71="",#REF!&gt;0,#REF!&lt;5),K71,)</f>
        <v>#REF!</v>
      </c>
      <c r="K71" s="100" t="str">
        <f>IF(D71="","ZZZ9",IF(AND(#REF!&gt;0,#REF!&lt;5),D71&amp;#REF!,D71&amp;"9"))</f>
        <v>ZZZ9</v>
      </c>
      <c r="L71" s="104">
        <f t="shared" si="0"/>
        <v>999</v>
      </c>
      <c r="M71" s="128">
        <f t="shared" si="1"/>
        <v>999</v>
      </c>
      <c r="N71" s="125"/>
      <c r="O71" s="98"/>
      <c r="P71" s="68">
        <f t="shared" si="2"/>
        <v>999</v>
      </c>
      <c r="Q71" s="52"/>
    </row>
    <row r="72" spans="1:17" s="11" customFormat="1" ht="18.899999999999999" customHeight="1" x14ac:dyDescent="0.25">
      <c r="A72" s="105">
        <v>66</v>
      </c>
      <c r="B72" s="50"/>
      <c r="C72" s="50"/>
      <c r="D72" s="51"/>
      <c r="E72" s="120"/>
      <c r="F72" s="67"/>
      <c r="G72" s="67"/>
      <c r="H72" s="246"/>
      <c r="I72" s="131"/>
      <c r="J72" s="102" t="e">
        <f>IF(AND(Q72="",#REF!&gt;0,#REF!&lt;5),K72,)</f>
        <v>#REF!</v>
      </c>
      <c r="K72" s="100" t="str">
        <f>IF(D72="","ZZZ9",IF(AND(#REF!&gt;0,#REF!&lt;5),D72&amp;#REF!,D72&amp;"9"))</f>
        <v>ZZZ9</v>
      </c>
      <c r="L72" s="104">
        <f t="shared" si="0"/>
        <v>999</v>
      </c>
      <c r="M72" s="128">
        <f t="shared" si="1"/>
        <v>999</v>
      </c>
      <c r="N72" s="125"/>
      <c r="O72" s="98"/>
      <c r="P72" s="68">
        <f t="shared" si="2"/>
        <v>999</v>
      </c>
      <c r="Q72" s="52"/>
    </row>
    <row r="73" spans="1:17" s="11" customFormat="1" ht="18.899999999999999" customHeight="1" x14ac:dyDescent="0.25">
      <c r="A73" s="105">
        <v>67</v>
      </c>
      <c r="B73" s="50"/>
      <c r="C73" s="50"/>
      <c r="D73" s="51"/>
      <c r="E73" s="120"/>
      <c r="F73" s="67"/>
      <c r="G73" s="67"/>
      <c r="H73" s="246"/>
      <c r="I73" s="131"/>
      <c r="J73" s="102" t="e">
        <f>IF(AND(Q73="",#REF!&gt;0,#REF!&lt;5),K73,)</f>
        <v>#REF!</v>
      </c>
      <c r="K73" s="100" t="str">
        <f>IF(D73="","ZZZ9",IF(AND(#REF!&gt;0,#REF!&lt;5),D73&amp;#REF!,D73&amp;"9"))</f>
        <v>ZZZ9</v>
      </c>
      <c r="L73" s="104">
        <f t="shared" si="0"/>
        <v>999</v>
      </c>
      <c r="M73" s="128">
        <f t="shared" si="1"/>
        <v>999</v>
      </c>
      <c r="N73" s="125"/>
      <c r="O73" s="98"/>
      <c r="P73" s="68">
        <f t="shared" si="2"/>
        <v>999</v>
      </c>
      <c r="Q73" s="52"/>
    </row>
    <row r="74" spans="1:17" s="11" customFormat="1" ht="18.899999999999999" customHeight="1" x14ac:dyDescent="0.25">
      <c r="A74" s="105">
        <v>68</v>
      </c>
      <c r="B74" s="50"/>
      <c r="C74" s="50"/>
      <c r="D74" s="51"/>
      <c r="E74" s="120"/>
      <c r="F74" s="67"/>
      <c r="G74" s="67"/>
      <c r="H74" s="246"/>
      <c r="I74" s="131"/>
      <c r="J74" s="102" t="e">
        <f>IF(AND(Q74="",#REF!&gt;0,#REF!&lt;5),K74,)</f>
        <v>#REF!</v>
      </c>
      <c r="K74" s="100" t="str">
        <f>IF(D74="","ZZZ9",IF(AND(#REF!&gt;0,#REF!&lt;5),D74&amp;#REF!,D74&amp;"9"))</f>
        <v>ZZZ9</v>
      </c>
      <c r="L74" s="104">
        <f t="shared" si="0"/>
        <v>999</v>
      </c>
      <c r="M74" s="128">
        <f t="shared" si="1"/>
        <v>999</v>
      </c>
      <c r="N74" s="125"/>
      <c r="O74" s="98"/>
      <c r="P74" s="68">
        <f t="shared" si="2"/>
        <v>999</v>
      </c>
      <c r="Q74" s="52"/>
    </row>
    <row r="75" spans="1:17" s="11" customFormat="1" ht="18.899999999999999" customHeight="1" x14ac:dyDescent="0.25">
      <c r="A75" s="105">
        <v>69</v>
      </c>
      <c r="B75" s="50"/>
      <c r="C75" s="50"/>
      <c r="D75" s="51"/>
      <c r="E75" s="120"/>
      <c r="F75" s="67"/>
      <c r="G75" s="67"/>
      <c r="H75" s="246"/>
      <c r="I75" s="131"/>
      <c r="J75" s="102" t="e">
        <f>IF(AND(Q75="",#REF!&gt;0,#REF!&lt;5),K75,)</f>
        <v>#REF!</v>
      </c>
      <c r="K75" s="100" t="str">
        <f>IF(D75="","ZZZ9",IF(AND(#REF!&gt;0,#REF!&lt;5),D75&amp;#REF!,D75&amp;"9"))</f>
        <v>ZZZ9</v>
      </c>
      <c r="L75" s="104">
        <f t="shared" si="0"/>
        <v>999</v>
      </c>
      <c r="M75" s="128">
        <f t="shared" si="1"/>
        <v>999</v>
      </c>
      <c r="N75" s="125"/>
      <c r="O75" s="98"/>
      <c r="P75" s="68">
        <f t="shared" si="2"/>
        <v>999</v>
      </c>
      <c r="Q75" s="52"/>
    </row>
    <row r="76" spans="1:17" s="11" customFormat="1" ht="18.899999999999999" customHeight="1" x14ac:dyDescent="0.25">
      <c r="A76" s="105">
        <v>70</v>
      </c>
      <c r="B76" s="50"/>
      <c r="C76" s="50"/>
      <c r="D76" s="51"/>
      <c r="E76" s="120"/>
      <c r="F76" s="67"/>
      <c r="G76" s="67"/>
      <c r="H76" s="246"/>
      <c r="I76" s="131"/>
      <c r="J76" s="102" t="e">
        <f>IF(AND(Q76="",#REF!&gt;0,#REF!&lt;5),K76,)</f>
        <v>#REF!</v>
      </c>
      <c r="K76" s="100" t="str">
        <f>IF(D76="","ZZZ9",IF(AND(#REF!&gt;0,#REF!&lt;5),D76&amp;#REF!,D76&amp;"9"))</f>
        <v>ZZZ9</v>
      </c>
      <c r="L76" s="104">
        <f t="shared" si="0"/>
        <v>999</v>
      </c>
      <c r="M76" s="128">
        <f t="shared" si="1"/>
        <v>999</v>
      </c>
      <c r="N76" s="125"/>
      <c r="O76" s="98"/>
      <c r="P76" s="68">
        <f t="shared" si="2"/>
        <v>999</v>
      </c>
      <c r="Q76" s="52"/>
    </row>
    <row r="77" spans="1:17" s="11" customFormat="1" ht="18.899999999999999" customHeight="1" x14ac:dyDescent="0.25">
      <c r="A77" s="105">
        <v>71</v>
      </c>
      <c r="B77" s="50"/>
      <c r="C77" s="50"/>
      <c r="D77" s="51"/>
      <c r="E77" s="120"/>
      <c r="F77" s="67"/>
      <c r="G77" s="67"/>
      <c r="H77" s="246"/>
      <c r="I77" s="131"/>
      <c r="J77" s="102" t="e">
        <f>IF(AND(Q77="",#REF!&gt;0,#REF!&lt;5),K77,)</f>
        <v>#REF!</v>
      </c>
      <c r="K77" s="100" t="str">
        <f>IF(D77="","ZZZ9",IF(AND(#REF!&gt;0,#REF!&lt;5),D77&amp;#REF!,D77&amp;"9"))</f>
        <v>ZZZ9</v>
      </c>
      <c r="L77" s="104">
        <f t="shared" si="0"/>
        <v>999</v>
      </c>
      <c r="M77" s="128">
        <f t="shared" si="1"/>
        <v>999</v>
      </c>
      <c r="N77" s="125"/>
      <c r="O77" s="98"/>
      <c r="P77" s="68">
        <f t="shared" si="2"/>
        <v>999</v>
      </c>
      <c r="Q77" s="52"/>
    </row>
    <row r="78" spans="1:17" s="11" customFormat="1" ht="18.899999999999999" customHeight="1" x14ac:dyDescent="0.25">
      <c r="A78" s="105">
        <v>72</v>
      </c>
      <c r="B78" s="50"/>
      <c r="C78" s="50"/>
      <c r="D78" s="51"/>
      <c r="E78" s="120"/>
      <c r="F78" s="67"/>
      <c r="G78" s="67"/>
      <c r="H78" s="246"/>
      <c r="I78" s="131"/>
      <c r="J78" s="102" t="e">
        <f>IF(AND(Q78="",#REF!&gt;0,#REF!&lt;5),K78,)</f>
        <v>#REF!</v>
      </c>
      <c r="K78" s="100" t="str">
        <f>IF(D78="","ZZZ9",IF(AND(#REF!&gt;0,#REF!&lt;5),D78&amp;#REF!,D78&amp;"9"))</f>
        <v>ZZZ9</v>
      </c>
      <c r="L78" s="104">
        <f t="shared" si="0"/>
        <v>999</v>
      </c>
      <c r="M78" s="128">
        <f t="shared" si="1"/>
        <v>999</v>
      </c>
      <c r="N78" s="125"/>
      <c r="O78" s="98"/>
      <c r="P78" s="68">
        <f t="shared" si="2"/>
        <v>999</v>
      </c>
      <c r="Q78" s="52"/>
    </row>
    <row r="79" spans="1:17" s="11" customFormat="1" ht="18.899999999999999" customHeight="1" x14ac:dyDescent="0.25">
      <c r="A79" s="105">
        <v>73</v>
      </c>
      <c r="B79" s="50"/>
      <c r="C79" s="50"/>
      <c r="D79" s="51"/>
      <c r="E79" s="120"/>
      <c r="F79" s="67"/>
      <c r="G79" s="67"/>
      <c r="H79" s="246"/>
      <c r="I79" s="131"/>
      <c r="J79" s="102" t="e">
        <f>IF(AND(Q79="",#REF!&gt;0,#REF!&lt;5),K79,)</f>
        <v>#REF!</v>
      </c>
      <c r="K79" s="100" t="str">
        <f>IF(D79="","ZZZ9",IF(AND(#REF!&gt;0,#REF!&lt;5),D79&amp;#REF!,D79&amp;"9"))</f>
        <v>ZZZ9</v>
      </c>
      <c r="L79" s="104">
        <f t="shared" si="0"/>
        <v>999</v>
      </c>
      <c r="M79" s="128">
        <f t="shared" si="1"/>
        <v>999</v>
      </c>
      <c r="N79" s="125"/>
      <c r="O79" s="98"/>
      <c r="P79" s="68">
        <f t="shared" si="2"/>
        <v>999</v>
      </c>
      <c r="Q79" s="52"/>
    </row>
    <row r="80" spans="1:17" s="11" customFormat="1" ht="18.899999999999999" customHeight="1" x14ac:dyDescent="0.25">
      <c r="A80" s="105">
        <v>74</v>
      </c>
      <c r="B80" s="50"/>
      <c r="C80" s="50"/>
      <c r="D80" s="51"/>
      <c r="E80" s="120"/>
      <c r="F80" s="67"/>
      <c r="G80" s="67"/>
      <c r="H80" s="246"/>
      <c r="I80" s="131"/>
      <c r="J80" s="102" t="e">
        <f>IF(AND(Q80="",#REF!&gt;0,#REF!&lt;5),K80,)</f>
        <v>#REF!</v>
      </c>
      <c r="K80" s="100" t="str">
        <f>IF(D80="","ZZZ9",IF(AND(#REF!&gt;0,#REF!&lt;5),D80&amp;#REF!,D80&amp;"9"))</f>
        <v>ZZZ9</v>
      </c>
      <c r="L80" s="104">
        <f t="shared" si="0"/>
        <v>999</v>
      </c>
      <c r="M80" s="128">
        <f t="shared" si="1"/>
        <v>999</v>
      </c>
      <c r="N80" s="125"/>
      <c r="O80" s="98"/>
      <c r="P80" s="68">
        <f t="shared" si="2"/>
        <v>999</v>
      </c>
      <c r="Q80" s="52"/>
    </row>
    <row r="81" spans="1:17" s="11" customFormat="1" ht="18.899999999999999" customHeight="1" x14ac:dyDescent="0.25">
      <c r="A81" s="105">
        <v>75</v>
      </c>
      <c r="B81" s="50"/>
      <c r="C81" s="50"/>
      <c r="D81" s="51"/>
      <c r="E81" s="120"/>
      <c r="F81" s="67"/>
      <c r="G81" s="67"/>
      <c r="H81" s="246"/>
      <c r="I81" s="131"/>
      <c r="J81" s="102" t="e">
        <f>IF(AND(Q81="",#REF!&gt;0,#REF!&lt;5),K81,)</f>
        <v>#REF!</v>
      </c>
      <c r="K81" s="100" t="str">
        <f>IF(D81="","ZZZ9",IF(AND(#REF!&gt;0,#REF!&lt;5),D81&amp;#REF!,D81&amp;"9"))</f>
        <v>ZZZ9</v>
      </c>
      <c r="L81" s="104">
        <f t="shared" si="0"/>
        <v>999</v>
      </c>
      <c r="M81" s="128">
        <f t="shared" si="1"/>
        <v>999</v>
      </c>
      <c r="N81" s="125"/>
      <c r="O81" s="98"/>
      <c r="P81" s="68">
        <f t="shared" si="2"/>
        <v>999</v>
      </c>
      <c r="Q81" s="52"/>
    </row>
    <row r="82" spans="1:17" s="11" customFormat="1" ht="18.899999999999999" customHeight="1" x14ac:dyDescent="0.25">
      <c r="A82" s="105">
        <v>76</v>
      </c>
      <c r="B82" s="50"/>
      <c r="C82" s="50"/>
      <c r="D82" s="51"/>
      <c r="E82" s="120"/>
      <c r="F82" s="67"/>
      <c r="G82" s="67"/>
      <c r="H82" s="246"/>
      <c r="I82" s="131"/>
      <c r="J82" s="102" t="e">
        <f>IF(AND(Q82="",#REF!&gt;0,#REF!&lt;5),K82,)</f>
        <v>#REF!</v>
      </c>
      <c r="K82" s="100" t="str">
        <f>IF(D82="","ZZZ9",IF(AND(#REF!&gt;0,#REF!&lt;5),D82&amp;#REF!,D82&amp;"9"))</f>
        <v>ZZZ9</v>
      </c>
      <c r="L82" s="104">
        <f t="shared" si="0"/>
        <v>999</v>
      </c>
      <c r="M82" s="128">
        <f t="shared" si="1"/>
        <v>999</v>
      </c>
      <c r="N82" s="125"/>
      <c r="O82" s="98"/>
      <c r="P82" s="68">
        <f t="shared" si="2"/>
        <v>999</v>
      </c>
      <c r="Q82" s="52"/>
    </row>
    <row r="83" spans="1:17" s="11" customFormat="1" ht="18.899999999999999" customHeight="1" x14ac:dyDescent="0.25">
      <c r="A83" s="105">
        <v>77</v>
      </c>
      <c r="B83" s="50"/>
      <c r="C83" s="50"/>
      <c r="D83" s="51"/>
      <c r="E83" s="120"/>
      <c r="F83" s="67"/>
      <c r="G83" s="67"/>
      <c r="H83" s="246"/>
      <c r="I83" s="131"/>
      <c r="J83" s="102" t="e">
        <f>IF(AND(Q83="",#REF!&gt;0,#REF!&lt;5),K83,)</f>
        <v>#REF!</v>
      </c>
      <c r="K83" s="100" t="str">
        <f>IF(D83="","ZZZ9",IF(AND(#REF!&gt;0,#REF!&lt;5),D83&amp;#REF!,D83&amp;"9"))</f>
        <v>ZZZ9</v>
      </c>
      <c r="L83" s="104">
        <f t="shared" si="0"/>
        <v>999</v>
      </c>
      <c r="M83" s="128">
        <f t="shared" si="1"/>
        <v>999</v>
      </c>
      <c r="N83" s="125"/>
      <c r="O83" s="98"/>
      <c r="P83" s="68">
        <f t="shared" si="2"/>
        <v>999</v>
      </c>
      <c r="Q83" s="52"/>
    </row>
    <row r="84" spans="1:17" s="11" customFormat="1" ht="18.899999999999999" customHeight="1" x14ac:dyDescent="0.25">
      <c r="A84" s="105">
        <v>78</v>
      </c>
      <c r="B84" s="50"/>
      <c r="C84" s="50"/>
      <c r="D84" s="51"/>
      <c r="E84" s="120"/>
      <c r="F84" s="67"/>
      <c r="G84" s="67"/>
      <c r="H84" s="246"/>
      <c r="I84" s="131"/>
      <c r="J84" s="102" t="e">
        <f>IF(AND(Q84="",#REF!&gt;0,#REF!&lt;5),K84,)</f>
        <v>#REF!</v>
      </c>
      <c r="K84" s="100" t="str">
        <f>IF(D84="","ZZZ9",IF(AND(#REF!&gt;0,#REF!&lt;5),D84&amp;#REF!,D84&amp;"9"))</f>
        <v>ZZZ9</v>
      </c>
      <c r="L84" s="104">
        <f t="shared" si="0"/>
        <v>999</v>
      </c>
      <c r="M84" s="128">
        <f t="shared" si="1"/>
        <v>999</v>
      </c>
      <c r="N84" s="125"/>
      <c r="O84" s="98"/>
      <c r="P84" s="68">
        <f t="shared" si="2"/>
        <v>999</v>
      </c>
      <c r="Q84" s="52"/>
    </row>
    <row r="85" spans="1:17" s="11" customFormat="1" ht="18.899999999999999" customHeight="1" x14ac:dyDescent="0.25">
      <c r="A85" s="105">
        <v>79</v>
      </c>
      <c r="B85" s="50"/>
      <c r="C85" s="50"/>
      <c r="D85" s="51"/>
      <c r="E85" s="120"/>
      <c r="F85" s="67"/>
      <c r="G85" s="67"/>
      <c r="H85" s="246"/>
      <c r="I85" s="131"/>
      <c r="J85" s="102" t="e">
        <f>IF(AND(Q85="",#REF!&gt;0,#REF!&lt;5),K85,)</f>
        <v>#REF!</v>
      </c>
      <c r="K85" s="100" t="str">
        <f>IF(D85="","ZZZ9",IF(AND(#REF!&gt;0,#REF!&lt;5),D85&amp;#REF!,D85&amp;"9"))</f>
        <v>ZZZ9</v>
      </c>
      <c r="L85" s="104">
        <f t="shared" si="0"/>
        <v>999</v>
      </c>
      <c r="M85" s="128">
        <f t="shared" si="1"/>
        <v>999</v>
      </c>
      <c r="N85" s="125"/>
      <c r="O85" s="98"/>
      <c r="P85" s="68">
        <f t="shared" si="2"/>
        <v>999</v>
      </c>
      <c r="Q85" s="52"/>
    </row>
    <row r="86" spans="1:17" s="11" customFormat="1" ht="18.899999999999999" customHeight="1" x14ac:dyDescent="0.25">
      <c r="A86" s="105">
        <v>80</v>
      </c>
      <c r="B86" s="50"/>
      <c r="C86" s="50"/>
      <c r="D86" s="51"/>
      <c r="E86" s="120"/>
      <c r="F86" s="67"/>
      <c r="G86" s="67"/>
      <c r="H86" s="246"/>
      <c r="I86" s="131"/>
      <c r="J86" s="102" t="e">
        <f>IF(AND(Q86="",#REF!&gt;0,#REF!&lt;5),K86,)</f>
        <v>#REF!</v>
      </c>
      <c r="K86" s="100" t="str">
        <f>IF(D86="","ZZZ9",IF(AND(#REF!&gt;0,#REF!&lt;5),D86&amp;#REF!,D86&amp;"9"))</f>
        <v>ZZZ9</v>
      </c>
      <c r="L86" s="104">
        <f t="shared" si="0"/>
        <v>999</v>
      </c>
      <c r="M86" s="128">
        <f t="shared" si="1"/>
        <v>999</v>
      </c>
      <c r="N86" s="125"/>
      <c r="O86" s="98"/>
      <c r="P86" s="68">
        <f t="shared" si="2"/>
        <v>999</v>
      </c>
      <c r="Q86" s="52"/>
    </row>
    <row r="87" spans="1:17" s="11" customFormat="1" ht="18.899999999999999" customHeight="1" x14ac:dyDescent="0.25">
      <c r="A87" s="105">
        <v>81</v>
      </c>
      <c r="B87" s="50"/>
      <c r="C87" s="50"/>
      <c r="D87" s="51"/>
      <c r="E87" s="120"/>
      <c r="F87" s="67"/>
      <c r="G87" s="67"/>
      <c r="H87" s="246"/>
      <c r="I87" s="131"/>
      <c r="J87" s="102" t="e">
        <f>IF(AND(Q87="",#REF!&gt;0,#REF!&lt;5),K87,)</f>
        <v>#REF!</v>
      </c>
      <c r="K87" s="100" t="str">
        <f>IF(D87="","ZZZ9",IF(AND(#REF!&gt;0,#REF!&lt;5),D87&amp;#REF!,D87&amp;"9"))</f>
        <v>ZZZ9</v>
      </c>
      <c r="L87" s="104">
        <f t="shared" si="0"/>
        <v>999</v>
      </c>
      <c r="M87" s="128">
        <f t="shared" si="1"/>
        <v>999</v>
      </c>
      <c r="N87" s="125"/>
      <c r="O87" s="98"/>
      <c r="P87" s="68">
        <f t="shared" si="2"/>
        <v>999</v>
      </c>
      <c r="Q87" s="52"/>
    </row>
    <row r="88" spans="1:17" s="11" customFormat="1" ht="18.899999999999999" customHeight="1" x14ac:dyDescent="0.25">
      <c r="A88" s="105">
        <v>82</v>
      </c>
      <c r="B88" s="50"/>
      <c r="C88" s="50"/>
      <c r="D88" s="51"/>
      <c r="E88" s="120"/>
      <c r="F88" s="67"/>
      <c r="G88" s="67"/>
      <c r="H88" s="246"/>
      <c r="I88" s="131"/>
      <c r="J88" s="102" t="e">
        <f>IF(AND(Q88="",#REF!&gt;0,#REF!&lt;5),K88,)</f>
        <v>#REF!</v>
      </c>
      <c r="K88" s="100" t="str">
        <f>IF(D88="","ZZZ9",IF(AND(#REF!&gt;0,#REF!&lt;5),D88&amp;#REF!,D88&amp;"9"))</f>
        <v>ZZZ9</v>
      </c>
      <c r="L88" s="104">
        <f t="shared" si="0"/>
        <v>999</v>
      </c>
      <c r="M88" s="128">
        <f t="shared" si="1"/>
        <v>999</v>
      </c>
      <c r="N88" s="125"/>
      <c r="O88" s="98"/>
      <c r="P88" s="68">
        <f t="shared" si="2"/>
        <v>999</v>
      </c>
      <c r="Q88" s="52"/>
    </row>
    <row r="89" spans="1:17" s="11" customFormat="1" ht="18.899999999999999" customHeight="1" x14ac:dyDescent="0.25">
      <c r="A89" s="105">
        <v>83</v>
      </c>
      <c r="B89" s="50"/>
      <c r="C89" s="50"/>
      <c r="D89" s="51"/>
      <c r="E89" s="120"/>
      <c r="F89" s="67"/>
      <c r="G89" s="67"/>
      <c r="H89" s="246"/>
      <c r="I89" s="131"/>
      <c r="J89" s="102" t="e">
        <f>IF(AND(Q89="",#REF!&gt;0,#REF!&lt;5),K89,)</f>
        <v>#REF!</v>
      </c>
      <c r="K89" s="100" t="str">
        <f>IF(D89="","ZZZ9",IF(AND(#REF!&gt;0,#REF!&lt;5),D89&amp;#REF!,D89&amp;"9"))</f>
        <v>ZZZ9</v>
      </c>
      <c r="L89" s="104">
        <f t="shared" si="0"/>
        <v>999</v>
      </c>
      <c r="M89" s="128">
        <f t="shared" si="1"/>
        <v>999</v>
      </c>
      <c r="N89" s="125"/>
      <c r="O89" s="98"/>
      <c r="P89" s="68">
        <f t="shared" si="2"/>
        <v>999</v>
      </c>
      <c r="Q89" s="52"/>
    </row>
    <row r="90" spans="1:17" s="11" customFormat="1" ht="18.899999999999999" customHeight="1" x14ac:dyDescent="0.25">
      <c r="A90" s="105">
        <v>84</v>
      </c>
      <c r="B90" s="50"/>
      <c r="C90" s="50"/>
      <c r="D90" s="51"/>
      <c r="E90" s="120"/>
      <c r="F90" s="67"/>
      <c r="G90" s="67"/>
      <c r="H90" s="246"/>
      <c r="I90" s="131"/>
      <c r="J90" s="102" t="e">
        <f>IF(AND(Q90="",#REF!&gt;0,#REF!&lt;5),K90,)</f>
        <v>#REF!</v>
      </c>
      <c r="K90" s="100" t="str">
        <f>IF(D90="","ZZZ9",IF(AND(#REF!&gt;0,#REF!&lt;5),D90&amp;#REF!,D90&amp;"9"))</f>
        <v>ZZZ9</v>
      </c>
      <c r="L90" s="104">
        <f t="shared" si="0"/>
        <v>999</v>
      </c>
      <c r="M90" s="128">
        <f t="shared" si="1"/>
        <v>999</v>
      </c>
      <c r="N90" s="125"/>
      <c r="O90" s="98"/>
      <c r="P90" s="68">
        <f t="shared" si="2"/>
        <v>999</v>
      </c>
      <c r="Q90" s="52"/>
    </row>
    <row r="91" spans="1:17" s="11" customFormat="1" ht="18.899999999999999" customHeight="1" x14ac:dyDescent="0.25">
      <c r="A91" s="105">
        <v>85</v>
      </c>
      <c r="B91" s="50"/>
      <c r="C91" s="50"/>
      <c r="D91" s="51"/>
      <c r="E91" s="120"/>
      <c r="F91" s="67"/>
      <c r="G91" s="67"/>
      <c r="H91" s="246"/>
      <c r="I91" s="131"/>
      <c r="J91" s="102" t="e">
        <f>IF(AND(Q91="",#REF!&gt;0,#REF!&lt;5),K91,)</f>
        <v>#REF!</v>
      </c>
      <c r="K91" s="100" t="str">
        <f>IF(D91="","ZZZ9",IF(AND(#REF!&gt;0,#REF!&lt;5),D91&amp;#REF!,D91&amp;"9"))</f>
        <v>ZZZ9</v>
      </c>
      <c r="L91" s="104">
        <f t="shared" si="0"/>
        <v>999</v>
      </c>
      <c r="M91" s="128">
        <f t="shared" si="1"/>
        <v>999</v>
      </c>
      <c r="N91" s="125"/>
      <c r="O91" s="98"/>
      <c r="P91" s="68">
        <f t="shared" si="2"/>
        <v>999</v>
      </c>
      <c r="Q91" s="52"/>
    </row>
    <row r="92" spans="1:17" s="11" customFormat="1" ht="18.899999999999999" customHeight="1" x14ac:dyDescent="0.25">
      <c r="A92" s="105">
        <v>86</v>
      </c>
      <c r="B92" s="50"/>
      <c r="C92" s="50"/>
      <c r="D92" s="51"/>
      <c r="E92" s="120"/>
      <c r="F92" s="67"/>
      <c r="G92" s="67"/>
      <c r="H92" s="246"/>
      <c r="I92" s="131"/>
      <c r="J92" s="102" t="e">
        <f>IF(AND(Q92="",#REF!&gt;0,#REF!&lt;5),K92,)</f>
        <v>#REF!</v>
      </c>
      <c r="K92" s="100" t="str">
        <f>IF(D92="","ZZZ9",IF(AND(#REF!&gt;0,#REF!&lt;5),D92&amp;#REF!,D92&amp;"9"))</f>
        <v>ZZZ9</v>
      </c>
      <c r="L92" s="104">
        <f t="shared" si="0"/>
        <v>999</v>
      </c>
      <c r="M92" s="128">
        <f t="shared" si="1"/>
        <v>999</v>
      </c>
      <c r="N92" s="125"/>
      <c r="O92" s="98"/>
      <c r="P92" s="68">
        <f t="shared" si="2"/>
        <v>999</v>
      </c>
      <c r="Q92" s="52"/>
    </row>
    <row r="93" spans="1:17" s="11" customFormat="1" ht="18.899999999999999" customHeight="1" x14ac:dyDescent="0.25">
      <c r="A93" s="105">
        <v>87</v>
      </c>
      <c r="B93" s="50"/>
      <c r="C93" s="50"/>
      <c r="D93" s="51"/>
      <c r="E93" s="120"/>
      <c r="F93" s="67"/>
      <c r="G93" s="67"/>
      <c r="H93" s="246"/>
      <c r="I93" s="131"/>
      <c r="J93" s="102" t="e">
        <f>IF(AND(Q93="",#REF!&gt;0,#REF!&lt;5),K93,)</f>
        <v>#REF!</v>
      </c>
      <c r="K93" s="100" t="str">
        <f>IF(D93="","ZZZ9",IF(AND(#REF!&gt;0,#REF!&lt;5),D93&amp;#REF!,D93&amp;"9"))</f>
        <v>ZZZ9</v>
      </c>
      <c r="L93" s="104">
        <f t="shared" si="0"/>
        <v>999</v>
      </c>
      <c r="M93" s="128">
        <f t="shared" si="1"/>
        <v>999</v>
      </c>
      <c r="N93" s="125"/>
      <c r="O93" s="98"/>
      <c r="P93" s="68">
        <f t="shared" si="2"/>
        <v>999</v>
      </c>
      <c r="Q93" s="52"/>
    </row>
    <row r="94" spans="1:17" s="11" customFormat="1" ht="18.899999999999999" customHeight="1" x14ac:dyDescent="0.25">
      <c r="A94" s="105">
        <v>88</v>
      </c>
      <c r="B94" s="50"/>
      <c r="C94" s="50"/>
      <c r="D94" s="51"/>
      <c r="E94" s="120"/>
      <c r="F94" s="67"/>
      <c r="G94" s="67"/>
      <c r="H94" s="246"/>
      <c r="I94" s="131"/>
      <c r="J94" s="102" t="e">
        <f>IF(AND(Q94="",#REF!&gt;0,#REF!&lt;5),K94,)</f>
        <v>#REF!</v>
      </c>
      <c r="K94" s="100" t="str">
        <f>IF(D94="","ZZZ9",IF(AND(#REF!&gt;0,#REF!&lt;5),D94&amp;#REF!,D94&amp;"9"))</f>
        <v>ZZZ9</v>
      </c>
      <c r="L94" s="104">
        <f t="shared" si="0"/>
        <v>999</v>
      </c>
      <c r="M94" s="128">
        <f t="shared" si="1"/>
        <v>999</v>
      </c>
      <c r="N94" s="125"/>
      <c r="O94" s="98"/>
      <c r="P94" s="68">
        <f t="shared" si="2"/>
        <v>999</v>
      </c>
      <c r="Q94" s="52"/>
    </row>
    <row r="95" spans="1:17" s="11" customFormat="1" ht="18.899999999999999" customHeight="1" x14ac:dyDescent="0.25">
      <c r="A95" s="105">
        <v>89</v>
      </c>
      <c r="B95" s="50"/>
      <c r="C95" s="50"/>
      <c r="D95" s="51"/>
      <c r="E95" s="120"/>
      <c r="F95" s="67"/>
      <c r="G95" s="67"/>
      <c r="H95" s="246"/>
      <c r="I95" s="131"/>
      <c r="J95" s="102" t="e">
        <f>IF(AND(Q95="",#REF!&gt;0,#REF!&lt;5),K95,)</f>
        <v>#REF!</v>
      </c>
      <c r="K95" s="100" t="str">
        <f>IF(D95="","ZZZ9",IF(AND(#REF!&gt;0,#REF!&lt;5),D95&amp;#REF!,D95&amp;"9"))</f>
        <v>ZZZ9</v>
      </c>
      <c r="L95" s="104">
        <f t="shared" si="0"/>
        <v>999</v>
      </c>
      <c r="M95" s="128">
        <f t="shared" si="1"/>
        <v>999</v>
      </c>
      <c r="N95" s="125"/>
      <c r="O95" s="98"/>
      <c r="P95" s="68">
        <f t="shared" si="2"/>
        <v>999</v>
      </c>
      <c r="Q95" s="52"/>
    </row>
    <row r="96" spans="1:17" s="11" customFormat="1" ht="18.899999999999999" customHeight="1" x14ac:dyDescent="0.25">
      <c r="A96" s="105">
        <v>90</v>
      </c>
      <c r="B96" s="50"/>
      <c r="C96" s="50"/>
      <c r="D96" s="51"/>
      <c r="E96" s="120"/>
      <c r="F96" s="67"/>
      <c r="G96" s="67"/>
      <c r="H96" s="246"/>
      <c r="I96" s="131"/>
      <c r="J96" s="102" t="e">
        <f>IF(AND(Q96="",#REF!&gt;0,#REF!&lt;5),K96,)</f>
        <v>#REF!</v>
      </c>
      <c r="K96" s="100" t="str">
        <f>IF(D96="","ZZZ9",IF(AND(#REF!&gt;0,#REF!&lt;5),D96&amp;#REF!,D96&amp;"9"))</f>
        <v>ZZZ9</v>
      </c>
      <c r="L96" s="104">
        <f t="shared" si="0"/>
        <v>999</v>
      </c>
      <c r="M96" s="128">
        <f t="shared" si="1"/>
        <v>999</v>
      </c>
      <c r="N96" s="125"/>
      <c r="O96" s="98"/>
      <c r="P96" s="68">
        <f t="shared" si="2"/>
        <v>999</v>
      </c>
      <c r="Q96" s="52"/>
    </row>
    <row r="97" spans="1:17" s="11" customFormat="1" ht="18.899999999999999" customHeight="1" x14ac:dyDescent="0.25">
      <c r="A97" s="105">
        <v>91</v>
      </c>
      <c r="B97" s="50"/>
      <c r="C97" s="50"/>
      <c r="D97" s="51"/>
      <c r="E97" s="120"/>
      <c r="F97" s="67"/>
      <c r="G97" s="67"/>
      <c r="H97" s="246"/>
      <c r="I97" s="131"/>
      <c r="J97" s="102" t="e">
        <f>IF(AND(Q97="",#REF!&gt;0,#REF!&lt;5),K97,)</f>
        <v>#REF!</v>
      </c>
      <c r="K97" s="100" t="str">
        <f>IF(D97="","ZZZ9",IF(AND(#REF!&gt;0,#REF!&lt;5),D97&amp;#REF!,D97&amp;"9"))</f>
        <v>ZZZ9</v>
      </c>
      <c r="L97" s="104">
        <f t="shared" si="0"/>
        <v>999</v>
      </c>
      <c r="M97" s="128">
        <f t="shared" si="1"/>
        <v>999</v>
      </c>
      <c r="N97" s="125"/>
      <c r="O97" s="98"/>
      <c r="P97" s="68">
        <f t="shared" si="2"/>
        <v>999</v>
      </c>
      <c r="Q97" s="52"/>
    </row>
    <row r="98" spans="1:17" s="11" customFormat="1" ht="18.899999999999999" customHeight="1" x14ac:dyDescent="0.25">
      <c r="A98" s="105">
        <v>92</v>
      </c>
      <c r="B98" s="50"/>
      <c r="C98" s="50"/>
      <c r="D98" s="51"/>
      <c r="E98" s="120"/>
      <c r="F98" s="67"/>
      <c r="G98" s="67"/>
      <c r="H98" s="246"/>
      <c r="I98" s="131"/>
      <c r="J98" s="102" t="e">
        <f>IF(AND(Q98="",#REF!&gt;0,#REF!&lt;5),K98,)</f>
        <v>#REF!</v>
      </c>
      <c r="K98" s="100" t="str">
        <f>IF(D98="","ZZZ9",IF(AND(#REF!&gt;0,#REF!&lt;5),D98&amp;#REF!,D98&amp;"9"))</f>
        <v>ZZZ9</v>
      </c>
      <c r="L98" s="104">
        <f t="shared" si="0"/>
        <v>999</v>
      </c>
      <c r="M98" s="128">
        <f t="shared" si="1"/>
        <v>999</v>
      </c>
      <c r="N98" s="125"/>
      <c r="O98" s="98"/>
      <c r="P98" s="68">
        <f t="shared" si="2"/>
        <v>999</v>
      </c>
      <c r="Q98" s="52"/>
    </row>
    <row r="99" spans="1:17" s="11" customFormat="1" ht="18.899999999999999" customHeight="1" x14ac:dyDescent="0.25">
      <c r="A99" s="105">
        <v>93</v>
      </c>
      <c r="B99" s="50"/>
      <c r="C99" s="50"/>
      <c r="D99" s="51"/>
      <c r="E99" s="120"/>
      <c r="F99" s="67"/>
      <c r="G99" s="67"/>
      <c r="H99" s="246"/>
      <c r="I99" s="131"/>
      <c r="J99" s="102" t="e">
        <f>IF(AND(Q99="",#REF!&gt;0,#REF!&lt;5),K99,)</f>
        <v>#REF!</v>
      </c>
      <c r="K99" s="100" t="str">
        <f>IF(D99="","ZZZ9",IF(AND(#REF!&gt;0,#REF!&lt;5),D99&amp;#REF!,D99&amp;"9"))</f>
        <v>ZZZ9</v>
      </c>
      <c r="L99" s="104">
        <f t="shared" si="0"/>
        <v>999</v>
      </c>
      <c r="M99" s="128">
        <f t="shared" si="1"/>
        <v>999</v>
      </c>
      <c r="N99" s="125"/>
      <c r="O99" s="98"/>
      <c r="P99" s="68">
        <f t="shared" si="2"/>
        <v>999</v>
      </c>
      <c r="Q99" s="52"/>
    </row>
    <row r="100" spans="1:17" s="11" customFormat="1" ht="18.899999999999999" customHeight="1" x14ac:dyDescent="0.25">
      <c r="A100" s="105">
        <v>94</v>
      </c>
      <c r="B100" s="50"/>
      <c r="C100" s="50"/>
      <c r="D100" s="51"/>
      <c r="E100" s="120"/>
      <c r="F100" s="67"/>
      <c r="G100" s="67"/>
      <c r="H100" s="246"/>
      <c r="I100" s="131"/>
      <c r="J100" s="102" t="e">
        <f>IF(AND(Q100="",#REF!&gt;0,#REF!&lt;5),K100,)</f>
        <v>#REF!</v>
      </c>
      <c r="K100" s="100" t="str">
        <f>IF(D100="","ZZZ9",IF(AND(#REF!&gt;0,#REF!&lt;5),D100&amp;#REF!,D100&amp;"9"))</f>
        <v>ZZZ9</v>
      </c>
      <c r="L100" s="104">
        <f t="shared" si="0"/>
        <v>999</v>
      </c>
      <c r="M100" s="128">
        <f t="shared" si="1"/>
        <v>999</v>
      </c>
      <c r="N100" s="125"/>
      <c r="O100" s="98"/>
      <c r="P100" s="68">
        <f t="shared" si="2"/>
        <v>999</v>
      </c>
      <c r="Q100" s="52"/>
    </row>
    <row r="101" spans="1:17" s="11" customFormat="1" ht="18.899999999999999" customHeight="1" x14ac:dyDescent="0.25">
      <c r="A101" s="105">
        <v>95</v>
      </c>
      <c r="B101" s="50"/>
      <c r="C101" s="50"/>
      <c r="D101" s="51"/>
      <c r="E101" s="120"/>
      <c r="F101" s="67"/>
      <c r="G101" s="67"/>
      <c r="H101" s="246"/>
      <c r="I101" s="131"/>
      <c r="J101" s="102" t="e">
        <f>IF(AND(Q101="",#REF!&gt;0,#REF!&lt;5),K101,)</f>
        <v>#REF!</v>
      </c>
      <c r="K101" s="100" t="str">
        <f>IF(D101="","ZZZ9",IF(AND(#REF!&gt;0,#REF!&lt;5),D101&amp;#REF!,D101&amp;"9"))</f>
        <v>ZZZ9</v>
      </c>
      <c r="L101" s="104">
        <f t="shared" si="0"/>
        <v>999</v>
      </c>
      <c r="M101" s="128">
        <f t="shared" si="1"/>
        <v>999</v>
      </c>
      <c r="N101" s="125"/>
      <c r="O101" s="98"/>
      <c r="P101" s="68">
        <f t="shared" si="2"/>
        <v>999</v>
      </c>
      <c r="Q101" s="52"/>
    </row>
    <row r="102" spans="1:17" s="11" customFormat="1" ht="18.899999999999999" customHeight="1" x14ac:dyDescent="0.25">
      <c r="A102" s="105">
        <v>96</v>
      </c>
      <c r="B102" s="50"/>
      <c r="C102" s="50"/>
      <c r="D102" s="51"/>
      <c r="E102" s="120"/>
      <c r="F102" s="67"/>
      <c r="G102" s="67"/>
      <c r="H102" s="246"/>
      <c r="I102" s="131"/>
      <c r="J102" s="102" t="e">
        <f>IF(AND(Q102="",#REF!&gt;0,#REF!&lt;5),K102,)</f>
        <v>#REF!</v>
      </c>
      <c r="K102" s="100" t="str">
        <f>IF(D102="","ZZZ9",IF(AND(#REF!&gt;0,#REF!&lt;5),D102&amp;#REF!,D102&amp;"9"))</f>
        <v>ZZZ9</v>
      </c>
      <c r="L102" s="104">
        <f t="shared" si="0"/>
        <v>999</v>
      </c>
      <c r="M102" s="128">
        <f t="shared" si="1"/>
        <v>999</v>
      </c>
      <c r="N102" s="125"/>
      <c r="O102" s="98"/>
      <c r="P102" s="68">
        <f t="shared" si="2"/>
        <v>999</v>
      </c>
      <c r="Q102" s="52"/>
    </row>
    <row r="103" spans="1:17" s="11" customFormat="1" ht="18.899999999999999" customHeight="1" x14ac:dyDescent="0.25">
      <c r="A103" s="105">
        <v>97</v>
      </c>
      <c r="B103" s="50"/>
      <c r="C103" s="50"/>
      <c r="D103" s="51"/>
      <c r="E103" s="120"/>
      <c r="F103" s="67"/>
      <c r="G103" s="67"/>
      <c r="H103" s="246"/>
      <c r="I103" s="131"/>
      <c r="J103" s="102" t="e">
        <f>IF(AND(Q103="",#REF!&gt;0,#REF!&lt;5),K103,)</f>
        <v>#REF!</v>
      </c>
      <c r="K103" s="100" t="str">
        <f>IF(D103="","ZZZ9",IF(AND(#REF!&gt;0,#REF!&lt;5),D103&amp;#REF!,D103&amp;"9"))</f>
        <v>ZZZ9</v>
      </c>
      <c r="L103" s="104">
        <f t="shared" si="0"/>
        <v>999</v>
      </c>
      <c r="M103" s="128">
        <f t="shared" si="1"/>
        <v>999</v>
      </c>
      <c r="N103" s="125"/>
      <c r="O103" s="98"/>
      <c r="P103" s="68">
        <f t="shared" si="2"/>
        <v>999</v>
      </c>
      <c r="Q103" s="52"/>
    </row>
    <row r="104" spans="1:17" s="11" customFormat="1" ht="18.899999999999999" customHeight="1" x14ac:dyDescent="0.25">
      <c r="A104" s="105">
        <v>98</v>
      </c>
      <c r="B104" s="50"/>
      <c r="C104" s="50"/>
      <c r="D104" s="51"/>
      <c r="E104" s="120"/>
      <c r="F104" s="67"/>
      <c r="G104" s="67"/>
      <c r="H104" s="246"/>
      <c r="I104" s="131"/>
      <c r="J104" s="102" t="e">
        <f>IF(AND(Q104="",#REF!&gt;0,#REF!&lt;5),K104,)</f>
        <v>#REF!</v>
      </c>
      <c r="K104" s="100" t="str">
        <f>IF(D104="","ZZZ9",IF(AND(#REF!&gt;0,#REF!&lt;5),D104&amp;#REF!,D104&amp;"9"))</f>
        <v>ZZZ9</v>
      </c>
      <c r="L104" s="104">
        <f t="shared" ref="L104:L156" si="3">IF(Q104="",999,Q104)</f>
        <v>999</v>
      </c>
      <c r="M104" s="128">
        <f t="shared" ref="M104:M156" si="4">IF(P104=999,999,1)</f>
        <v>999</v>
      </c>
      <c r="N104" s="125"/>
      <c r="O104" s="98"/>
      <c r="P104" s="68">
        <f t="shared" ref="P104:P156" si="5">IF(N104="DA",1,IF(N104="WC",2,IF(N104="SE",3,IF(N104="Q",4,IF(N104="LL",5,999)))))</f>
        <v>999</v>
      </c>
      <c r="Q104" s="52"/>
    </row>
    <row r="105" spans="1:17" s="11" customFormat="1" ht="18.899999999999999" customHeight="1" x14ac:dyDescent="0.25">
      <c r="A105" s="105">
        <v>99</v>
      </c>
      <c r="B105" s="50"/>
      <c r="C105" s="50"/>
      <c r="D105" s="51"/>
      <c r="E105" s="120"/>
      <c r="F105" s="67"/>
      <c r="G105" s="67"/>
      <c r="H105" s="246"/>
      <c r="I105" s="131"/>
      <c r="J105" s="102" t="e">
        <f>IF(AND(Q105="",#REF!&gt;0,#REF!&lt;5),K105,)</f>
        <v>#REF!</v>
      </c>
      <c r="K105" s="100" t="str">
        <f>IF(D105="","ZZZ9",IF(AND(#REF!&gt;0,#REF!&lt;5),D105&amp;#REF!,D105&amp;"9"))</f>
        <v>ZZZ9</v>
      </c>
      <c r="L105" s="104">
        <f t="shared" si="3"/>
        <v>999</v>
      </c>
      <c r="M105" s="128">
        <f t="shared" si="4"/>
        <v>999</v>
      </c>
      <c r="N105" s="125"/>
      <c r="O105" s="98"/>
      <c r="P105" s="68">
        <f t="shared" si="5"/>
        <v>999</v>
      </c>
      <c r="Q105" s="52"/>
    </row>
    <row r="106" spans="1:17" s="11" customFormat="1" ht="18.899999999999999" customHeight="1" x14ac:dyDescent="0.25">
      <c r="A106" s="105">
        <v>100</v>
      </c>
      <c r="B106" s="50"/>
      <c r="C106" s="50"/>
      <c r="D106" s="51"/>
      <c r="E106" s="120"/>
      <c r="F106" s="67"/>
      <c r="G106" s="67"/>
      <c r="H106" s="246"/>
      <c r="I106" s="131"/>
      <c r="J106" s="102" t="e">
        <f>IF(AND(Q106="",#REF!&gt;0,#REF!&lt;5),K106,)</f>
        <v>#REF!</v>
      </c>
      <c r="K106" s="100" t="str">
        <f>IF(D106="","ZZZ9",IF(AND(#REF!&gt;0,#REF!&lt;5),D106&amp;#REF!,D106&amp;"9"))</f>
        <v>ZZZ9</v>
      </c>
      <c r="L106" s="104">
        <f t="shared" si="3"/>
        <v>999</v>
      </c>
      <c r="M106" s="128">
        <f t="shared" si="4"/>
        <v>999</v>
      </c>
      <c r="N106" s="125"/>
      <c r="O106" s="98"/>
      <c r="P106" s="68">
        <f t="shared" si="5"/>
        <v>999</v>
      </c>
      <c r="Q106" s="52"/>
    </row>
    <row r="107" spans="1:17" s="11" customFormat="1" ht="18.899999999999999" customHeight="1" x14ac:dyDescent="0.25">
      <c r="A107" s="105">
        <v>101</v>
      </c>
      <c r="B107" s="50"/>
      <c r="C107" s="50"/>
      <c r="D107" s="51"/>
      <c r="E107" s="120"/>
      <c r="F107" s="67"/>
      <c r="G107" s="67"/>
      <c r="H107" s="246"/>
      <c r="I107" s="131"/>
      <c r="J107" s="102" t="e">
        <f>IF(AND(Q107="",#REF!&gt;0,#REF!&lt;5),K107,)</f>
        <v>#REF!</v>
      </c>
      <c r="K107" s="100" t="str">
        <f>IF(D107="","ZZZ9",IF(AND(#REF!&gt;0,#REF!&lt;5),D107&amp;#REF!,D107&amp;"9"))</f>
        <v>ZZZ9</v>
      </c>
      <c r="L107" s="104">
        <f t="shared" si="3"/>
        <v>999</v>
      </c>
      <c r="M107" s="128">
        <f t="shared" si="4"/>
        <v>999</v>
      </c>
      <c r="N107" s="125"/>
      <c r="O107" s="98"/>
      <c r="P107" s="68">
        <f t="shared" si="5"/>
        <v>999</v>
      </c>
      <c r="Q107" s="52"/>
    </row>
    <row r="108" spans="1:17" s="11" customFormat="1" ht="18.899999999999999" customHeight="1" x14ac:dyDescent="0.25">
      <c r="A108" s="105">
        <v>102</v>
      </c>
      <c r="B108" s="50"/>
      <c r="C108" s="50"/>
      <c r="D108" s="51"/>
      <c r="E108" s="120"/>
      <c r="F108" s="67"/>
      <c r="G108" s="67"/>
      <c r="H108" s="246"/>
      <c r="I108" s="131"/>
      <c r="J108" s="102" t="e">
        <f>IF(AND(Q108="",#REF!&gt;0,#REF!&lt;5),K108,)</f>
        <v>#REF!</v>
      </c>
      <c r="K108" s="100" t="str">
        <f>IF(D108="","ZZZ9",IF(AND(#REF!&gt;0,#REF!&lt;5),D108&amp;#REF!,D108&amp;"9"))</f>
        <v>ZZZ9</v>
      </c>
      <c r="L108" s="104">
        <f t="shared" si="3"/>
        <v>999</v>
      </c>
      <c r="M108" s="128">
        <f t="shared" si="4"/>
        <v>999</v>
      </c>
      <c r="N108" s="125"/>
      <c r="O108" s="98"/>
      <c r="P108" s="68">
        <f t="shared" si="5"/>
        <v>999</v>
      </c>
      <c r="Q108" s="52"/>
    </row>
    <row r="109" spans="1:17" s="11" customFormat="1" ht="18.899999999999999" customHeight="1" x14ac:dyDescent="0.25">
      <c r="A109" s="105">
        <v>103</v>
      </c>
      <c r="B109" s="50"/>
      <c r="C109" s="50"/>
      <c r="D109" s="51"/>
      <c r="E109" s="120"/>
      <c r="F109" s="67"/>
      <c r="G109" s="67"/>
      <c r="H109" s="246"/>
      <c r="I109" s="131"/>
      <c r="J109" s="102" t="e">
        <f>IF(AND(Q109="",#REF!&gt;0,#REF!&lt;5),K109,)</f>
        <v>#REF!</v>
      </c>
      <c r="K109" s="100" t="str">
        <f>IF(D109="","ZZZ9",IF(AND(#REF!&gt;0,#REF!&lt;5),D109&amp;#REF!,D109&amp;"9"))</f>
        <v>ZZZ9</v>
      </c>
      <c r="L109" s="104">
        <f t="shared" si="3"/>
        <v>999</v>
      </c>
      <c r="M109" s="128">
        <f t="shared" si="4"/>
        <v>999</v>
      </c>
      <c r="N109" s="125"/>
      <c r="O109" s="98"/>
      <c r="P109" s="68">
        <f t="shared" si="5"/>
        <v>999</v>
      </c>
      <c r="Q109" s="52"/>
    </row>
    <row r="110" spans="1:17" s="11" customFormat="1" ht="18.899999999999999" customHeight="1" x14ac:dyDescent="0.25">
      <c r="A110" s="105">
        <v>104</v>
      </c>
      <c r="B110" s="50"/>
      <c r="C110" s="50"/>
      <c r="D110" s="51"/>
      <c r="E110" s="120"/>
      <c r="F110" s="67"/>
      <c r="G110" s="67"/>
      <c r="H110" s="246"/>
      <c r="I110" s="131"/>
      <c r="J110" s="102" t="e">
        <f>IF(AND(Q110="",#REF!&gt;0,#REF!&lt;5),K110,)</f>
        <v>#REF!</v>
      </c>
      <c r="K110" s="100" t="str">
        <f>IF(D110="","ZZZ9",IF(AND(#REF!&gt;0,#REF!&lt;5),D110&amp;#REF!,D110&amp;"9"))</f>
        <v>ZZZ9</v>
      </c>
      <c r="L110" s="104">
        <f t="shared" si="3"/>
        <v>999</v>
      </c>
      <c r="M110" s="128">
        <f t="shared" si="4"/>
        <v>999</v>
      </c>
      <c r="N110" s="125"/>
      <c r="O110" s="98"/>
      <c r="P110" s="68">
        <f t="shared" si="5"/>
        <v>999</v>
      </c>
      <c r="Q110" s="52"/>
    </row>
    <row r="111" spans="1:17" s="11" customFormat="1" ht="18.899999999999999" customHeight="1" x14ac:dyDescent="0.25">
      <c r="A111" s="105">
        <v>105</v>
      </c>
      <c r="B111" s="50"/>
      <c r="C111" s="50"/>
      <c r="D111" s="51"/>
      <c r="E111" s="120"/>
      <c r="F111" s="67"/>
      <c r="G111" s="67"/>
      <c r="H111" s="246"/>
      <c r="I111" s="131"/>
      <c r="J111" s="102" t="e">
        <f>IF(AND(Q111="",#REF!&gt;0,#REF!&lt;5),K111,)</f>
        <v>#REF!</v>
      </c>
      <c r="K111" s="100" t="str">
        <f>IF(D111="","ZZZ9",IF(AND(#REF!&gt;0,#REF!&lt;5),D111&amp;#REF!,D111&amp;"9"))</f>
        <v>ZZZ9</v>
      </c>
      <c r="L111" s="104">
        <f t="shared" si="3"/>
        <v>999</v>
      </c>
      <c r="M111" s="128">
        <f t="shared" si="4"/>
        <v>999</v>
      </c>
      <c r="N111" s="125"/>
      <c r="O111" s="98"/>
      <c r="P111" s="68">
        <f t="shared" si="5"/>
        <v>999</v>
      </c>
      <c r="Q111" s="52"/>
    </row>
    <row r="112" spans="1:17" s="11" customFormat="1" ht="18.899999999999999" customHeight="1" x14ac:dyDescent="0.25">
      <c r="A112" s="105">
        <v>106</v>
      </c>
      <c r="B112" s="50"/>
      <c r="C112" s="50"/>
      <c r="D112" s="51"/>
      <c r="E112" s="120"/>
      <c r="F112" s="67"/>
      <c r="G112" s="67"/>
      <c r="H112" s="246"/>
      <c r="I112" s="131"/>
      <c r="J112" s="102" t="e">
        <f>IF(AND(Q112="",#REF!&gt;0,#REF!&lt;5),K112,)</f>
        <v>#REF!</v>
      </c>
      <c r="K112" s="100" t="str">
        <f>IF(D112="","ZZZ9",IF(AND(#REF!&gt;0,#REF!&lt;5),D112&amp;#REF!,D112&amp;"9"))</f>
        <v>ZZZ9</v>
      </c>
      <c r="L112" s="104">
        <f t="shared" si="3"/>
        <v>999</v>
      </c>
      <c r="M112" s="128">
        <f t="shared" si="4"/>
        <v>999</v>
      </c>
      <c r="N112" s="125"/>
      <c r="O112" s="98"/>
      <c r="P112" s="68">
        <f t="shared" si="5"/>
        <v>999</v>
      </c>
      <c r="Q112" s="52"/>
    </row>
    <row r="113" spans="1:17" s="11" customFormat="1" ht="18.899999999999999" customHeight="1" x14ac:dyDescent="0.25">
      <c r="A113" s="105">
        <v>107</v>
      </c>
      <c r="B113" s="50"/>
      <c r="C113" s="50"/>
      <c r="D113" s="51"/>
      <c r="E113" s="120"/>
      <c r="F113" s="67"/>
      <c r="G113" s="67"/>
      <c r="H113" s="246"/>
      <c r="I113" s="131"/>
      <c r="J113" s="102" t="e">
        <f>IF(AND(Q113="",#REF!&gt;0,#REF!&lt;5),K113,)</f>
        <v>#REF!</v>
      </c>
      <c r="K113" s="100" t="str">
        <f>IF(D113="","ZZZ9",IF(AND(#REF!&gt;0,#REF!&lt;5),D113&amp;#REF!,D113&amp;"9"))</f>
        <v>ZZZ9</v>
      </c>
      <c r="L113" s="104">
        <f t="shared" si="3"/>
        <v>999</v>
      </c>
      <c r="M113" s="128">
        <f t="shared" si="4"/>
        <v>999</v>
      </c>
      <c r="N113" s="125"/>
      <c r="O113" s="98"/>
      <c r="P113" s="68">
        <f t="shared" si="5"/>
        <v>999</v>
      </c>
      <c r="Q113" s="52"/>
    </row>
    <row r="114" spans="1:17" s="11" customFormat="1" ht="18.899999999999999" customHeight="1" x14ac:dyDescent="0.25">
      <c r="A114" s="105">
        <v>108</v>
      </c>
      <c r="B114" s="50"/>
      <c r="C114" s="50"/>
      <c r="D114" s="51"/>
      <c r="E114" s="120"/>
      <c r="F114" s="67"/>
      <c r="G114" s="67"/>
      <c r="H114" s="246"/>
      <c r="I114" s="131"/>
      <c r="J114" s="102" t="e">
        <f>IF(AND(Q114="",#REF!&gt;0,#REF!&lt;5),K114,)</f>
        <v>#REF!</v>
      </c>
      <c r="K114" s="100" t="str">
        <f>IF(D114="","ZZZ9",IF(AND(#REF!&gt;0,#REF!&lt;5),D114&amp;#REF!,D114&amp;"9"))</f>
        <v>ZZZ9</v>
      </c>
      <c r="L114" s="104">
        <f t="shared" si="3"/>
        <v>999</v>
      </c>
      <c r="M114" s="128">
        <f t="shared" si="4"/>
        <v>999</v>
      </c>
      <c r="N114" s="125"/>
      <c r="O114" s="98"/>
      <c r="P114" s="68">
        <f t="shared" si="5"/>
        <v>999</v>
      </c>
      <c r="Q114" s="52"/>
    </row>
    <row r="115" spans="1:17" s="11" customFormat="1" ht="18.899999999999999" customHeight="1" x14ac:dyDescent="0.25">
      <c r="A115" s="105">
        <v>109</v>
      </c>
      <c r="B115" s="50"/>
      <c r="C115" s="50"/>
      <c r="D115" s="51"/>
      <c r="E115" s="120"/>
      <c r="F115" s="67"/>
      <c r="G115" s="67"/>
      <c r="H115" s="246"/>
      <c r="I115" s="131"/>
      <c r="J115" s="102" t="e">
        <f>IF(AND(Q115="",#REF!&gt;0,#REF!&lt;5),K115,)</f>
        <v>#REF!</v>
      </c>
      <c r="K115" s="100" t="str">
        <f>IF(D115="","ZZZ9",IF(AND(#REF!&gt;0,#REF!&lt;5),D115&amp;#REF!,D115&amp;"9"))</f>
        <v>ZZZ9</v>
      </c>
      <c r="L115" s="104">
        <f t="shared" si="3"/>
        <v>999</v>
      </c>
      <c r="M115" s="128">
        <f t="shared" si="4"/>
        <v>999</v>
      </c>
      <c r="N115" s="125"/>
      <c r="O115" s="98"/>
      <c r="P115" s="68">
        <f t="shared" si="5"/>
        <v>999</v>
      </c>
      <c r="Q115" s="52"/>
    </row>
    <row r="116" spans="1:17" s="11" customFormat="1" ht="18.899999999999999" customHeight="1" x14ac:dyDescent="0.25">
      <c r="A116" s="105">
        <v>110</v>
      </c>
      <c r="B116" s="50"/>
      <c r="C116" s="50"/>
      <c r="D116" s="51"/>
      <c r="E116" s="120"/>
      <c r="F116" s="67"/>
      <c r="G116" s="67"/>
      <c r="H116" s="246"/>
      <c r="I116" s="131"/>
      <c r="J116" s="102" t="e">
        <f>IF(AND(Q116="",#REF!&gt;0,#REF!&lt;5),K116,)</f>
        <v>#REF!</v>
      </c>
      <c r="K116" s="100" t="str">
        <f>IF(D116="","ZZZ9",IF(AND(#REF!&gt;0,#REF!&lt;5),D116&amp;#REF!,D116&amp;"9"))</f>
        <v>ZZZ9</v>
      </c>
      <c r="L116" s="104">
        <f t="shared" si="3"/>
        <v>999</v>
      </c>
      <c r="M116" s="128">
        <f t="shared" si="4"/>
        <v>999</v>
      </c>
      <c r="N116" s="125"/>
      <c r="O116" s="98"/>
      <c r="P116" s="68">
        <f t="shared" si="5"/>
        <v>999</v>
      </c>
      <c r="Q116" s="52"/>
    </row>
    <row r="117" spans="1:17" s="11" customFormat="1" ht="18.899999999999999" customHeight="1" x14ac:dyDescent="0.25">
      <c r="A117" s="105">
        <v>111</v>
      </c>
      <c r="B117" s="50"/>
      <c r="C117" s="50"/>
      <c r="D117" s="51"/>
      <c r="E117" s="120"/>
      <c r="F117" s="67"/>
      <c r="G117" s="67"/>
      <c r="H117" s="246"/>
      <c r="I117" s="131"/>
      <c r="J117" s="102" t="e">
        <f>IF(AND(Q117="",#REF!&gt;0,#REF!&lt;5),K117,)</f>
        <v>#REF!</v>
      </c>
      <c r="K117" s="100" t="str">
        <f>IF(D117="","ZZZ9",IF(AND(#REF!&gt;0,#REF!&lt;5),D117&amp;#REF!,D117&amp;"9"))</f>
        <v>ZZZ9</v>
      </c>
      <c r="L117" s="104">
        <f t="shared" si="3"/>
        <v>999</v>
      </c>
      <c r="M117" s="128">
        <f t="shared" si="4"/>
        <v>999</v>
      </c>
      <c r="N117" s="125"/>
      <c r="O117" s="98"/>
      <c r="P117" s="68">
        <f t="shared" si="5"/>
        <v>999</v>
      </c>
      <c r="Q117" s="52"/>
    </row>
    <row r="118" spans="1:17" s="11" customFormat="1" ht="18.899999999999999" customHeight="1" x14ac:dyDescent="0.25">
      <c r="A118" s="105">
        <v>112</v>
      </c>
      <c r="B118" s="50"/>
      <c r="C118" s="50"/>
      <c r="D118" s="51"/>
      <c r="E118" s="120"/>
      <c r="F118" s="67"/>
      <c r="G118" s="67"/>
      <c r="H118" s="246"/>
      <c r="I118" s="131"/>
      <c r="J118" s="102" t="e">
        <f>IF(AND(Q118="",#REF!&gt;0,#REF!&lt;5),K118,)</f>
        <v>#REF!</v>
      </c>
      <c r="K118" s="100" t="str">
        <f>IF(D118="","ZZZ9",IF(AND(#REF!&gt;0,#REF!&lt;5),D118&amp;#REF!,D118&amp;"9"))</f>
        <v>ZZZ9</v>
      </c>
      <c r="L118" s="104">
        <f t="shared" si="3"/>
        <v>999</v>
      </c>
      <c r="M118" s="128">
        <f t="shared" si="4"/>
        <v>999</v>
      </c>
      <c r="N118" s="125"/>
      <c r="O118" s="98"/>
      <c r="P118" s="68">
        <f t="shared" si="5"/>
        <v>999</v>
      </c>
      <c r="Q118" s="52"/>
    </row>
    <row r="119" spans="1:17" s="11" customFormat="1" ht="18.899999999999999" customHeight="1" x14ac:dyDescent="0.25">
      <c r="A119" s="105">
        <v>113</v>
      </c>
      <c r="B119" s="50"/>
      <c r="C119" s="50"/>
      <c r="D119" s="51"/>
      <c r="E119" s="120"/>
      <c r="F119" s="67"/>
      <c r="G119" s="67"/>
      <c r="H119" s="246"/>
      <c r="I119" s="131"/>
      <c r="J119" s="102" t="e">
        <f>IF(AND(Q119="",#REF!&gt;0,#REF!&lt;5),K119,)</f>
        <v>#REF!</v>
      </c>
      <c r="K119" s="100" t="str">
        <f>IF(D119="","ZZZ9",IF(AND(#REF!&gt;0,#REF!&lt;5),D119&amp;#REF!,D119&amp;"9"))</f>
        <v>ZZZ9</v>
      </c>
      <c r="L119" s="104">
        <f t="shared" si="3"/>
        <v>999</v>
      </c>
      <c r="M119" s="128">
        <f t="shared" si="4"/>
        <v>999</v>
      </c>
      <c r="N119" s="125"/>
      <c r="O119" s="98"/>
      <c r="P119" s="68">
        <f t="shared" si="5"/>
        <v>999</v>
      </c>
      <c r="Q119" s="52"/>
    </row>
    <row r="120" spans="1:17" s="11" customFormat="1" ht="18.899999999999999" customHeight="1" x14ac:dyDescent="0.25">
      <c r="A120" s="105">
        <v>114</v>
      </c>
      <c r="B120" s="50"/>
      <c r="C120" s="50"/>
      <c r="D120" s="51"/>
      <c r="E120" s="120"/>
      <c r="F120" s="67"/>
      <c r="G120" s="67"/>
      <c r="H120" s="246"/>
      <c r="I120" s="131"/>
      <c r="J120" s="102" t="e">
        <f>IF(AND(Q120="",#REF!&gt;0,#REF!&lt;5),K120,)</f>
        <v>#REF!</v>
      </c>
      <c r="K120" s="100" t="str">
        <f>IF(D120="","ZZZ9",IF(AND(#REF!&gt;0,#REF!&lt;5),D120&amp;#REF!,D120&amp;"9"))</f>
        <v>ZZZ9</v>
      </c>
      <c r="L120" s="104">
        <f t="shared" si="3"/>
        <v>999</v>
      </c>
      <c r="M120" s="128">
        <f t="shared" si="4"/>
        <v>999</v>
      </c>
      <c r="N120" s="125"/>
      <c r="O120" s="98"/>
      <c r="P120" s="68">
        <f t="shared" si="5"/>
        <v>999</v>
      </c>
      <c r="Q120" s="52"/>
    </row>
    <row r="121" spans="1:17" s="11" customFormat="1" ht="18.899999999999999" customHeight="1" x14ac:dyDescent="0.25">
      <c r="A121" s="105">
        <v>115</v>
      </c>
      <c r="B121" s="50"/>
      <c r="C121" s="50"/>
      <c r="D121" s="51"/>
      <c r="E121" s="120"/>
      <c r="F121" s="67"/>
      <c r="G121" s="67"/>
      <c r="H121" s="246"/>
      <c r="I121" s="131"/>
      <c r="J121" s="102" t="e">
        <f>IF(AND(Q121="",#REF!&gt;0,#REF!&lt;5),K121,)</f>
        <v>#REF!</v>
      </c>
      <c r="K121" s="100" t="str">
        <f>IF(D121="","ZZZ9",IF(AND(#REF!&gt;0,#REF!&lt;5),D121&amp;#REF!,D121&amp;"9"))</f>
        <v>ZZZ9</v>
      </c>
      <c r="L121" s="104">
        <f t="shared" si="3"/>
        <v>999</v>
      </c>
      <c r="M121" s="128">
        <f t="shared" si="4"/>
        <v>999</v>
      </c>
      <c r="N121" s="125"/>
      <c r="O121" s="98"/>
      <c r="P121" s="68">
        <f t="shared" si="5"/>
        <v>999</v>
      </c>
      <c r="Q121" s="52"/>
    </row>
    <row r="122" spans="1:17" s="11" customFormat="1" ht="18.899999999999999" customHeight="1" x14ac:dyDescent="0.25">
      <c r="A122" s="105">
        <v>116</v>
      </c>
      <c r="B122" s="50"/>
      <c r="C122" s="50"/>
      <c r="D122" s="51"/>
      <c r="E122" s="120"/>
      <c r="F122" s="67"/>
      <c r="G122" s="67"/>
      <c r="H122" s="246"/>
      <c r="I122" s="131"/>
      <c r="J122" s="102" t="e">
        <f>IF(AND(Q122="",#REF!&gt;0,#REF!&lt;5),K122,)</f>
        <v>#REF!</v>
      </c>
      <c r="K122" s="100" t="str">
        <f>IF(D122="","ZZZ9",IF(AND(#REF!&gt;0,#REF!&lt;5),D122&amp;#REF!,D122&amp;"9"))</f>
        <v>ZZZ9</v>
      </c>
      <c r="L122" s="104">
        <f t="shared" si="3"/>
        <v>999</v>
      </c>
      <c r="M122" s="128">
        <f t="shared" si="4"/>
        <v>999</v>
      </c>
      <c r="N122" s="125"/>
      <c r="O122" s="98"/>
      <c r="P122" s="68">
        <f t="shared" si="5"/>
        <v>999</v>
      </c>
      <c r="Q122" s="52"/>
    </row>
    <row r="123" spans="1:17" s="11" customFormat="1" ht="18.899999999999999" customHeight="1" x14ac:dyDescent="0.25">
      <c r="A123" s="105">
        <v>117</v>
      </c>
      <c r="B123" s="50"/>
      <c r="C123" s="50"/>
      <c r="D123" s="51"/>
      <c r="E123" s="120"/>
      <c r="F123" s="67"/>
      <c r="G123" s="67"/>
      <c r="H123" s="246"/>
      <c r="I123" s="131"/>
      <c r="J123" s="102" t="e">
        <f>IF(AND(Q123="",#REF!&gt;0,#REF!&lt;5),K123,)</f>
        <v>#REF!</v>
      </c>
      <c r="K123" s="100" t="str">
        <f>IF(D123="","ZZZ9",IF(AND(#REF!&gt;0,#REF!&lt;5),D123&amp;#REF!,D123&amp;"9"))</f>
        <v>ZZZ9</v>
      </c>
      <c r="L123" s="104">
        <f t="shared" si="3"/>
        <v>999</v>
      </c>
      <c r="M123" s="128">
        <f t="shared" si="4"/>
        <v>999</v>
      </c>
      <c r="N123" s="125"/>
      <c r="O123" s="98"/>
      <c r="P123" s="68">
        <f t="shared" si="5"/>
        <v>999</v>
      </c>
      <c r="Q123" s="52"/>
    </row>
    <row r="124" spans="1:17" s="11" customFormat="1" ht="18.899999999999999" customHeight="1" x14ac:dyDescent="0.25">
      <c r="A124" s="105">
        <v>118</v>
      </c>
      <c r="B124" s="50"/>
      <c r="C124" s="50"/>
      <c r="D124" s="51"/>
      <c r="E124" s="120"/>
      <c r="F124" s="67"/>
      <c r="G124" s="67"/>
      <c r="H124" s="246"/>
      <c r="I124" s="131"/>
      <c r="J124" s="102" t="e">
        <f>IF(AND(Q124="",#REF!&gt;0,#REF!&lt;5),K124,)</f>
        <v>#REF!</v>
      </c>
      <c r="K124" s="100" t="str">
        <f>IF(D124="","ZZZ9",IF(AND(#REF!&gt;0,#REF!&lt;5),D124&amp;#REF!,D124&amp;"9"))</f>
        <v>ZZZ9</v>
      </c>
      <c r="L124" s="104">
        <f t="shared" si="3"/>
        <v>999</v>
      </c>
      <c r="M124" s="128">
        <f t="shared" si="4"/>
        <v>999</v>
      </c>
      <c r="N124" s="125"/>
      <c r="O124" s="98"/>
      <c r="P124" s="68">
        <f t="shared" si="5"/>
        <v>999</v>
      </c>
      <c r="Q124" s="52"/>
    </row>
    <row r="125" spans="1:17" s="11" customFormat="1" ht="18.899999999999999" customHeight="1" x14ac:dyDescent="0.25">
      <c r="A125" s="105">
        <v>119</v>
      </c>
      <c r="B125" s="50"/>
      <c r="C125" s="50"/>
      <c r="D125" s="51"/>
      <c r="E125" s="120"/>
      <c r="F125" s="67"/>
      <c r="G125" s="67"/>
      <c r="H125" s="246"/>
      <c r="I125" s="131"/>
      <c r="J125" s="102" t="e">
        <f>IF(AND(Q125="",#REF!&gt;0,#REF!&lt;5),K125,)</f>
        <v>#REF!</v>
      </c>
      <c r="K125" s="100" t="str">
        <f>IF(D125="","ZZZ9",IF(AND(#REF!&gt;0,#REF!&lt;5),D125&amp;#REF!,D125&amp;"9"))</f>
        <v>ZZZ9</v>
      </c>
      <c r="L125" s="104">
        <f t="shared" si="3"/>
        <v>999</v>
      </c>
      <c r="M125" s="128">
        <f t="shared" si="4"/>
        <v>999</v>
      </c>
      <c r="N125" s="125"/>
      <c r="O125" s="98"/>
      <c r="P125" s="68">
        <f t="shared" si="5"/>
        <v>999</v>
      </c>
      <c r="Q125" s="52"/>
    </row>
    <row r="126" spans="1:17" s="11" customFormat="1" ht="18.899999999999999" customHeight="1" x14ac:dyDescent="0.25">
      <c r="A126" s="105">
        <v>120</v>
      </c>
      <c r="B126" s="50"/>
      <c r="C126" s="50"/>
      <c r="D126" s="51"/>
      <c r="E126" s="120"/>
      <c r="F126" s="67"/>
      <c r="G126" s="67"/>
      <c r="H126" s="246"/>
      <c r="I126" s="131"/>
      <c r="J126" s="102" t="e">
        <f>IF(AND(Q126="",#REF!&gt;0,#REF!&lt;5),K126,)</f>
        <v>#REF!</v>
      </c>
      <c r="K126" s="100" t="str">
        <f>IF(D126="","ZZZ9",IF(AND(#REF!&gt;0,#REF!&lt;5),D126&amp;#REF!,D126&amp;"9"))</f>
        <v>ZZZ9</v>
      </c>
      <c r="L126" s="104">
        <f t="shared" si="3"/>
        <v>999</v>
      </c>
      <c r="M126" s="128">
        <f t="shared" si="4"/>
        <v>999</v>
      </c>
      <c r="N126" s="125"/>
      <c r="O126" s="98"/>
      <c r="P126" s="68">
        <f t="shared" si="5"/>
        <v>999</v>
      </c>
      <c r="Q126" s="52"/>
    </row>
    <row r="127" spans="1:17" s="11" customFormat="1" ht="18.899999999999999" customHeight="1" x14ac:dyDescent="0.25">
      <c r="A127" s="105">
        <v>121</v>
      </c>
      <c r="B127" s="50"/>
      <c r="C127" s="50"/>
      <c r="D127" s="51"/>
      <c r="E127" s="120"/>
      <c r="F127" s="67"/>
      <c r="G127" s="67"/>
      <c r="H127" s="246"/>
      <c r="I127" s="131"/>
      <c r="J127" s="102" t="e">
        <f>IF(AND(Q127="",#REF!&gt;0,#REF!&lt;5),K127,)</f>
        <v>#REF!</v>
      </c>
      <c r="K127" s="100" t="str">
        <f>IF(D127="","ZZZ9",IF(AND(#REF!&gt;0,#REF!&lt;5),D127&amp;#REF!,D127&amp;"9"))</f>
        <v>ZZZ9</v>
      </c>
      <c r="L127" s="104">
        <f t="shared" si="3"/>
        <v>999</v>
      </c>
      <c r="M127" s="128">
        <f t="shared" si="4"/>
        <v>999</v>
      </c>
      <c r="N127" s="125"/>
      <c r="O127" s="98"/>
      <c r="P127" s="68">
        <f t="shared" si="5"/>
        <v>999</v>
      </c>
      <c r="Q127" s="52"/>
    </row>
    <row r="128" spans="1:17" s="11" customFormat="1" ht="18.899999999999999" customHeight="1" x14ac:dyDescent="0.25">
      <c r="A128" s="105">
        <v>122</v>
      </c>
      <c r="B128" s="50"/>
      <c r="C128" s="50"/>
      <c r="D128" s="51"/>
      <c r="E128" s="120"/>
      <c r="F128" s="67"/>
      <c r="G128" s="67"/>
      <c r="H128" s="246"/>
      <c r="I128" s="131"/>
      <c r="J128" s="102" t="e">
        <f>IF(AND(Q128="",#REF!&gt;0,#REF!&lt;5),K128,)</f>
        <v>#REF!</v>
      </c>
      <c r="K128" s="100" t="str">
        <f>IF(D128="","ZZZ9",IF(AND(#REF!&gt;0,#REF!&lt;5),D128&amp;#REF!,D128&amp;"9"))</f>
        <v>ZZZ9</v>
      </c>
      <c r="L128" s="104">
        <f t="shared" si="3"/>
        <v>999</v>
      </c>
      <c r="M128" s="128">
        <f t="shared" si="4"/>
        <v>999</v>
      </c>
      <c r="N128" s="125"/>
      <c r="O128" s="98"/>
      <c r="P128" s="68">
        <f t="shared" si="5"/>
        <v>999</v>
      </c>
      <c r="Q128" s="52"/>
    </row>
    <row r="129" spans="1:17" s="11" customFormat="1" ht="18.899999999999999" customHeight="1" x14ac:dyDescent="0.25">
      <c r="A129" s="105">
        <v>123</v>
      </c>
      <c r="B129" s="50"/>
      <c r="C129" s="50"/>
      <c r="D129" s="51"/>
      <c r="E129" s="120"/>
      <c r="F129" s="67"/>
      <c r="G129" s="67"/>
      <c r="H129" s="246"/>
      <c r="I129" s="131"/>
      <c r="J129" s="102" t="e">
        <f>IF(AND(Q129="",#REF!&gt;0,#REF!&lt;5),K129,)</f>
        <v>#REF!</v>
      </c>
      <c r="K129" s="100" t="str">
        <f>IF(D129="","ZZZ9",IF(AND(#REF!&gt;0,#REF!&lt;5),D129&amp;#REF!,D129&amp;"9"))</f>
        <v>ZZZ9</v>
      </c>
      <c r="L129" s="104">
        <f t="shared" si="3"/>
        <v>999</v>
      </c>
      <c r="M129" s="128">
        <f t="shared" si="4"/>
        <v>999</v>
      </c>
      <c r="N129" s="125"/>
      <c r="O129" s="98"/>
      <c r="P129" s="68">
        <f t="shared" si="5"/>
        <v>999</v>
      </c>
      <c r="Q129" s="52"/>
    </row>
    <row r="130" spans="1:17" s="11" customFormat="1" ht="18.899999999999999" customHeight="1" x14ac:dyDescent="0.25">
      <c r="A130" s="105">
        <v>124</v>
      </c>
      <c r="B130" s="50"/>
      <c r="C130" s="50"/>
      <c r="D130" s="51"/>
      <c r="E130" s="120"/>
      <c r="F130" s="67"/>
      <c r="G130" s="67"/>
      <c r="H130" s="246"/>
      <c r="I130" s="131"/>
      <c r="J130" s="102" t="e">
        <f>IF(AND(Q130="",#REF!&gt;0,#REF!&lt;5),K130,)</f>
        <v>#REF!</v>
      </c>
      <c r="K130" s="100" t="str">
        <f>IF(D130="","ZZZ9",IF(AND(#REF!&gt;0,#REF!&lt;5),D130&amp;#REF!,D130&amp;"9"))</f>
        <v>ZZZ9</v>
      </c>
      <c r="L130" s="104">
        <f t="shared" si="3"/>
        <v>999</v>
      </c>
      <c r="M130" s="128">
        <f t="shared" si="4"/>
        <v>999</v>
      </c>
      <c r="N130" s="125"/>
      <c r="O130" s="98"/>
      <c r="P130" s="68">
        <f t="shared" si="5"/>
        <v>999</v>
      </c>
      <c r="Q130" s="52"/>
    </row>
    <row r="131" spans="1:17" s="11" customFormat="1" ht="18.899999999999999" customHeight="1" x14ac:dyDescent="0.25">
      <c r="A131" s="105">
        <v>125</v>
      </c>
      <c r="B131" s="50"/>
      <c r="C131" s="50"/>
      <c r="D131" s="51"/>
      <c r="E131" s="120"/>
      <c r="F131" s="67"/>
      <c r="G131" s="67"/>
      <c r="H131" s="246"/>
      <c r="I131" s="131"/>
      <c r="J131" s="102" t="e">
        <f>IF(AND(Q131="",#REF!&gt;0,#REF!&lt;5),K131,)</f>
        <v>#REF!</v>
      </c>
      <c r="K131" s="100" t="str">
        <f>IF(D131="","ZZZ9",IF(AND(#REF!&gt;0,#REF!&lt;5),D131&amp;#REF!,D131&amp;"9"))</f>
        <v>ZZZ9</v>
      </c>
      <c r="L131" s="104">
        <f t="shared" si="3"/>
        <v>999</v>
      </c>
      <c r="M131" s="128">
        <f t="shared" si="4"/>
        <v>999</v>
      </c>
      <c r="N131" s="125"/>
      <c r="O131" s="98"/>
      <c r="P131" s="68">
        <f t="shared" si="5"/>
        <v>999</v>
      </c>
      <c r="Q131" s="52"/>
    </row>
    <row r="132" spans="1:17" s="11" customFormat="1" ht="18.899999999999999" customHeight="1" x14ac:dyDescent="0.25">
      <c r="A132" s="105">
        <v>126</v>
      </c>
      <c r="B132" s="50"/>
      <c r="C132" s="50"/>
      <c r="D132" s="51"/>
      <c r="E132" s="120"/>
      <c r="F132" s="67"/>
      <c r="G132" s="67"/>
      <c r="H132" s="246"/>
      <c r="I132" s="131"/>
      <c r="J132" s="102" t="e">
        <f>IF(AND(Q132="",#REF!&gt;0,#REF!&lt;5),K132,)</f>
        <v>#REF!</v>
      </c>
      <c r="K132" s="100" t="str">
        <f>IF(D132="","ZZZ9",IF(AND(#REF!&gt;0,#REF!&lt;5),D132&amp;#REF!,D132&amp;"9"))</f>
        <v>ZZZ9</v>
      </c>
      <c r="L132" s="104">
        <f t="shared" si="3"/>
        <v>999</v>
      </c>
      <c r="M132" s="128">
        <f t="shared" si="4"/>
        <v>999</v>
      </c>
      <c r="N132" s="125"/>
      <c r="O132" s="98"/>
      <c r="P132" s="68">
        <f t="shared" si="5"/>
        <v>999</v>
      </c>
      <c r="Q132" s="52"/>
    </row>
    <row r="133" spans="1:17" s="11" customFormat="1" ht="18.899999999999999" customHeight="1" x14ac:dyDescent="0.25">
      <c r="A133" s="105">
        <v>127</v>
      </c>
      <c r="B133" s="50"/>
      <c r="C133" s="50"/>
      <c r="D133" s="51"/>
      <c r="E133" s="120"/>
      <c r="F133" s="67"/>
      <c r="G133" s="67"/>
      <c r="H133" s="246"/>
      <c r="I133" s="131"/>
      <c r="J133" s="102" t="e">
        <f>IF(AND(Q133="",#REF!&gt;0,#REF!&lt;5),K133,)</f>
        <v>#REF!</v>
      </c>
      <c r="K133" s="100" t="str">
        <f>IF(D133="","ZZZ9",IF(AND(#REF!&gt;0,#REF!&lt;5),D133&amp;#REF!,D133&amp;"9"))</f>
        <v>ZZZ9</v>
      </c>
      <c r="L133" s="104">
        <f t="shared" si="3"/>
        <v>999</v>
      </c>
      <c r="M133" s="128">
        <f t="shared" si="4"/>
        <v>999</v>
      </c>
      <c r="N133" s="125"/>
      <c r="O133" s="98"/>
      <c r="P133" s="68">
        <f t="shared" si="5"/>
        <v>999</v>
      </c>
      <c r="Q133" s="52"/>
    </row>
    <row r="134" spans="1:17" s="11" customFormat="1" ht="18.899999999999999" customHeight="1" x14ac:dyDescent="0.25">
      <c r="A134" s="105">
        <v>128</v>
      </c>
      <c r="B134" s="50"/>
      <c r="C134" s="50"/>
      <c r="D134" s="51"/>
      <c r="E134" s="120"/>
      <c r="F134" s="67"/>
      <c r="G134" s="67"/>
      <c r="H134" s="246"/>
      <c r="I134" s="131"/>
      <c r="J134" s="102" t="e">
        <f>IF(AND(Q134="",#REF!&gt;0,#REF!&lt;5),K134,)</f>
        <v>#REF!</v>
      </c>
      <c r="K134" s="100" t="str">
        <f>IF(D134="","ZZZ9",IF(AND(#REF!&gt;0,#REF!&lt;5),D134&amp;#REF!,D134&amp;"9"))</f>
        <v>ZZZ9</v>
      </c>
      <c r="L134" s="104">
        <f t="shared" si="3"/>
        <v>999</v>
      </c>
      <c r="M134" s="128">
        <f t="shared" si="4"/>
        <v>999</v>
      </c>
      <c r="N134" s="125"/>
      <c r="O134" s="129"/>
      <c r="P134" s="130">
        <f t="shared" si="5"/>
        <v>999</v>
      </c>
      <c r="Q134" s="131"/>
    </row>
    <row r="135" spans="1:17" x14ac:dyDescent="0.25">
      <c r="A135" s="105">
        <v>129</v>
      </c>
      <c r="B135" s="50"/>
      <c r="C135" s="50"/>
      <c r="D135" s="51"/>
      <c r="E135" s="120"/>
      <c r="F135" s="67"/>
      <c r="G135" s="67"/>
      <c r="H135" s="246"/>
      <c r="I135" s="131"/>
      <c r="J135" s="102" t="e">
        <f>IF(AND(Q135="",#REF!&gt;0,#REF!&lt;5),K135,)</f>
        <v>#REF!</v>
      </c>
      <c r="K135" s="100" t="str">
        <f>IF(D135="","ZZZ9",IF(AND(#REF!&gt;0,#REF!&lt;5),D135&amp;#REF!,D135&amp;"9"))</f>
        <v>ZZZ9</v>
      </c>
      <c r="L135" s="104">
        <f t="shared" si="3"/>
        <v>999</v>
      </c>
      <c r="M135" s="128">
        <f t="shared" si="4"/>
        <v>999</v>
      </c>
      <c r="N135" s="125"/>
      <c r="O135" s="98"/>
      <c r="P135" s="68">
        <f t="shared" si="5"/>
        <v>999</v>
      </c>
      <c r="Q135" s="52"/>
    </row>
    <row r="136" spans="1:17" x14ac:dyDescent="0.25">
      <c r="A136" s="105">
        <v>130</v>
      </c>
      <c r="B136" s="50"/>
      <c r="C136" s="50"/>
      <c r="D136" s="51"/>
      <c r="E136" s="120"/>
      <c r="F136" s="67"/>
      <c r="G136" s="67"/>
      <c r="H136" s="246"/>
      <c r="I136" s="131"/>
      <c r="J136" s="102" t="e">
        <f>IF(AND(Q136="",#REF!&gt;0,#REF!&lt;5),K136,)</f>
        <v>#REF!</v>
      </c>
      <c r="K136" s="100" t="str">
        <f>IF(D136="","ZZZ9",IF(AND(#REF!&gt;0,#REF!&lt;5),D136&amp;#REF!,D136&amp;"9"))</f>
        <v>ZZZ9</v>
      </c>
      <c r="L136" s="104">
        <f t="shared" si="3"/>
        <v>999</v>
      </c>
      <c r="M136" s="128">
        <f t="shared" si="4"/>
        <v>999</v>
      </c>
      <c r="N136" s="125"/>
      <c r="O136" s="98"/>
      <c r="P136" s="68">
        <f t="shared" si="5"/>
        <v>999</v>
      </c>
      <c r="Q136" s="52"/>
    </row>
    <row r="137" spans="1:17" x14ac:dyDescent="0.25">
      <c r="A137" s="105">
        <v>131</v>
      </c>
      <c r="B137" s="50"/>
      <c r="C137" s="50"/>
      <c r="D137" s="51"/>
      <c r="E137" s="120"/>
      <c r="F137" s="67"/>
      <c r="G137" s="67"/>
      <c r="H137" s="246"/>
      <c r="I137" s="131"/>
      <c r="J137" s="102" t="e">
        <f>IF(AND(Q137="",#REF!&gt;0,#REF!&lt;5),K137,)</f>
        <v>#REF!</v>
      </c>
      <c r="K137" s="100" t="str">
        <f>IF(D137="","ZZZ9",IF(AND(#REF!&gt;0,#REF!&lt;5),D137&amp;#REF!,D137&amp;"9"))</f>
        <v>ZZZ9</v>
      </c>
      <c r="L137" s="104">
        <f t="shared" si="3"/>
        <v>999</v>
      </c>
      <c r="M137" s="128">
        <f t="shared" si="4"/>
        <v>999</v>
      </c>
      <c r="N137" s="125"/>
      <c r="O137" s="98"/>
      <c r="P137" s="68">
        <f t="shared" si="5"/>
        <v>999</v>
      </c>
      <c r="Q137" s="52"/>
    </row>
    <row r="138" spans="1:17" x14ac:dyDescent="0.25">
      <c r="A138" s="105">
        <v>132</v>
      </c>
      <c r="B138" s="50"/>
      <c r="C138" s="50"/>
      <c r="D138" s="51"/>
      <c r="E138" s="120"/>
      <c r="F138" s="67"/>
      <c r="G138" s="67"/>
      <c r="H138" s="246"/>
      <c r="I138" s="131"/>
      <c r="J138" s="102" t="e">
        <f>IF(AND(Q138="",#REF!&gt;0,#REF!&lt;5),K138,)</f>
        <v>#REF!</v>
      </c>
      <c r="K138" s="100" t="str">
        <f>IF(D138="","ZZZ9",IF(AND(#REF!&gt;0,#REF!&lt;5),D138&amp;#REF!,D138&amp;"9"))</f>
        <v>ZZZ9</v>
      </c>
      <c r="L138" s="104">
        <f t="shared" si="3"/>
        <v>999</v>
      </c>
      <c r="M138" s="128">
        <f t="shared" si="4"/>
        <v>999</v>
      </c>
      <c r="N138" s="125"/>
      <c r="O138" s="98"/>
      <c r="P138" s="68">
        <f t="shared" si="5"/>
        <v>999</v>
      </c>
      <c r="Q138" s="52"/>
    </row>
    <row r="139" spans="1:17" x14ac:dyDescent="0.25">
      <c r="A139" s="105">
        <v>133</v>
      </c>
      <c r="B139" s="50"/>
      <c r="C139" s="50"/>
      <c r="D139" s="51"/>
      <c r="E139" s="120"/>
      <c r="F139" s="67"/>
      <c r="G139" s="67"/>
      <c r="H139" s="246"/>
      <c r="I139" s="131"/>
      <c r="J139" s="102" t="e">
        <f>IF(AND(Q139="",#REF!&gt;0,#REF!&lt;5),K139,)</f>
        <v>#REF!</v>
      </c>
      <c r="K139" s="100" t="str">
        <f>IF(D139="","ZZZ9",IF(AND(#REF!&gt;0,#REF!&lt;5),D139&amp;#REF!,D139&amp;"9"))</f>
        <v>ZZZ9</v>
      </c>
      <c r="L139" s="104">
        <f t="shared" si="3"/>
        <v>999</v>
      </c>
      <c r="M139" s="128">
        <f t="shared" si="4"/>
        <v>999</v>
      </c>
      <c r="N139" s="125"/>
      <c r="O139" s="98"/>
      <c r="P139" s="68">
        <f t="shared" si="5"/>
        <v>999</v>
      </c>
      <c r="Q139" s="52"/>
    </row>
    <row r="140" spans="1:17" x14ac:dyDescent="0.25">
      <c r="A140" s="105">
        <v>134</v>
      </c>
      <c r="B140" s="50"/>
      <c r="C140" s="50"/>
      <c r="D140" s="51"/>
      <c r="E140" s="120"/>
      <c r="F140" s="67"/>
      <c r="G140" s="67"/>
      <c r="H140" s="246"/>
      <c r="I140" s="131"/>
      <c r="J140" s="102" t="e">
        <f>IF(AND(Q140="",#REF!&gt;0,#REF!&lt;5),K140,)</f>
        <v>#REF!</v>
      </c>
      <c r="K140" s="100" t="str">
        <f>IF(D140="","ZZZ9",IF(AND(#REF!&gt;0,#REF!&lt;5),D140&amp;#REF!,D140&amp;"9"))</f>
        <v>ZZZ9</v>
      </c>
      <c r="L140" s="104">
        <f t="shared" si="3"/>
        <v>999</v>
      </c>
      <c r="M140" s="128">
        <f t="shared" si="4"/>
        <v>999</v>
      </c>
      <c r="N140" s="125"/>
      <c r="O140" s="98"/>
      <c r="P140" s="68">
        <f t="shared" si="5"/>
        <v>999</v>
      </c>
      <c r="Q140" s="52"/>
    </row>
    <row r="141" spans="1:17" x14ac:dyDescent="0.25">
      <c r="A141" s="105">
        <v>135</v>
      </c>
      <c r="B141" s="50"/>
      <c r="C141" s="50"/>
      <c r="D141" s="51"/>
      <c r="E141" s="120"/>
      <c r="F141" s="67"/>
      <c r="G141" s="67"/>
      <c r="H141" s="246"/>
      <c r="I141" s="131"/>
      <c r="J141" s="102" t="e">
        <f>IF(AND(Q141="",#REF!&gt;0,#REF!&lt;5),K141,)</f>
        <v>#REF!</v>
      </c>
      <c r="K141" s="100" t="str">
        <f>IF(D141="","ZZZ9",IF(AND(#REF!&gt;0,#REF!&lt;5),D141&amp;#REF!,D141&amp;"9"))</f>
        <v>ZZZ9</v>
      </c>
      <c r="L141" s="104">
        <f t="shared" si="3"/>
        <v>999</v>
      </c>
      <c r="M141" s="128">
        <f t="shared" si="4"/>
        <v>999</v>
      </c>
      <c r="N141" s="125"/>
      <c r="O141" s="129"/>
      <c r="P141" s="130">
        <f t="shared" si="5"/>
        <v>999</v>
      </c>
      <c r="Q141" s="131"/>
    </row>
    <row r="142" spans="1:17" x14ac:dyDescent="0.25">
      <c r="A142" s="105">
        <v>136</v>
      </c>
      <c r="B142" s="50"/>
      <c r="C142" s="50"/>
      <c r="D142" s="51"/>
      <c r="E142" s="120"/>
      <c r="F142" s="67"/>
      <c r="G142" s="67"/>
      <c r="H142" s="246"/>
      <c r="I142" s="131"/>
      <c r="J142" s="102" t="e">
        <f>IF(AND(Q142="",#REF!&gt;0,#REF!&lt;5),K142,)</f>
        <v>#REF!</v>
      </c>
      <c r="K142" s="100" t="str">
        <f>IF(D142="","ZZZ9",IF(AND(#REF!&gt;0,#REF!&lt;5),D142&amp;#REF!,D142&amp;"9"))</f>
        <v>ZZZ9</v>
      </c>
      <c r="L142" s="104">
        <f t="shared" si="3"/>
        <v>999</v>
      </c>
      <c r="M142" s="128">
        <f t="shared" si="4"/>
        <v>999</v>
      </c>
      <c r="N142" s="125"/>
      <c r="O142" s="98"/>
      <c r="P142" s="68">
        <f t="shared" si="5"/>
        <v>999</v>
      </c>
      <c r="Q142" s="52"/>
    </row>
    <row r="143" spans="1:17" x14ac:dyDescent="0.25">
      <c r="A143" s="105">
        <v>137</v>
      </c>
      <c r="B143" s="50"/>
      <c r="C143" s="50"/>
      <c r="D143" s="51"/>
      <c r="E143" s="120"/>
      <c r="F143" s="67"/>
      <c r="G143" s="67"/>
      <c r="H143" s="246"/>
      <c r="I143" s="131"/>
      <c r="J143" s="102" t="e">
        <f>IF(AND(Q143="",#REF!&gt;0,#REF!&lt;5),K143,)</f>
        <v>#REF!</v>
      </c>
      <c r="K143" s="100" t="str">
        <f>IF(D143="","ZZZ9",IF(AND(#REF!&gt;0,#REF!&lt;5),D143&amp;#REF!,D143&amp;"9"))</f>
        <v>ZZZ9</v>
      </c>
      <c r="L143" s="104">
        <f t="shared" si="3"/>
        <v>999</v>
      </c>
      <c r="M143" s="128">
        <f t="shared" si="4"/>
        <v>999</v>
      </c>
      <c r="N143" s="125"/>
      <c r="O143" s="98"/>
      <c r="P143" s="68">
        <f t="shared" si="5"/>
        <v>999</v>
      </c>
      <c r="Q143" s="52"/>
    </row>
    <row r="144" spans="1:17" x14ac:dyDescent="0.25">
      <c r="A144" s="105">
        <v>138</v>
      </c>
      <c r="B144" s="50"/>
      <c r="C144" s="50"/>
      <c r="D144" s="51"/>
      <c r="E144" s="120"/>
      <c r="F144" s="67"/>
      <c r="G144" s="67"/>
      <c r="H144" s="246"/>
      <c r="I144" s="131"/>
      <c r="J144" s="102" t="e">
        <f>IF(AND(Q144="",#REF!&gt;0,#REF!&lt;5),K144,)</f>
        <v>#REF!</v>
      </c>
      <c r="K144" s="100" t="str">
        <f>IF(D144="","ZZZ9",IF(AND(#REF!&gt;0,#REF!&lt;5),D144&amp;#REF!,D144&amp;"9"))</f>
        <v>ZZZ9</v>
      </c>
      <c r="L144" s="104">
        <f t="shared" si="3"/>
        <v>999</v>
      </c>
      <c r="M144" s="128">
        <f t="shared" si="4"/>
        <v>999</v>
      </c>
      <c r="N144" s="125"/>
      <c r="O144" s="98"/>
      <c r="P144" s="68">
        <f t="shared" si="5"/>
        <v>999</v>
      </c>
      <c r="Q144" s="52"/>
    </row>
    <row r="145" spans="1:17" x14ac:dyDescent="0.25">
      <c r="A145" s="105">
        <v>139</v>
      </c>
      <c r="B145" s="50"/>
      <c r="C145" s="50"/>
      <c r="D145" s="51"/>
      <c r="E145" s="120"/>
      <c r="F145" s="67"/>
      <c r="G145" s="67"/>
      <c r="H145" s="246"/>
      <c r="I145" s="131"/>
      <c r="J145" s="102" t="e">
        <f>IF(AND(Q145="",#REF!&gt;0,#REF!&lt;5),K145,)</f>
        <v>#REF!</v>
      </c>
      <c r="K145" s="100" t="str">
        <f>IF(D145="","ZZZ9",IF(AND(#REF!&gt;0,#REF!&lt;5),D145&amp;#REF!,D145&amp;"9"))</f>
        <v>ZZZ9</v>
      </c>
      <c r="L145" s="104">
        <f t="shared" si="3"/>
        <v>999</v>
      </c>
      <c r="M145" s="128">
        <f t="shared" si="4"/>
        <v>999</v>
      </c>
      <c r="N145" s="125"/>
      <c r="O145" s="98"/>
      <c r="P145" s="68">
        <f t="shared" si="5"/>
        <v>999</v>
      </c>
      <c r="Q145" s="52"/>
    </row>
    <row r="146" spans="1:17" x14ac:dyDescent="0.25">
      <c r="A146" s="105">
        <v>140</v>
      </c>
      <c r="B146" s="50"/>
      <c r="C146" s="50"/>
      <c r="D146" s="51"/>
      <c r="E146" s="120"/>
      <c r="F146" s="67"/>
      <c r="G146" s="67"/>
      <c r="H146" s="246"/>
      <c r="I146" s="131"/>
      <c r="J146" s="102" t="e">
        <f>IF(AND(Q146="",#REF!&gt;0,#REF!&lt;5),K146,)</f>
        <v>#REF!</v>
      </c>
      <c r="K146" s="100" t="str">
        <f>IF(D146="","ZZZ9",IF(AND(#REF!&gt;0,#REF!&lt;5),D146&amp;#REF!,D146&amp;"9"))</f>
        <v>ZZZ9</v>
      </c>
      <c r="L146" s="104">
        <f t="shared" si="3"/>
        <v>999</v>
      </c>
      <c r="M146" s="128">
        <f t="shared" si="4"/>
        <v>999</v>
      </c>
      <c r="N146" s="125"/>
      <c r="O146" s="98"/>
      <c r="P146" s="68">
        <f t="shared" si="5"/>
        <v>999</v>
      </c>
      <c r="Q146" s="52"/>
    </row>
    <row r="147" spans="1:17" x14ac:dyDescent="0.25">
      <c r="A147" s="105">
        <v>141</v>
      </c>
      <c r="B147" s="50"/>
      <c r="C147" s="50"/>
      <c r="D147" s="51"/>
      <c r="E147" s="120"/>
      <c r="F147" s="67"/>
      <c r="G147" s="67"/>
      <c r="H147" s="246"/>
      <c r="I147" s="131"/>
      <c r="J147" s="102" t="e">
        <f>IF(AND(Q147="",#REF!&gt;0,#REF!&lt;5),K147,)</f>
        <v>#REF!</v>
      </c>
      <c r="K147" s="100" t="str">
        <f>IF(D147="","ZZZ9",IF(AND(#REF!&gt;0,#REF!&lt;5),D147&amp;#REF!,D147&amp;"9"))</f>
        <v>ZZZ9</v>
      </c>
      <c r="L147" s="104">
        <f t="shared" si="3"/>
        <v>999</v>
      </c>
      <c r="M147" s="128">
        <f t="shared" si="4"/>
        <v>999</v>
      </c>
      <c r="N147" s="125"/>
      <c r="O147" s="98"/>
      <c r="P147" s="68">
        <f t="shared" si="5"/>
        <v>999</v>
      </c>
      <c r="Q147" s="52"/>
    </row>
    <row r="148" spans="1:17" x14ac:dyDescent="0.25">
      <c r="A148" s="105">
        <v>142</v>
      </c>
      <c r="B148" s="50"/>
      <c r="C148" s="50"/>
      <c r="D148" s="51"/>
      <c r="E148" s="120"/>
      <c r="F148" s="67"/>
      <c r="G148" s="67"/>
      <c r="H148" s="246"/>
      <c r="I148" s="131"/>
      <c r="J148" s="102" t="e">
        <f>IF(AND(Q148="",#REF!&gt;0,#REF!&lt;5),K148,)</f>
        <v>#REF!</v>
      </c>
      <c r="K148" s="100" t="str">
        <f>IF(D148="","ZZZ9",IF(AND(#REF!&gt;0,#REF!&lt;5),D148&amp;#REF!,D148&amp;"9"))</f>
        <v>ZZZ9</v>
      </c>
      <c r="L148" s="104">
        <f t="shared" si="3"/>
        <v>999</v>
      </c>
      <c r="M148" s="128">
        <f t="shared" si="4"/>
        <v>999</v>
      </c>
      <c r="N148" s="125"/>
      <c r="O148" s="129"/>
      <c r="P148" s="130">
        <f t="shared" si="5"/>
        <v>999</v>
      </c>
      <c r="Q148" s="131"/>
    </row>
    <row r="149" spans="1:17" x14ac:dyDescent="0.25">
      <c r="A149" s="105">
        <v>143</v>
      </c>
      <c r="B149" s="50"/>
      <c r="C149" s="50"/>
      <c r="D149" s="51"/>
      <c r="E149" s="120"/>
      <c r="F149" s="67"/>
      <c r="G149" s="67"/>
      <c r="H149" s="246"/>
      <c r="I149" s="131"/>
      <c r="J149" s="102" t="e">
        <f>IF(AND(Q149="",#REF!&gt;0,#REF!&lt;5),K149,)</f>
        <v>#REF!</v>
      </c>
      <c r="K149" s="100" t="str">
        <f>IF(D149="","ZZZ9",IF(AND(#REF!&gt;0,#REF!&lt;5),D149&amp;#REF!,D149&amp;"9"))</f>
        <v>ZZZ9</v>
      </c>
      <c r="L149" s="104">
        <f t="shared" si="3"/>
        <v>999</v>
      </c>
      <c r="M149" s="128">
        <f t="shared" si="4"/>
        <v>999</v>
      </c>
      <c r="N149" s="125"/>
      <c r="O149" s="98"/>
      <c r="P149" s="68">
        <f t="shared" si="5"/>
        <v>999</v>
      </c>
      <c r="Q149" s="52"/>
    </row>
    <row r="150" spans="1:17" x14ac:dyDescent="0.25">
      <c r="A150" s="105">
        <v>144</v>
      </c>
      <c r="B150" s="50"/>
      <c r="C150" s="50"/>
      <c r="D150" s="51"/>
      <c r="E150" s="120"/>
      <c r="F150" s="67"/>
      <c r="G150" s="67"/>
      <c r="H150" s="246"/>
      <c r="I150" s="131"/>
      <c r="J150" s="102" t="e">
        <f>IF(AND(Q150="",#REF!&gt;0,#REF!&lt;5),K150,)</f>
        <v>#REF!</v>
      </c>
      <c r="K150" s="100" t="str">
        <f>IF(D150="","ZZZ9",IF(AND(#REF!&gt;0,#REF!&lt;5),D150&amp;#REF!,D150&amp;"9"))</f>
        <v>ZZZ9</v>
      </c>
      <c r="L150" s="104">
        <f t="shared" si="3"/>
        <v>999</v>
      </c>
      <c r="M150" s="128">
        <f t="shared" si="4"/>
        <v>999</v>
      </c>
      <c r="N150" s="125"/>
      <c r="O150" s="98"/>
      <c r="P150" s="68">
        <f t="shared" si="5"/>
        <v>999</v>
      </c>
      <c r="Q150" s="52"/>
    </row>
    <row r="151" spans="1:17" x14ac:dyDescent="0.25">
      <c r="A151" s="105">
        <v>145</v>
      </c>
      <c r="B151" s="50"/>
      <c r="C151" s="50"/>
      <c r="D151" s="51"/>
      <c r="E151" s="120"/>
      <c r="F151" s="67"/>
      <c r="G151" s="67"/>
      <c r="H151" s="246"/>
      <c r="I151" s="131"/>
      <c r="J151" s="102" t="e">
        <f>IF(AND(Q151="",#REF!&gt;0,#REF!&lt;5),K151,)</f>
        <v>#REF!</v>
      </c>
      <c r="K151" s="100" t="str">
        <f>IF(D151="","ZZZ9",IF(AND(#REF!&gt;0,#REF!&lt;5),D151&amp;#REF!,D151&amp;"9"))</f>
        <v>ZZZ9</v>
      </c>
      <c r="L151" s="104">
        <f t="shared" si="3"/>
        <v>999</v>
      </c>
      <c r="M151" s="128">
        <f t="shared" si="4"/>
        <v>999</v>
      </c>
      <c r="N151" s="125"/>
      <c r="O151" s="98"/>
      <c r="P151" s="68">
        <f t="shared" si="5"/>
        <v>999</v>
      </c>
      <c r="Q151" s="52"/>
    </row>
    <row r="152" spans="1:17" x14ac:dyDescent="0.25">
      <c r="A152" s="105">
        <v>146</v>
      </c>
      <c r="B152" s="50"/>
      <c r="C152" s="50"/>
      <c r="D152" s="51"/>
      <c r="E152" s="120"/>
      <c r="F152" s="67"/>
      <c r="G152" s="67"/>
      <c r="H152" s="246"/>
      <c r="I152" s="131"/>
      <c r="J152" s="102" t="e">
        <f>IF(AND(Q152="",#REF!&gt;0,#REF!&lt;5),K152,)</f>
        <v>#REF!</v>
      </c>
      <c r="K152" s="100" t="str">
        <f>IF(D152="","ZZZ9",IF(AND(#REF!&gt;0,#REF!&lt;5),D152&amp;#REF!,D152&amp;"9"))</f>
        <v>ZZZ9</v>
      </c>
      <c r="L152" s="104">
        <f t="shared" si="3"/>
        <v>999</v>
      </c>
      <c r="M152" s="128">
        <f t="shared" si="4"/>
        <v>999</v>
      </c>
      <c r="N152" s="125"/>
      <c r="O152" s="98"/>
      <c r="P152" s="68">
        <f t="shared" si="5"/>
        <v>999</v>
      </c>
      <c r="Q152" s="52"/>
    </row>
    <row r="153" spans="1:17" x14ac:dyDescent="0.25">
      <c r="A153" s="105">
        <v>147</v>
      </c>
      <c r="B153" s="50"/>
      <c r="C153" s="50"/>
      <c r="D153" s="51"/>
      <c r="E153" s="120"/>
      <c r="F153" s="67"/>
      <c r="G153" s="67"/>
      <c r="H153" s="246"/>
      <c r="I153" s="131"/>
      <c r="J153" s="102" t="e">
        <f>IF(AND(Q153="",#REF!&gt;0,#REF!&lt;5),K153,)</f>
        <v>#REF!</v>
      </c>
      <c r="K153" s="100" t="str">
        <f>IF(D153="","ZZZ9",IF(AND(#REF!&gt;0,#REF!&lt;5),D153&amp;#REF!,D153&amp;"9"))</f>
        <v>ZZZ9</v>
      </c>
      <c r="L153" s="104">
        <f t="shared" si="3"/>
        <v>999</v>
      </c>
      <c r="M153" s="128">
        <f t="shared" si="4"/>
        <v>999</v>
      </c>
      <c r="N153" s="125"/>
      <c r="O153" s="98"/>
      <c r="P153" s="68">
        <f t="shared" si="5"/>
        <v>999</v>
      </c>
      <c r="Q153" s="52"/>
    </row>
    <row r="154" spans="1:17" x14ac:dyDescent="0.25">
      <c r="A154" s="105">
        <v>148</v>
      </c>
      <c r="B154" s="50"/>
      <c r="C154" s="50"/>
      <c r="D154" s="51"/>
      <c r="E154" s="120"/>
      <c r="F154" s="67"/>
      <c r="G154" s="67"/>
      <c r="H154" s="246"/>
      <c r="I154" s="131"/>
      <c r="J154" s="102" t="e">
        <f>IF(AND(Q154="",#REF!&gt;0,#REF!&lt;5),K154,)</f>
        <v>#REF!</v>
      </c>
      <c r="K154" s="100" t="str">
        <f>IF(D154="","ZZZ9",IF(AND(#REF!&gt;0,#REF!&lt;5),D154&amp;#REF!,D154&amp;"9"))</f>
        <v>ZZZ9</v>
      </c>
      <c r="L154" s="104">
        <f t="shared" si="3"/>
        <v>999</v>
      </c>
      <c r="M154" s="128">
        <f t="shared" si="4"/>
        <v>999</v>
      </c>
      <c r="N154" s="125"/>
      <c r="O154" s="98"/>
      <c r="P154" s="68">
        <f t="shared" si="5"/>
        <v>999</v>
      </c>
      <c r="Q154" s="52"/>
    </row>
    <row r="155" spans="1:17" x14ac:dyDescent="0.25">
      <c r="A155" s="105">
        <v>149</v>
      </c>
      <c r="B155" s="50"/>
      <c r="C155" s="50"/>
      <c r="D155" s="51"/>
      <c r="E155" s="120"/>
      <c r="F155" s="67"/>
      <c r="G155" s="67"/>
      <c r="H155" s="246"/>
      <c r="I155" s="131"/>
      <c r="J155" s="102" t="e">
        <f>IF(AND(Q155="",#REF!&gt;0,#REF!&lt;5),K155,)</f>
        <v>#REF!</v>
      </c>
      <c r="K155" s="100" t="str">
        <f>IF(D155="","ZZZ9",IF(AND(#REF!&gt;0,#REF!&lt;5),D155&amp;#REF!,D155&amp;"9"))</f>
        <v>ZZZ9</v>
      </c>
      <c r="L155" s="104">
        <f t="shared" si="3"/>
        <v>999</v>
      </c>
      <c r="M155" s="128">
        <f t="shared" si="4"/>
        <v>999</v>
      </c>
      <c r="N155" s="125"/>
      <c r="O155" s="98"/>
      <c r="P155" s="68">
        <f t="shared" si="5"/>
        <v>999</v>
      </c>
      <c r="Q155" s="52"/>
    </row>
    <row r="156" spans="1:17" x14ac:dyDescent="0.25">
      <c r="A156" s="105">
        <v>150</v>
      </c>
      <c r="B156" s="50"/>
      <c r="C156" s="50"/>
      <c r="D156" s="51"/>
      <c r="E156" s="120"/>
      <c r="F156" s="67"/>
      <c r="G156" s="67"/>
      <c r="H156" s="246"/>
      <c r="I156" s="131"/>
      <c r="J156" s="102" t="e">
        <f>IF(AND(Q156="",#REF!&gt;0,#REF!&lt;5),K156,)</f>
        <v>#REF!</v>
      </c>
      <c r="K156" s="100" t="str">
        <f>IF(D156="","ZZZ9",IF(AND(#REF!&gt;0,#REF!&lt;5),D156&amp;#REF!,D156&amp;"9"))</f>
        <v>ZZZ9</v>
      </c>
      <c r="L156" s="104">
        <f t="shared" si="3"/>
        <v>999</v>
      </c>
      <c r="M156" s="128">
        <f t="shared" si="4"/>
        <v>999</v>
      </c>
      <c r="N156" s="125"/>
      <c r="O156" s="98"/>
      <c r="P156" s="68">
        <f t="shared" si="5"/>
        <v>999</v>
      </c>
      <c r="Q156" s="52"/>
    </row>
  </sheetData>
  <conditionalFormatting sqref="E7:E156">
    <cfRule type="expression" dxfId="51" priority="24" stopIfTrue="1">
      <formula>AND(ROUNDDOWN(($A$4-E7)/365.25,0)&lt;=13,G7&lt;&gt;"OK")</formula>
    </cfRule>
    <cfRule type="expression" dxfId="50" priority="25" stopIfTrue="1">
      <formula>AND(ROUNDDOWN(($A$4-E7)/365.25,0)&lt;=14,G7&lt;&gt;"OK")</formula>
    </cfRule>
    <cfRule type="expression" dxfId="49" priority="26" stopIfTrue="1">
      <formula>AND(ROUNDDOWN(($A$4-E7)/365.25,0)&lt;=17,G7&lt;&gt;"OK")</formula>
    </cfRule>
  </conditionalFormatting>
  <conditionalFormatting sqref="J7:J156">
    <cfRule type="cellIs" dxfId="48" priority="23" stopIfTrue="1" operator="equal">
      <formula>"Z"</formula>
    </cfRule>
  </conditionalFormatting>
  <conditionalFormatting sqref="A10:D156 A7:A9 C7:D9">
    <cfRule type="expression" dxfId="47" priority="22" stopIfTrue="1">
      <formula>$Q7&gt;=1</formula>
    </cfRule>
  </conditionalFormatting>
  <conditionalFormatting sqref="E7:E14">
    <cfRule type="expression" dxfId="46" priority="19" stopIfTrue="1">
      <formula>AND(ROUNDDOWN(($A$4-E7)/365.25,0)&lt;=13,G7&lt;&gt;"OK")</formula>
    </cfRule>
    <cfRule type="expression" dxfId="45" priority="20" stopIfTrue="1">
      <formula>AND(ROUNDDOWN(($A$4-E7)/365.25,0)&lt;=14,G7&lt;&gt;"OK")</formula>
    </cfRule>
    <cfRule type="expression" dxfId="44" priority="21" stopIfTrue="1">
      <formula>AND(ROUNDDOWN(($A$4-E7)/365.25,0)&lt;=17,G7&lt;&gt;"OK")</formula>
    </cfRule>
  </conditionalFormatting>
  <conditionalFormatting sqref="J7:J14">
    <cfRule type="cellIs" dxfId="43" priority="18" stopIfTrue="1" operator="equal">
      <formula>"Z"</formula>
    </cfRule>
  </conditionalFormatting>
  <conditionalFormatting sqref="B10:D14 C7:D9">
    <cfRule type="expression" dxfId="42" priority="17" stopIfTrue="1">
      <formula>$Q7&gt;=1</formula>
    </cfRule>
  </conditionalFormatting>
  <conditionalFormatting sqref="E7:E14">
    <cfRule type="expression" dxfId="41" priority="14" stopIfTrue="1">
      <formula>AND(ROUNDDOWN(($A$4-E7)/365.25,0)&lt;=13,G7&lt;&gt;"OK")</formula>
    </cfRule>
    <cfRule type="expression" dxfId="40" priority="15" stopIfTrue="1">
      <formula>AND(ROUNDDOWN(($A$4-E7)/365.25,0)&lt;=14,G7&lt;&gt;"OK")</formula>
    </cfRule>
    <cfRule type="expression" dxfId="39" priority="16" stopIfTrue="1">
      <formula>AND(ROUNDDOWN(($A$4-E7)/365.25,0)&lt;=17,G7&lt;&gt;"OK")</formula>
    </cfRule>
  </conditionalFormatting>
  <conditionalFormatting sqref="B10:D14 C7:D9">
    <cfRule type="expression" dxfId="38" priority="13" stopIfTrue="1">
      <formula>$Q7&gt;=1</formula>
    </cfRule>
  </conditionalFormatting>
  <conditionalFormatting sqref="E7:E27 E29:E37">
    <cfRule type="expression" dxfId="37" priority="10" stopIfTrue="1">
      <formula>AND(ROUNDDOWN(($A$4-E7)/365.25,0)&lt;=13,G7&lt;&gt;"OK")</formula>
    </cfRule>
    <cfRule type="expression" dxfId="36" priority="11" stopIfTrue="1">
      <formula>AND(ROUNDDOWN(($A$4-E7)/365.25,0)&lt;=14,G7&lt;&gt;"OK")</formula>
    </cfRule>
    <cfRule type="expression" dxfId="35" priority="12" stopIfTrue="1">
      <formula>AND(ROUNDDOWN(($A$4-E7)/365.25,0)&lt;=17,G7&lt;&gt;"OK")</formula>
    </cfRule>
  </conditionalFormatting>
  <conditionalFormatting sqref="B10:D37 C7:D9">
    <cfRule type="expression" dxfId="34" priority="9" stopIfTrue="1">
      <formula>$Q7&gt;=1</formula>
    </cfRule>
  </conditionalFormatting>
  <conditionalFormatting sqref="B7:B8">
    <cfRule type="expression" dxfId="33" priority="8" stopIfTrue="1">
      <formula>$Q7&gt;=1</formula>
    </cfRule>
  </conditionalFormatting>
  <conditionalFormatting sqref="B7:B8">
    <cfRule type="expression" dxfId="32" priority="7" stopIfTrue="1">
      <formula>$Q7&gt;=1</formula>
    </cfRule>
  </conditionalFormatting>
  <conditionalFormatting sqref="B7:B8">
    <cfRule type="expression" dxfId="31" priority="6" stopIfTrue="1">
      <formula>$Q7&gt;=1</formula>
    </cfRule>
  </conditionalFormatting>
  <conditionalFormatting sqref="B7:B8">
    <cfRule type="expression" dxfId="30" priority="5" stopIfTrue="1">
      <formula>$Q7&gt;=1</formula>
    </cfRule>
  </conditionalFormatting>
  <conditionalFormatting sqref="B9">
    <cfRule type="expression" dxfId="29" priority="4" stopIfTrue="1">
      <formula>$Q9&gt;=1</formula>
    </cfRule>
  </conditionalFormatting>
  <conditionalFormatting sqref="B9">
    <cfRule type="expression" dxfId="28" priority="3" stopIfTrue="1">
      <formula>$Q9&gt;=1</formula>
    </cfRule>
  </conditionalFormatting>
  <conditionalFormatting sqref="B9">
    <cfRule type="expression" dxfId="27" priority="2" stopIfTrue="1">
      <formula>$Q9&gt;=1</formula>
    </cfRule>
  </conditionalFormatting>
  <conditionalFormatting sqref="B9">
    <cfRule type="expression" dxfId="26" priority="1" stopIfTrue="1">
      <formula>$Q9&gt;=1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144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4">
    <tabColor rgb="FFFF0000"/>
  </sheetPr>
  <dimension ref="A1:AK43"/>
  <sheetViews>
    <sheetView workbookViewId="0">
      <selection activeCell="B12" sqref="B12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style="220" hidden="1" customWidth="1"/>
    <col min="26" max="37" width="0" style="220" hidden="1" customWidth="1"/>
  </cols>
  <sheetData>
    <row r="1" spans="1:37" ht="24.6" x14ac:dyDescent="0.25">
      <c r="A1" s="273" t="str">
        <f>Altalanos!$A$6</f>
        <v>Diákolimpia - Baranya</v>
      </c>
      <c r="B1" s="273"/>
      <c r="C1" s="273"/>
      <c r="D1" s="273"/>
      <c r="E1" s="273"/>
      <c r="F1" s="273"/>
      <c r="G1" s="136"/>
      <c r="H1" s="139" t="s">
        <v>44</v>
      </c>
      <c r="I1" s="137"/>
      <c r="J1" s="138"/>
      <c r="L1" s="140"/>
      <c r="M1" s="164"/>
      <c r="N1" s="166"/>
      <c r="O1" s="166" t="s">
        <v>11</v>
      </c>
      <c r="P1" s="166"/>
      <c r="Q1" s="167"/>
      <c r="R1" s="166"/>
      <c r="S1" s="168"/>
      <c r="Y1"/>
      <c r="Z1"/>
      <c r="AA1"/>
      <c r="AB1" s="228" t="e">
        <f>IF(Y5=1,CONCATENATE(VLOOKUP(Y3,AA16:AH27,2)),CONCATENATE(VLOOKUP(Y3,AA2:AK13,2)))</f>
        <v>#N/A</v>
      </c>
      <c r="AC1" s="228" t="e">
        <f>IF(Y5=1,CONCATENATE(VLOOKUP(Y3,AA16:AK27,3)),CONCATENATE(VLOOKUP(Y3,AA2:AK13,3)))</f>
        <v>#N/A</v>
      </c>
      <c r="AD1" s="228" t="e">
        <f>IF(Y5=1,CONCATENATE(VLOOKUP(Y3,AA16:AK27,4)),CONCATENATE(VLOOKUP(Y3,AA2:AK13,4)))</f>
        <v>#N/A</v>
      </c>
      <c r="AE1" s="228" t="e">
        <f>IF(Y5=1,CONCATENATE(VLOOKUP(Y3,AA16:AK27,5)),CONCATENATE(VLOOKUP(Y3,AA2:AK13,5)))</f>
        <v>#N/A</v>
      </c>
      <c r="AF1" s="228" t="e">
        <f>IF(Y5=1,CONCATENATE(VLOOKUP(Y3,AA16:AK27,6)),CONCATENATE(VLOOKUP(Y3,AA2:AK13,6)))</f>
        <v>#N/A</v>
      </c>
      <c r="AG1" s="228" t="e">
        <f>IF(Y5=1,CONCATENATE(VLOOKUP(Y3,AA16:AK27,7)),CONCATENATE(VLOOKUP(Y3,AA2:AK13,7)))</f>
        <v>#N/A</v>
      </c>
      <c r="AH1" s="228" t="e">
        <f>IF(Y5=1,CONCATENATE(VLOOKUP(Y3,AA16:AK27,8)),CONCATENATE(VLOOKUP(Y3,AA2:AK13,8)))</f>
        <v>#N/A</v>
      </c>
      <c r="AI1" s="228" t="e">
        <f>IF(Y5=1,CONCATENATE(VLOOKUP(Y3,AA16:AK27,9)),CONCATENATE(VLOOKUP(Y3,AA2:AK13,9)))</f>
        <v>#N/A</v>
      </c>
      <c r="AJ1" s="228" t="e">
        <f>IF(Y5=1,CONCATENATE(VLOOKUP(Y3,AA16:AK27,10)),CONCATENATE(VLOOKUP(Y3,AA2:AK13,10)))</f>
        <v>#N/A</v>
      </c>
      <c r="AK1" s="228" t="e">
        <f>IF(Y5=1,CONCATENATE(VLOOKUP(Y3,AA16:AK27,11)),CONCATENATE(VLOOKUP(Y3,AA2:AK13,11)))</f>
        <v>#N/A</v>
      </c>
    </row>
    <row r="2" spans="1:37" x14ac:dyDescent="0.25">
      <c r="A2" s="141" t="s">
        <v>43</v>
      </c>
      <c r="B2" s="142"/>
      <c r="C2" s="142"/>
      <c r="D2" s="142"/>
      <c r="E2" s="264" t="str">
        <f>Altalanos!$D$8</f>
        <v>Lány III B</v>
      </c>
      <c r="F2" s="142"/>
      <c r="G2" s="143"/>
      <c r="H2" s="144"/>
      <c r="I2" s="144"/>
      <c r="J2" s="145"/>
      <c r="K2" s="140"/>
      <c r="L2" s="140"/>
      <c r="M2" s="165"/>
      <c r="N2" s="169"/>
      <c r="O2" s="170"/>
      <c r="P2" s="169"/>
      <c r="Q2" s="170"/>
      <c r="R2" s="169"/>
      <c r="S2" s="168"/>
      <c r="Y2" s="222"/>
      <c r="Z2" s="221"/>
      <c r="AA2" s="221" t="s">
        <v>52</v>
      </c>
      <c r="AB2" s="226">
        <v>150</v>
      </c>
      <c r="AC2" s="226">
        <v>120</v>
      </c>
      <c r="AD2" s="226">
        <v>100</v>
      </c>
      <c r="AE2" s="226">
        <v>80</v>
      </c>
      <c r="AF2" s="226">
        <v>70</v>
      </c>
      <c r="AG2" s="226">
        <v>60</v>
      </c>
      <c r="AH2" s="226">
        <v>55</v>
      </c>
      <c r="AI2" s="226">
        <v>50</v>
      </c>
      <c r="AJ2" s="226">
        <v>45</v>
      </c>
      <c r="AK2" s="226">
        <v>40</v>
      </c>
    </row>
    <row r="3" spans="1:37" x14ac:dyDescent="0.25">
      <c r="A3" s="37" t="s">
        <v>21</v>
      </c>
      <c r="B3" s="37"/>
      <c r="C3" s="37"/>
      <c r="D3" s="37"/>
      <c r="E3" s="37" t="s">
        <v>19</v>
      </c>
      <c r="F3" s="37"/>
      <c r="G3" s="37"/>
      <c r="H3" s="37" t="s">
        <v>24</v>
      </c>
      <c r="I3" s="37"/>
      <c r="J3" s="69"/>
      <c r="K3" s="37"/>
      <c r="L3" s="38" t="s">
        <v>25</v>
      </c>
      <c r="M3" s="37"/>
      <c r="N3" s="172"/>
      <c r="O3" s="171"/>
      <c r="P3" s="172"/>
      <c r="Q3" s="212" t="s">
        <v>60</v>
      </c>
      <c r="R3" s="213" t="s">
        <v>66</v>
      </c>
      <c r="S3" s="168"/>
      <c r="Y3" s="221">
        <f>IF(H4="OB","A",IF(H4="IX","W",H4))</f>
        <v>0</v>
      </c>
      <c r="Z3" s="221"/>
      <c r="AA3" s="221" t="s">
        <v>69</v>
      </c>
      <c r="AB3" s="226">
        <v>120</v>
      </c>
      <c r="AC3" s="226">
        <v>90</v>
      </c>
      <c r="AD3" s="226">
        <v>65</v>
      </c>
      <c r="AE3" s="226">
        <v>55</v>
      </c>
      <c r="AF3" s="226">
        <v>50</v>
      </c>
      <c r="AG3" s="226">
        <v>45</v>
      </c>
      <c r="AH3" s="226">
        <v>40</v>
      </c>
      <c r="AI3" s="226">
        <v>35</v>
      </c>
      <c r="AJ3" s="226">
        <v>25</v>
      </c>
      <c r="AK3" s="226">
        <v>20</v>
      </c>
    </row>
    <row r="4" spans="1:37" ht="13.8" thickBot="1" x14ac:dyDescent="0.3">
      <c r="A4" s="274">
        <f>Altalanos!$A$10</f>
        <v>44686</v>
      </c>
      <c r="B4" s="274"/>
      <c r="C4" s="274"/>
      <c r="D4" s="146"/>
      <c r="E4" s="147" t="str">
        <f>Altalanos!$C$10</f>
        <v>Pécs</v>
      </c>
      <c r="F4" s="147"/>
      <c r="G4" s="147"/>
      <c r="H4" s="149"/>
      <c r="I4" s="147"/>
      <c r="J4" s="148"/>
      <c r="K4" s="149"/>
      <c r="L4" s="150">
        <f>Altalanos!$E$10</f>
        <v>0</v>
      </c>
      <c r="M4" s="149"/>
      <c r="N4" s="173"/>
      <c r="O4" s="174"/>
      <c r="P4" s="173"/>
      <c r="Q4" s="214" t="s">
        <v>67</v>
      </c>
      <c r="R4" s="215" t="s">
        <v>62</v>
      </c>
      <c r="S4" s="168"/>
      <c r="Y4" s="221"/>
      <c r="Z4" s="221"/>
      <c r="AA4" s="221" t="s">
        <v>70</v>
      </c>
      <c r="AB4" s="226">
        <v>90</v>
      </c>
      <c r="AC4" s="226">
        <v>60</v>
      </c>
      <c r="AD4" s="226">
        <v>45</v>
      </c>
      <c r="AE4" s="226">
        <v>34</v>
      </c>
      <c r="AF4" s="226">
        <v>27</v>
      </c>
      <c r="AG4" s="226">
        <v>22</v>
      </c>
      <c r="AH4" s="226">
        <v>18</v>
      </c>
      <c r="AI4" s="226">
        <v>15</v>
      </c>
      <c r="AJ4" s="226">
        <v>12</v>
      </c>
      <c r="AK4" s="226">
        <v>9</v>
      </c>
    </row>
    <row r="5" spans="1:37" x14ac:dyDescent="0.25">
      <c r="A5" s="30"/>
      <c r="B5" s="30" t="s">
        <v>41</v>
      </c>
      <c r="C5" s="161" t="s">
        <v>50</v>
      </c>
      <c r="D5" s="30" t="s">
        <v>35</v>
      </c>
      <c r="E5" s="30" t="s">
        <v>55</v>
      </c>
      <c r="F5" s="30"/>
      <c r="G5" s="30" t="s">
        <v>23</v>
      </c>
      <c r="H5" s="30"/>
      <c r="I5" s="30" t="s">
        <v>26</v>
      </c>
      <c r="J5" s="30"/>
      <c r="K5" s="205" t="s">
        <v>56</v>
      </c>
      <c r="L5" s="205" t="s">
        <v>57</v>
      </c>
      <c r="M5" s="205" t="s">
        <v>58</v>
      </c>
      <c r="N5" s="168"/>
      <c r="O5" s="168"/>
      <c r="P5" s="168"/>
      <c r="Q5" s="216" t="s">
        <v>68</v>
      </c>
      <c r="R5" s="217" t="s">
        <v>64</v>
      </c>
      <c r="S5" s="168"/>
      <c r="Y5" s="221">
        <f>IF(OR(Altalanos!$A$8="F1",Altalanos!$A$8="F2",Altalanos!$A$8="N1",Altalanos!$A$8="N2"),1,2)</f>
        <v>2</v>
      </c>
      <c r="Z5" s="221"/>
      <c r="AA5" s="221" t="s">
        <v>71</v>
      </c>
      <c r="AB5" s="226">
        <v>60</v>
      </c>
      <c r="AC5" s="226">
        <v>40</v>
      </c>
      <c r="AD5" s="226">
        <v>30</v>
      </c>
      <c r="AE5" s="226">
        <v>20</v>
      </c>
      <c r="AF5" s="226">
        <v>18</v>
      </c>
      <c r="AG5" s="226">
        <v>15</v>
      </c>
      <c r="AH5" s="226">
        <v>12</v>
      </c>
      <c r="AI5" s="226">
        <v>10</v>
      </c>
      <c r="AJ5" s="226">
        <v>8</v>
      </c>
      <c r="AK5" s="226">
        <v>6</v>
      </c>
    </row>
    <row r="6" spans="1:37" x14ac:dyDescent="0.25">
      <c r="A6" s="152"/>
      <c r="B6" s="152"/>
      <c r="C6" s="204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68"/>
      <c r="O6" s="168"/>
      <c r="P6" s="168"/>
      <c r="Q6" s="168"/>
      <c r="R6" s="168"/>
      <c r="S6" s="168"/>
      <c r="Y6" s="221"/>
      <c r="Z6" s="221"/>
      <c r="AA6" s="221" t="s">
        <v>72</v>
      </c>
      <c r="AB6" s="226">
        <v>40</v>
      </c>
      <c r="AC6" s="226">
        <v>25</v>
      </c>
      <c r="AD6" s="226">
        <v>18</v>
      </c>
      <c r="AE6" s="226">
        <v>13</v>
      </c>
      <c r="AF6" s="226">
        <v>10</v>
      </c>
      <c r="AG6" s="226">
        <v>8</v>
      </c>
      <c r="AH6" s="226">
        <v>6</v>
      </c>
      <c r="AI6" s="226">
        <v>5</v>
      </c>
      <c r="AJ6" s="226">
        <v>4</v>
      </c>
      <c r="AK6" s="226">
        <v>3</v>
      </c>
    </row>
    <row r="7" spans="1:37" x14ac:dyDescent="0.25">
      <c r="A7" s="175" t="s">
        <v>52</v>
      </c>
      <c r="B7" s="206">
        <v>3</v>
      </c>
      <c r="C7" s="162">
        <f>IF($B7="","",VLOOKUP($B7,'L III B elo'!$A$7:$O$22,5))</f>
        <v>0</v>
      </c>
      <c r="D7" s="162">
        <f>IF($B7="","",VLOOKUP($B7,'L III B elo'!$A$7:$O$22,15))</f>
        <v>0</v>
      </c>
      <c r="E7" s="160" t="str">
        <f>UPPER(IF($B7="","",VLOOKUP($B7,'L III B elo'!$A$7:$O$22,2)))</f>
        <v>BÓLYI ÁLT.ISK. ÉS ALAPFOKÚ MŰV.ISK.</v>
      </c>
      <c r="F7" s="163"/>
      <c r="G7" s="160">
        <f>IF($B7="","",VLOOKUP($B7,'L III B elo'!$A$7:$O$22,3))</f>
        <v>0</v>
      </c>
      <c r="H7" s="163"/>
      <c r="I7" s="160">
        <f>IF($B7="","",VLOOKUP($B7,'L III B elo'!$A$7:$O$22,4))</f>
        <v>0</v>
      </c>
      <c r="J7" s="152"/>
      <c r="K7" s="229"/>
      <c r="L7" s="223" t="str">
        <f>IF(K7="","",CONCATENATE(VLOOKUP($Y$3,$AB$1:$AK$1,K7)," pont"))</f>
        <v/>
      </c>
      <c r="M7" s="230"/>
      <c r="N7" s="168"/>
      <c r="O7" s="168"/>
      <c r="P7" s="168"/>
      <c r="Q7" s="168"/>
      <c r="R7" s="168"/>
      <c r="S7" s="168"/>
      <c r="Y7" s="221"/>
      <c r="Z7" s="221"/>
      <c r="AA7" s="221" t="s">
        <v>73</v>
      </c>
      <c r="AB7" s="226">
        <v>25</v>
      </c>
      <c r="AC7" s="226">
        <v>15</v>
      </c>
      <c r="AD7" s="226">
        <v>13</v>
      </c>
      <c r="AE7" s="226">
        <v>8</v>
      </c>
      <c r="AF7" s="226">
        <v>6</v>
      </c>
      <c r="AG7" s="226">
        <v>4</v>
      </c>
      <c r="AH7" s="226">
        <v>3</v>
      </c>
      <c r="AI7" s="226">
        <v>2</v>
      </c>
      <c r="AJ7" s="226">
        <v>1</v>
      </c>
      <c r="AK7" s="226">
        <v>0</v>
      </c>
    </row>
    <row r="8" spans="1:37" x14ac:dyDescent="0.25">
      <c r="A8" s="175"/>
      <c r="B8" s="207"/>
      <c r="C8" s="176"/>
      <c r="D8" s="176"/>
      <c r="E8" s="176"/>
      <c r="F8" s="176"/>
      <c r="G8" s="176"/>
      <c r="H8" s="176"/>
      <c r="I8" s="176"/>
      <c r="J8" s="152"/>
      <c r="K8" s="175"/>
      <c r="L8" s="175"/>
      <c r="M8" s="231"/>
      <c r="N8" s="168"/>
      <c r="O8" s="168"/>
      <c r="P8" s="168"/>
      <c r="Q8" s="168"/>
      <c r="R8" s="168"/>
      <c r="S8" s="168"/>
      <c r="Y8" s="221"/>
      <c r="Z8" s="221"/>
      <c r="AA8" s="221" t="s">
        <v>74</v>
      </c>
      <c r="AB8" s="226">
        <v>15</v>
      </c>
      <c r="AC8" s="226">
        <v>10</v>
      </c>
      <c r="AD8" s="226">
        <v>7</v>
      </c>
      <c r="AE8" s="226">
        <v>5</v>
      </c>
      <c r="AF8" s="226">
        <v>4</v>
      </c>
      <c r="AG8" s="226">
        <v>3</v>
      </c>
      <c r="AH8" s="226">
        <v>2</v>
      </c>
      <c r="AI8" s="226">
        <v>1</v>
      </c>
      <c r="AJ8" s="226">
        <v>0</v>
      </c>
      <c r="AK8" s="226">
        <v>0</v>
      </c>
    </row>
    <row r="9" spans="1:37" x14ac:dyDescent="0.25">
      <c r="A9" s="175" t="s">
        <v>53</v>
      </c>
      <c r="B9" s="206">
        <v>2</v>
      </c>
      <c r="C9" s="162">
        <f>IF($B9="","",VLOOKUP($B9,'L III B elo'!$A$7:$O$22,5))</f>
        <v>0</v>
      </c>
      <c r="D9" s="162">
        <f>IF($B9="","",VLOOKUP($B9,'L III B elo'!$A$7:$O$22,15))</f>
        <v>0</v>
      </c>
      <c r="E9" s="160" t="str">
        <f>UPPER(IF($B9="","",VLOOKUP($B9,'L III B elo'!$A$7:$O$22,2)))</f>
        <v>"B" PÉCSI BÁRTFA U-I ÁLT.ISK.</v>
      </c>
      <c r="F9" s="163"/>
      <c r="G9" s="160">
        <f>IF($B9="","",VLOOKUP($B9,'L III B elo'!$A$7:$O$22,3))</f>
        <v>0</v>
      </c>
      <c r="H9" s="163"/>
      <c r="I9" s="160">
        <f>IF($B9="","",VLOOKUP($B9,'L III B elo'!$A$7:$O$22,4))</f>
        <v>0</v>
      </c>
      <c r="J9" s="152"/>
      <c r="K9" s="229"/>
      <c r="L9" s="223" t="str">
        <f>IF(K9="","",CONCATENATE(VLOOKUP($Y$3,$AB$1:$AK$1,K9)," pont"))</f>
        <v/>
      </c>
      <c r="M9" s="230"/>
      <c r="N9" s="168"/>
      <c r="O9" s="168"/>
      <c r="P9" s="168"/>
      <c r="Q9" s="168"/>
      <c r="R9" s="168"/>
      <c r="S9" s="168"/>
      <c r="Y9" s="221"/>
      <c r="Z9" s="221"/>
      <c r="AA9" s="221" t="s">
        <v>75</v>
      </c>
      <c r="AB9" s="226">
        <v>10</v>
      </c>
      <c r="AC9" s="226">
        <v>6</v>
      </c>
      <c r="AD9" s="226">
        <v>4</v>
      </c>
      <c r="AE9" s="226">
        <v>2</v>
      </c>
      <c r="AF9" s="226">
        <v>1</v>
      </c>
      <c r="AG9" s="226">
        <v>0</v>
      </c>
      <c r="AH9" s="226">
        <v>0</v>
      </c>
      <c r="AI9" s="226">
        <v>0</v>
      </c>
      <c r="AJ9" s="226">
        <v>0</v>
      </c>
      <c r="AK9" s="226">
        <v>0</v>
      </c>
    </row>
    <row r="10" spans="1:37" x14ac:dyDescent="0.25">
      <c r="A10" s="175"/>
      <c r="B10" s="207"/>
      <c r="C10" s="176"/>
      <c r="D10" s="176"/>
      <c r="E10" s="176"/>
      <c r="F10" s="176"/>
      <c r="G10" s="176"/>
      <c r="H10" s="176"/>
      <c r="I10" s="176"/>
      <c r="J10" s="152"/>
      <c r="K10" s="175"/>
      <c r="L10" s="175"/>
      <c r="M10" s="231"/>
      <c r="N10" s="168"/>
      <c r="O10" s="168"/>
      <c r="P10" s="168"/>
      <c r="Q10" s="168"/>
      <c r="R10" s="168"/>
      <c r="S10" s="168"/>
      <c r="Y10" s="221"/>
      <c r="Z10" s="221"/>
      <c r="AA10" s="221" t="s">
        <v>76</v>
      </c>
      <c r="AB10" s="226">
        <v>6</v>
      </c>
      <c r="AC10" s="226">
        <v>3</v>
      </c>
      <c r="AD10" s="226">
        <v>2</v>
      </c>
      <c r="AE10" s="226">
        <v>1</v>
      </c>
      <c r="AF10" s="226">
        <v>0</v>
      </c>
      <c r="AG10" s="226">
        <v>0</v>
      </c>
      <c r="AH10" s="226">
        <v>0</v>
      </c>
      <c r="AI10" s="226">
        <v>0</v>
      </c>
      <c r="AJ10" s="226">
        <v>0</v>
      </c>
      <c r="AK10" s="226">
        <v>0</v>
      </c>
    </row>
    <row r="11" spans="1:37" x14ac:dyDescent="0.25">
      <c r="A11" s="175" t="s">
        <v>54</v>
      </c>
      <c r="B11" s="206">
        <v>1</v>
      </c>
      <c r="C11" s="162">
        <f>IF($B11="","",VLOOKUP($B11,'L III B elo'!$A$7:$O$22,5))</f>
        <v>0</v>
      </c>
      <c r="D11" s="162">
        <f>IF($B11="","",VLOOKUP($B11,'L III B elo'!$A$7:$O$22,15))</f>
        <v>0</v>
      </c>
      <c r="E11" s="160" t="str">
        <f>UPPER(IF($B11="","",VLOOKUP($B11,'L III B elo'!$A$7:$O$22,2)))</f>
        <v>"A" PÉCSI BÁRTFA U-I ÁLT.ISK.</v>
      </c>
      <c r="F11" s="163"/>
      <c r="G11" s="160">
        <f>IF($B11="","",VLOOKUP($B11,'L III B elo'!$A$7:$O$22,3))</f>
        <v>0</v>
      </c>
      <c r="H11" s="163"/>
      <c r="I11" s="160">
        <f>IF($B11="","",VLOOKUP($B11,'L III B elo'!$A$7:$O$22,4))</f>
        <v>0</v>
      </c>
      <c r="J11" s="152"/>
      <c r="K11" s="229"/>
      <c r="L11" s="223" t="str">
        <f>IF(K11="","",CONCATENATE(VLOOKUP($Y$3,$AB$1:$AK$1,K11)," pont"))</f>
        <v/>
      </c>
      <c r="M11" s="230"/>
      <c r="N11" s="168"/>
      <c r="O11" s="168"/>
      <c r="P11" s="168"/>
      <c r="Q11" s="168"/>
      <c r="R11" s="168"/>
      <c r="S11" s="168"/>
      <c r="Y11" s="221"/>
      <c r="Z11" s="221"/>
      <c r="AA11" s="221" t="s">
        <v>81</v>
      </c>
      <c r="AB11" s="226">
        <v>3</v>
      </c>
      <c r="AC11" s="226">
        <v>2</v>
      </c>
      <c r="AD11" s="226">
        <v>1</v>
      </c>
      <c r="AE11" s="226">
        <v>0</v>
      </c>
      <c r="AF11" s="226">
        <v>0</v>
      </c>
      <c r="AG11" s="226">
        <v>0</v>
      </c>
      <c r="AH11" s="226">
        <v>0</v>
      </c>
      <c r="AI11" s="226">
        <v>0</v>
      </c>
      <c r="AJ11" s="226">
        <v>0</v>
      </c>
      <c r="AK11" s="226">
        <v>0</v>
      </c>
    </row>
    <row r="12" spans="1:37" x14ac:dyDescent="0.25">
      <c r="A12" s="152"/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Y12" s="221"/>
      <c r="Z12" s="221"/>
      <c r="AA12" s="221" t="s">
        <v>77</v>
      </c>
      <c r="AB12" s="227">
        <v>0</v>
      </c>
      <c r="AC12" s="227">
        <v>0</v>
      </c>
      <c r="AD12" s="227">
        <v>0</v>
      </c>
      <c r="AE12" s="227">
        <v>0</v>
      </c>
      <c r="AF12" s="227">
        <v>0</v>
      </c>
      <c r="AG12" s="227">
        <v>0</v>
      </c>
      <c r="AH12" s="227">
        <v>0</v>
      </c>
      <c r="AI12" s="227">
        <v>0</v>
      </c>
      <c r="AJ12" s="227">
        <v>0</v>
      </c>
      <c r="AK12" s="227">
        <v>0</v>
      </c>
    </row>
    <row r="13" spans="1:37" x14ac:dyDescent="0.25">
      <c r="A13" s="152"/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Y13" s="221"/>
      <c r="Z13" s="221"/>
      <c r="AA13" s="221" t="s">
        <v>78</v>
      </c>
      <c r="AB13" s="227">
        <v>0</v>
      </c>
      <c r="AC13" s="227">
        <v>0</v>
      </c>
      <c r="AD13" s="227">
        <v>0</v>
      </c>
      <c r="AE13" s="227">
        <v>0</v>
      </c>
      <c r="AF13" s="227">
        <v>0</v>
      </c>
      <c r="AG13" s="227">
        <v>0</v>
      </c>
      <c r="AH13" s="227">
        <v>0</v>
      </c>
      <c r="AI13" s="227">
        <v>0</v>
      </c>
      <c r="AJ13" s="227">
        <v>0</v>
      </c>
      <c r="AK13" s="227">
        <v>0</v>
      </c>
    </row>
    <row r="14" spans="1:37" x14ac:dyDescent="0.25">
      <c r="A14" s="152"/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Y14" s="221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21"/>
    </row>
    <row r="15" spans="1:37" x14ac:dyDescent="0.25">
      <c r="A15" s="152"/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Y15" s="221"/>
      <c r="Z15" s="221"/>
      <c r="AA15" s="221"/>
      <c r="AB15" s="221"/>
      <c r="AC15" s="221"/>
      <c r="AD15" s="221"/>
      <c r="AE15" s="221"/>
      <c r="AF15" s="221"/>
      <c r="AG15" s="221"/>
      <c r="AH15" s="221"/>
      <c r="AI15" s="221"/>
      <c r="AJ15" s="221"/>
      <c r="AK15" s="221"/>
    </row>
    <row r="16" spans="1:37" x14ac:dyDescent="0.25">
      <c r="A16" s="152"/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Y16" s="221"/>
      <c r="Z16" s="221"/>
      <c r="AA16" s="221" t="s">
        <v>52</v>
      </c>
      <c r="AB16" s="221">
        <v>300</v>
      </c>
      <c r="AC16" s="221">
        <v>250</v>
      </c>
      <c r="AD16" s="221">
        <v>220</v>
      </c>
      <c r="AE16" s="221">
        <v>180</v>
      </c>
      <c r="AF16" s="221">
        <v>160</v>
      </c>
      <c r="AG16" s="221">
        <v>150</v>
      </c>
      <c r="AH16" s="221">
        <v>140</v>
      </c>
      <c r="AI16" s="221">
        <v>130</v>
      </c>
      <c r="AJ16" s="221">
        <v>120</v>
      </c>
      <c r="AK16" s="221">
        <v>110</v>
      </c>
    </row>
    <row r="17" spans="1:37" x14ac:dyDescent="0.25">
      <c r="A17" s="152"/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Y17" s="221"/>
      <c r="Z17" s="221"/>
      <c r="AA17" s="221" t="s">
        <v>69</v>
      </c>
      <c r="AB17" s="221">
        <v>250</v>
      </c>
      <c r="AC17" s="221">
        <v>200</v>
      </c>
      <c r="AD17" s="221">
        <v>160</v>
      </c>
      <c r="AE17" s="221">
        <v>140</v>
      </c>
      <c r="AF17" s="221">
        <v>120</v>
      </c>
      <c r="AG17" s="221">
        <v>110</v>
      </c>
      <c r="AH17" s="221">
        <v>100</v>
      </c>
      <c r="AI17" s="221">
        <v>90</v>
      </c>
      <c r="AJ17" s="221">
        <v>80</v>
      </c>
      <c r="AK17" s="221">
        <v>70</v>
      </c>
    </row>
    <row r="18" spans="1:37" ht="18.75" customHeight="1" x14ac:dyDescent="0.25">
      <c r="A18" s="152"/>
      <c r="B18" s="275"/>
      <c r="C18" s="275"/>
      <c r="D18" s="267" t="str">
        <f>E7</f>
        <v>BÓLYI ÁLT.ISK. ÉS ALAPFOKÚ MŰV.ISK.</v>
      </c>
      <c r="E18" s="267"/>
      <c r="F18" s="267" t="str">
        <f>E9</f>
        <v>"B" PÉCSI BÁRTFA U-I ÁLT.ISK.</v>
      </c>
      <c r="G18" s="267"/>
      <c r="H18" s="267" t="str">
        <f>E11</f>
        <v>"A" PÉCSI BÁRTFA U-I ÁLT.ISK.</v>
      </c>
      <c r="I18" s="267"/>
      <c r="J18" s="152"/>
      <c r="K18" s="152"/>
      <c r="L18" s="152"/>
      <c r="M18" s="152"/>
      <c r="Y18" s="221"/>
      <c r="Z18" s="221"/>
      <c r="AA18" s="221" t="s">
        <v>70</v>
      </c>
      <c r="AB18" s="221">
        <v>200</v>
      </c>
      <c r="AC18" s="221">
        <v>150</v>
      </c>
      <c r="AD18" s="221">
        <v>130</v>
      </c>
      <c r="AE18" s="221">
        <v>110</v>
      </c>
      <c r="AF18" s="221">
        <v>95</v>
      </c>
      <c r="AG18" s="221">
        <v>80</v>
      </c>
      <c r="AH18" s="221">
        <v>70</v>
      </c>
      <c r="AI18" s="221">
        <v>60</v>
      </c>
      <c r="AJ18" s="221">
        <v>55</v>
      </c>
      <c r="AK18" s="221">
        <v>50</v>
      </c>
    </row>
    <row r="19" spans="1:37" ht="18.75" customHeight="1" x14ac:dyDescent="0.25">
      <c r="A19" s="211" t="s">
        <v>52</v>
      </c>
      <c r="B19" s="266" t="str">
        <f>E7</f>
        <v>BÓLYI ÁLT.ISK. ÉS ALAPFOKÚ MŰV.ISK.</v>
      </c>
      <c r="C19" s="266"/>
      <c r="D19" s="269"/>
      <c r="E19" s="269"/>
      <c r="F19" s="268"/>
      <c r="G19" s="268"/>
      <c r="H19" s="268"/>
      <c r="I19" s="268"/>
      <c r="J19" s="152"/>
      <c r="K19" s="152"/>
      <c r="L19" s="152"/>
      <c r="M19" s="152"/>
      <c r="Y19" s="221"/>
      <c r="Z19" s="221"/>
      <c r="AA19" s="221" t="s">
        <v>71</v>
      </c>
      <c r="AB19" s="221">
        <v>150</v>
      </c>
      <c r="AC19" s="221">
        <v>120</v>
      </c>
      <c r="AD19" s="221">
        <v>100</v>
      </c>
      <c r="AE19" s="221">
        <v>80</v>
      </c>
      <c r="AF19" s="221">
        <v>70</v>
      </c>
      <c r="AG19" s="221">
        <v>60</v>
      </c>
      <c r="AH19" s="221">
        <v>55</v>
      </c>
      <c r="AI19" s="221">
        <v>50</v>
      </c>
      <c r="AJ19" s="221">
        <v>45</v>
      </c>
      <c r="AK19" s="221">
        <v>40</v>
      </c>
    </row>
    <row r="20" spans="1:37" ht="18.75" customHeight="1" x14ac:dyDescent="0.25">
      <c r="A20" s="211" t="s">
        <v>53</v>
      </c>
      <c r="B20" s="266" t="str">
        <f>E9</f>
        <v>"B" PÉCSI BÁRTFA U-I ÁLT.ISK.</v>
      </c>
      <c r="C20" s="266"/>
      <c r="D20" s="268"/>
      <c r="E20" s="268"/>
      <c r="F20" s="269"/>
      <c r="G20" s="269"/>
      <c r="H20" s="268"/>
      <c r="I20" s="268"/>
      <c r="J20" s="152"/>
      <c r="K20" s="152"/>
      <c r="L20" s="152"/>
      <c r="M20" s="152"/>
      <c r="Y20" s="221"/>
      <c r="Z20" s="221"/>
      <c r="AA20" s="221" t="s">
        <v>72</v>
      </c>
      <c r="AB20" s="221">
        <v>120</v>
      </c>
      <c r="AC20" s="221">
        <v>90</v>
      </c>
      <c r="AD20" s="221">
        <v>65</v>
      </c>
      <c r="AE20" s="221">
        <v>55</v>
      </c>
      <c r="AF20" s="221">
        <v>50</v>
      </c>
      <c r="AG20" s="221">
        <v>45</v>
      </c>
      <c r="AH20" s="221">
        <v>40</v>
      </c>
      <c r="AI20" s="221">
        <v>35</v>
      </c>
      <c r="AJ20" s="221">
        <v>25</v>
      </c>
      <c r="AK20" s="221">
        <v>20</v>
      </c>
    </row>
    <row r="21" spans="1:37" ht="18.75" customHeight="1" x14ac:dyDescent="0.25">
      <c r="A21" s="211" t="s">
        <v>54</v>
      </c>
      <c r="B21" s="266" t="str">
        <f>E11</f>
        <v>"A" PÉCSI BÁRTFA U-I ÁLT.ISK.</v>
      </c>
      <c r="C21" s="266"/>
      <c r="D21" s="268"/>
      <c r="E21" s="268"/>
      <c r="F21" s="268"/>
      <c r="G21" s="268"/>
      <c r="H21" s="269"/>
      <c r="I21" s="269"/>
      <c r="J21" s="152"/>
      <c r="K21" s="152"/>
      <c r="L21" s="152"/>
      <c r="M21" s="152"/>
      <c r="Y21" s="221"/>
      <c r="Z21" s="221"/>
      <c r="AA21" s="221" t="s">
        <v>73</v>
      </c>
      <c r="AB21" s="221">
        <v>90</v>
      </c>
      <c r="AC21" s="221">
        <v>60</v>
      </c>
      <c r="AD21" s="221">
        <v>45</v>
      </c>
      <c r="AE21" s="221">
        <v>34</v>
      </c>
      <c r="AF21" s="221">
        <v>27</v>
      </c>
      <c r="AG21" s="221">
        <v>22</v>
      </c>
      <c r="AH21" s="221">
        <v>18</v>
      </c>
      <c r="AI21" s="221">
        <v>15</v>
      </c>
      <c r="AJ21" s="221">
        <v>12</v>
      </c>
      <c r="AK21" s="221">
        <v>9</v>
      </c>
    </row>
    <row r="22" spans="1:37" x14ac:dyDescent="0.25">
      <c r="A22" s="152"/>
      <c r="B22" s="152"/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Y22" s="221"/>
      <c r="Z22" s="221"/>
      <c r="AA22" s="221" t="s">
        <v>74</v>
      </c>
      <c r="AB22" s="221">
        <v>60</v>
      </c>
      <c r="AC22" s="221">
        <v>40</v>
      </c>
      <c r="AD22" s="221">
        <v>30</v>
      </c>
      <c r="AE22" s="221">
        <v>20</v>
      </c>
      <c r="AF22" s="221">
        <v>18</v>
      </c>
      <c r="AG22" s="221">
        <v>15</v>
      </c>
      <c r="AH22" s="221">
        <v>12</v>
      </c>
      <c r="AI22" s="221">
        <v>10</v>
      </c>
      <c r="AJ22" s="221">
        <v>8</v>
      </c>
      <c r="AK22" s="221">
        <v>6</v>
      </c>
    </row>
    <row r="23" spans="1:37" x14ac:dyDescent="0.25">
      <c r="A23" s="152"/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Y23" s="221"/>
      <c r="Z23" s="221"/>
      <c r="AA23" s="221" t="s">
        <v>75</v>
      </c>
      <c r="AB23" s="221">
        <v>40</v>
      </c>
      <c r="AC23" s="221">
        <v>25</v>
      </c>
      <c r="AD23" s="221">
        <v>18</v>
      </c>
      <c r="AE23" s="221">
        <v>13</v>
      </c>
      <c r="AF23" s="221">
        <v>8</v>
      </c>
      <c r="AG23" s="221">
        <v>7</v>
      </c>
      <c r="AH23" s="221">
        <v>6</v>
      </c>
      <c r="AI23" s="221">
        <v>5</v>
      </c>
      <c r="AJ23" s="221">
        <v>4</v>
      </c>
      <c r="AK23" s="221">
        <v>3</v>
      </c>
    </row>
    <row r="24" spans="1:37" x14ac:dyDescent="0.25">
      <c r="A24" s="152"/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Y24" s="221"/>
      <c r="Z24" s="221"/>
      <c r="AA24" s="221" t="s">
        <v>76</v>
      </c>
      <c r="AB24" s="221">
        <v>25</v>
      </c>
      <c r="AC24" s="221">
        <v>15</v>
      </c>
      <c r="AD24" s="221">
        <v>13</v>
      </c>
      <c r="AE24" s="221">
        <v>7</v>
      </c>
      <c r="AF24" s="221">
        <v>6</v>
      </c>
      <c r="AG24" s="221">
        <v>5</v>
      </c>
      <c r="AH24" s="221">
        <v>4</v>
      </c>
      <c r="AI24" s="221">
        <v>3</v>
      </c>
      <c r="AJ24" s="221">
        <v>2</v>
      </c>
      <c r="AK24" s="221">
        <v>1</v>
      </c>
    </row>
    <row r="25" spans="1:37" x14ac:dyDescent="0.25">
      <c r="A25" s="152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Y25" s="221"/>
      <c r="Z25" s="221"/>
      <c r="AA25" s="221" t="s">
        <v>81</v>
      </c>
      <c r="AB25" s="221">
        <v>15</v>
      </c>
      <c r="AC25" s="221">
        <v>10</v>
      </c>
      <c r="AD25" s="221">
        <v>8</v>
      </c>
      <c r="AE25" s="221">
        <v>4</v>
      </c>
      <c r="AF25" s="221">
        <v>3</v>
      </c>
      <c r="AG25" s="221">
        <v>2</v>
      </c>
      <c r="AH25" s="221">
        <v>1</v>
      </c>
      <c r="AI25" s="221">
        <v>0</v>
      </c>
      <c r="AJ25" s="221">
        <v>0</v>
      </c>
      <c r="AK25" s="221">
        <v>0</v>
      </c>
    </row>
    <row r="26" spans="1:37" x14ac:dyDescent="0.25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Y26" s="221"/>
      <c r="Z26" s="221"/>
      <c r="AA26" s="221" t="s">
        <v>77</v>
      </c>
      <c r="AB26" s="221">
        <v>10</v>
      </c>
      <c r="AC26" s="221">
        <v>6</v>
      </c>
      <c r="AD26" s="221">
        <v>4</v>
      </c>
      <c r="AE26" s="221">
        <v>2</v>
      </c>
      <c r="AF26" s="221">
        <v>1</v>
      </c>
      <c r="AG26" s="221">
        <v>0</v>
      </c>
      <c r="AH26" s="221">
        <v>0</v>
      </c>
      <c r="AI26" s="221">
        <v>0</v>
      </c>
      <c r="AJ26" s="221">
        <v>0</v>
      </c>
      <c r="AK26" s="221">
        <v>0</v>
      </c>
    </row>
    <row r="27" spans="1:37" x14ac:dyDescent="0.25">
      <c r="A27" s="152"/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Y27" s="221"/>
      <c r="Z27" s="221"/>
      <c r="AA27" s="221" t="s">
        <v>78</v>
      </c>
      <c r="AB27" s="221">
        <v>3</v>
      </c>
      <c r="AC27" s="221">
        <v>2</v>
      </c>
      <c r="AD27" s="221">
        <v>1</v>
      </c>
      <c r="AE27" s="221">
        <v>0</v>
      </c>
      <c r="AF27" s="221">
        <v>0</v>
      </c>
      <c r="AG27" s="221">
        <v>0</v>
      </c>
      <c r="AH27" s="221">
        <v>0</v>
      </c>
      <c r="AI27" s="221">
        <v>0</v>
      </c>
      <c r="AJ27" s="221">
        <v>0</v>
      </c>
      <c r="AK27" s="221">
        <v>0</v>
      </c>
    </row>
    <row r="28" spans="1:37" x14ac:dyDescent="0.25">
      <c r="A28" s="152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</row>
    <row r="29" spans="1:37" x14ac:dyDescent="0.25">
      <c r="A29" s="152"/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</row>
    <row r="30" spans="1:37" x14ac:dyDescent="0.25">
      <c r="A30" s="152"/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</row>
    <row r="31" spans="1:37" x14ac:dyDescent="0.25">
      <c r="A31" s="152"/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</row>
    <row r="32" spans="1:37" x14ac:dyDescent="0.25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1"/>
      <c r="M32" s="151"/>
      <c r="O32" s="168"/>
      <c r="P32" s="168"/>
      <c r="Q32" s="168"/>
      <c r="R32" s="168"/>
      <c r="S32" s="168"/>
    </row>
    <row r="33" spans="1:19" x14ac:dyDescent="0.25">
      <c r="A33" s="70" t="s">
        <v>35</v>
      </c>
      <c r="B33" s="71"/>
      <c r="C33" s="123"/>
      <c r="D33" s="183" t="s">
        <v>2</v>
      </c>
      <c r="E33" s="184" t="s">
        <v>37</v>
      </c>
      <c r="F33" s="202"/>
      <c r="G33" s="183" t="s">
        <v>2</v>
      </c>
      <c r="H33" s="184" t="s">
        <v>46</v>
      </c>
      <c r="I33" s="79"/>
      <c r="J33" s="184" t="s">
        <v>47</v>
      </c>
      <c r="K33" s="78" t="s">
        <v>48</v>
      </c>
      <c r="L33" s="30"/>
      <c r="M33" s="258"/>
      <c r="N33" s="257"/>
      <c r="O33" s="168"/>
      <c r="P33" s="177"/>
      <c r="Q33" s="177"/>
      <c r="R33" s="178"/>
      <c r="S33" s="168"/>
    </row>
    <row r="34" spans="1:19" x14ac:dyDescent="0.25">
      <c r="A34" s="155" t="s">
        <v>36</v>
      </c>
      <c r="B34" s="156"/>
      <c r="C34" s="157"/>
      <c r="D34" s="185"/>
      <c r="E34" s="270"/>
      <c r="F34" s="270"/>
      <c r="G34" s="196" t="s">
        <v>3</v>
      </c>
      <c r="H34" s="156"/>
      <c r="I34" s="186"/>
      <c r="J34" s="197"/>
      <c r="K34" s="153" t="s">
        <v>38</v>
      </c>
      <c r="L34" s="203"/>
      <c r="M34" s="191"/>
      <c r="O34" s="168"/>
      <c r="P34" s="179"/>
      <c r="Q34" s="179"/>
      <c r="R34" s="180"/>
      <c r="S34" s="168"/>
    </row>
    <row r="35" spans="1:19" x14ac:dyDescent="0.25">
      <c r="A35" s="158" t="s">
        <v>45</v>
      </c>
      <c r="B35" s="77"/>
      <c r="C35" s="159"/>
      <c r="D35" s="188"/>
      <c r="E35" s="271"/>
      <c r="F35" s="271"/>
      <c r="G35" s="198" t="s">
        <v>4</v>
      </c>
      <c r="H35" s="189"/>
      <c r="I35" s="190"/>
      <c r="J35" s="42"/>
      <c r="K35" s="200"/>
      <c r="L35" s="151"/>
      <c r="M35" s="195"/>
      <c r="O35" s="168"/>
      <c r="P35" s="180"/>
      <c r="Q35" s="181"/>
      <c r="R35" s="180"/>
      <c r="S35" s="168"/>
    </row>
    <row r="36" spans="1:19" x14ac:dyDescent="0.25">
      <c r="A36" s="90"/>
      <c r="B36" s="91"/>
      <c r="C36" s="92"/>
      <c r="D36" s="188"/>
      <c r="E36" s="192"/>
      <c r="F36" s="193"/>
      <c r="G36" s="198" t="s">
        <v>5</v>
      </c>
      <c r="H36" s="189"/>
      <c r="I36" s="190"/>
      <c r="J36" s="42"/>
      <c r="K36" s="153" t="s">
        <v>39</v>
      </c>
      <c r="L36" s="203"/>
      <c r="M36" s="187"/>
      <c r="O36" s="168"/>
      <c r="P36" s="179"/>
      <c r="Q36" s="179"/>
      <c r="R36" s="180"/>
      <c r="S36" s="168"/>
    </row>
    <row r="37" spans="1:19" x14ac:dyDescent="0.25">
      <c r="A37" s="72"/>
      <c r="B37" s="121"/>
      <c r="C37" s="73"/>
      <c r="D37" s="188"/>
      <c r="E37" s="192"/>
      <c r="F37" s="193"/>
      <c r="G37" s="198" t="s">
        <v>6</v>
      </c>
      <c r="H37" s="189"/>
      <c r="I37" s="190"/>
      <c r="J37" s="42"/>
      <c r="K37" s="201"/>
      <c r="L37" s="193"/>
      <c r="M37" s="191"/>
      <c r="O37" s="168"/>
      <c r="P37" s="180"/>
      <c r="Q37" s="181"/>
      <c r="R37" s="180"/>
      <c r="S37" s="168"/>
    </row>
    <row r="38" spans="1:19" x14ac:dyDescent="0.25">
      <c r="A38" s="81"/>
      <c r="B38" s="93"/>
      <c r="C38" s="122"/>
      <c r="D38" s="188"/>
      <c r="E38" s="192"/>
      <c r="F38" s="193"/>
      <c r="G38" s="198" t="s">
        <v>7</v>
      </c>
      <c r="H38" s="189"/>
      <c r="I38" s="190"/>
      <c r="J38" s="42"/>
      <c r="K38" s="158"/>
      <c r="L38" s="151"/>
      <c r="M38" s="195"/>
      <c r="O38" s="168"/>
      <c r="P38" s="180"/>
      <c r="Q38" s="181"/>
      <c r="R38" s="180"/>
      <c r="S38" s="168"/>
    </row>
    <row r="39" spans="1:19" x14ac:dyDescent="0.25">
      <c r="A39" s="82"/>
      <c r="B39" s="96"/>
      <c r="C39" s="73"/>
      <c r="D39" s="188"/>
      <c r="E39" s="192"/>
      <c r="F39" s="193"/>
      <c r="G39" s="198" t="s">
        <v>8</v>
      </c>
      <c r="H39" s="189"/>
      <c r="I39" s="190"/>
      <c r="J39" s="42"/>
      <c r="K39" s="153" t="s">
        <v>28</v>
      </c>
      <c r="L39" s="203"/>
      <c r="M39" s="187"/>
      <c r="O39" s="168"/>
      <c r="P39" s="179"/>
      <c r="Q39" s="179"/>
      <c r="R39" s="180"/>
      <c r="S39" s="168"/>
    </row>
    <row r="40" spans="1:19" x14ac:dyDescent="0.25">
      <c r="A40" s="82"/>
      <c r="B40" s="96"/>
      <c r="C40" s="88"/>
      <c r="D40" s="188"/>
      <c r="E40" s="192"/>
      <c r="F40" s="193"/>
      <c r="G40" s="198" t="s">
        <v>9</v>
      </c>
      <c r="H40" s="189"/>
      <c r="I40" s="190"/>
      <c r="J40" s="42"/>
      <c r="K40" s="201"/>
      <c r="L40" s="193"/>
      <c r="M40" s="191"/>
      <c r="O40" s="168"/>
      <c r="P40" s="180"/>
      <c r="Q40" s="181"/>
      <c r="R40" s="180"/>
      <c r="S40" s="168"/>
    </row>
    <row r="41" spans="1:19" x14ac:dyDescent="0.25">
      <c r="A41" s="83"/>
      <c r="B41" s="80"/>
      <c r="C41" s="89"/>
      <c r="D41" s="194"/>
      <c r="E41" s="74"/>
      <c r="F41" s="151"/>
      <c r="G41" s="199" t="s">
        <v>10</v>
      </c>
      <c r="H41" s="77"/>
      <c r="I41" s="154"/>
      <c r="J41" s="75"/>
      <c r="K41" s="158">
        <f>L4</f>
        <v>0</v>
      </c>
      <c r="L41" s="151"/>
      <c r="M41" s="195"/>
      <c r="O41" s="168"/>
      <c r="P41" s="180"/>
      <c r="Q41" s="181"/>
      <c r="R41" s="182"/>
      <c r="S41" s="168"/>
    </row>
    <row r="42" spans="1:19" x14ac:dyDescent="0.25">
      <c r="O42" s="168"/>
      <c r="P42" s="168"/>
      <c r="Q42" s="168"/>
      <c r="R42" s="168"/>
      <c r="S42" s="168"/>
    </row>
    <row r="43" spans="1:19" x14ac:dyDescent="0.25">
      <c r="O43" s="168"/>
      <c r="P43" s="168"/>
      <c r="Q43" s="168"/>
      <c r="R43" s="168"/>
      <c r="S43" s="168"/>
    </row>
  </sheetData>
  <mergeCells count="20">
    <mergeCell ref="B21:C21"/>
    <mergeCell ref="D21:E21"/>
    <mergeCell ref="F21:G21"/>
    <mergeCell ref="H21:I21"/>
    <mergeCell ref="E34:F34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A1:F1"/>
    <mergeCell ref="A4:C4"/>
    <mergeCell ref="B18:C18"/>
    <mergeCell ref="D18:E18"/>
    <mergeCell ref="F18:G18"/>
    <mergeCell ref="H18:I18"/>
  </mergeCells>
  <conditionalFormatting sqref="E7 E9 E11">
    <cfRule type="cellIs" dxfId="25" priority="2" stopIfTrue="1" operator="equal">
      <formula>"Bye"</formula>
    </cfRule>
  </conditionalFormatting>
  <conditionalFormatting sqref="R41">
    <cfRule type="expression" dxfId="24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>
    <tabColor indexed="42"/>
  </sheetPr>
  <dimension ref="A1:Q156"/>
  <sheetViews>
    <sheetView showGridLines="0" showZeros="0" workbookViewId="0">
      <pane ySplit="6" topLeftCell="A7" activePane="bottomLeft" state="frozen"/>
      <selection activeCell="F2" sqref="F2"/>
      <selection pane="bottomLeft" activeCell="B8" sqref="B8"/>
    </sheetView>
  </sheetViews>
  <sheetFormatPr defaultRowHeight="13.2" x14ac:dyDescent="0.25"/>
  <cols>
    <col min="1" max="1" width="8.33203125" customWidth="1"/>
    <col min="2" max="2" width="25.77734375" customWidth="1"/>
    <col min="3" max="3" width="12" customWidth="1"/>
    <col min="4" max="4" width="11.109375" style="35" customWidth="1"/>
    <col min="5" max="5" width="9.33203125" style="250" customWidth="1"/>
    <col min="6" max="6" width="6.109375" style="48" hidden="1" customWidth="1"/>
    <col min="7" max="7" width="33.88671875" style="48" customWidth="1"/>
    <col min="8" max="8" width="7.6640625" style="35" customWidth="1"/>
    <col min="9" max="13" width="7.44140625" style="35" hidden="1" customWidth="1"/>
    <col min="14" max="15" width="7.44140625" style="35" customWidth="1"/>
    <col min="16" max="16" width="7.44140625" style="35" hidden="1" customWidth="1"/>
    <col min="17" max="17" width="7.44140625" style="35" customWidth="1"/>
  </cols>
  <sheetData>
    <row r="1" spans="1:17" ht="24.6" x14ac:dyDescent="0.4">
      <c r="A1" s="99" t="str">
        <f>Altalanos!$A$6</f>
        <v>Diákolimpia - Baranya</v>
      </c>
      <c r="B1" s="43"/>
      <c r="C1" s="43"/>
      <c r="D1" s="94"/>
      <c r="E1" s="117" t="s">
        <v>44</v>
      </c>
      <c r="F1" s="106"/>
      <c r="G1" s="107"/>
      <c r="H1" s="108"/>
      <c r="I1" s="108"/>
      <c r="J1" s="109"/>
      <c r="K1" s="109"/>
      <c r="L1" s="109"/>
      <c r="M1" s="109"/>
      <c r="N1" s="109"/>
      <c r="O1" s="109"/>
      <c r="P1" s="109"/>
      <c r="Q1" s="110"/>
    </row>
    <row r="2" spans="1:17" ht="13.8" thickBot="1" x14ac:dyDescent="0.3">
      <c r="B2" s="45" t="s">
        <v>43</v>
      </c>
      <c r="C2" s="127" t="str">
        <f>Altalanos!$E$8</f>
        <v>Lány IV B</v>
      </c>
      <c r="D2" s="59"/>
      <c r="E2" s="117" t="s">
        <v>29</v>
      </c>
      <c r="F2" s="49"/>
      <c r="G2" s="49"/>
      <c r="H2" s="242"/>
      <c r="I2" s="242"/>
      <c r="J2" s="44"/>
      <c r="K2" s="44"/>
      <c r="L2" s="44"/>
      <c r="M2" s="44"/>
      <c r="N2" s="53"/>
      <c r="O2" s="39"/>
      <c r="P2" s="39"/>
      <c r="Q2" s="53"/>
    </row>
    <row r="3" spans="1:17" s="2" customFormat="1" ht="13.8" thickBot="1" x14ac:dyDescent="0.3">
      <c r="A3" s="235" t="s">
        <v>42</v>
      </c>
      <c r="B3" s="240"/>
      <c r="C3" s="240"/>
      <c r="D3" s="240"/>
      <c r="E3" s="240"/>
      <c r="F3" s="240"/>
      <c r="G3" s="240"/>
      <c r="H3" s="240"/>
      <c r="I3" s="241"/>
      <c r="J3" s="54"/>
      <c r="K3" s="60"/>
      <c r="L3" s="60"/>
      <c r="M3" s="60"/>
      <c r="N3" s="135" t="s">
        <v>28</v>
      </c>
      <c r="O3" s="55"/>
      <c r="P3" s="61"/>
      <c r="Q3" s="118"/>
    </row>
    <row r="4" spans="1:17" s="2" customFormat="1" x14ac:dyDescent="0.25">
      <c r="A4" s="37" t="s">
        <v>21</v>
      </c>
      <c r="B4" s="37"/>
      <c r="C4" s="36" t="s">
        <v>19</v>
      </c>
      <c r="D4" s="37" t="s">
        <v>24</v>
      </c>
      <c r="E4" s="40"/>
      <c r="G4" s="62"/>
      <c r="H4" s="252" t="s">
        <v>25</v>
      </c>
      <c r="I4" s="247"/>
      <c r="J4" s="63"/>
      <c r="K4" s="64"/>
      <c r="L4" s="64"/>
      <c r="M4" s="64"/>
      <c r="N4" s="63"/>
      <c r="O4" s="119"/>
      <c r="P4" s="119"/>
      <c r="Q4" s="65"/>
    </row>
    <row r="5" spans="1:17" s="2" customFormat="1" ht="13.8" thickBot="1" x14ac:dyDescent="0.3">
      <c r="A5" s="111">
        <f>Altalanos!$A$10</f>
        <v>44686</v>
      </c>
      <c r="B5" s="111"/>
      <c r="C5" s="46" t="str">
        <f>Altalanos!$C$10</f>
        <v>Pécs</v>
      </c>
      <c r="D5" s="47" t="str">
        <f>Altalanos!$D$10</f>
        <v xml:space="preserve">  </v>
      </c>
      <c r="E5" s="47"/>
      <c r="F5" s="47"/>
      <c r="G5" s="47"/>
      <c r="H5" s="132">
        <f>Altalanos!$E$10</f>
        <v>0</v>
      </c>
      <c r="I5" s="253"/>
      <c r="J5" s="66"/>
      <c r="K5" s="41"/>
      <c r="L5" s="41"/>
      <c r="M5" s="41"/>
      <c r="N5" s="66"/>
      <c r="O5" s="47"/>
      <c r="P5" s="47"/>
      <c r="Q5" s="256"/>
    </row>
    <row r="6" spans="1:17" ht="30" customHeight="1" thickBot="1" x14ac:dyDescent="0.3">
      <c r="A6" s="97" t="s">
        <v>30</v>
      </c>
      <c r="B6" s="56" t="s">
        <v>22</v>
      </c>
      <c r="C6" s="56" t="s">
        <v>23</v>
      </c>
      <c r="D6" s="56" t="s">
        <v>26</v>
      </c>
      <c r="E6" s="57" t="s">
        <v>27</v>
      </c>
      <c r="F6" s="57" t="s">
        <v>31</v>
      </c>
      <c r="G6" s="57" t="s">
        <v>88</v>
      </c>
      <c r="H6" s="243" t="s">
        <v>32</v>
      </c>
      <c r="I6" s="244"/>
      <c r="J6" s="101" t="s">
        <v>14</v>
      </c>
      <c r="K6" s="58" t="s">
        <v>12</v>
      </c>
      <c r="L6" s="103" t="s">
        <v>0</v>
      </c>
      <c r="M6" s="76" t="s">
        <v>13</v>
      </c>
      <c r="N6" s="124" t="s">
        <v>40</v>
      </c>
      <c r="O6" s="115" t="s">
        <v>33</v>
      </c>
      <c r="P6" s="116" t="s">
        <v>1</v>
      </c>
      <c r="Q6" s="57" t="s">
        <v>34</v>
      </c>
    </row>
    <row r="7" spans="1:17" s="11" customFormat="1" ht="18.899999999999999" customHeight="1" x14ac:dyDescent="0.25">
      <c r="A7" s="105">
        <v>1</v>
      </c>
      <c r="B7" s="50" t="s">
        <v>105</v>
      </c>
      <c r="C7" s="50"/>
      <c r="D7" s="51"/>
      <c r="E7" s="120"/>
      <c r="F7" s="236"/>
      <c r="G7" s="237"/>
      <c r="H7" s="51"/>
      <c r="I7" s="51"/>
      <c r="J7" s="102"/>
      <c r="K7" s="100"/>
      <c r="L7" s="104"/>
      <c r="M7" s="100"/>
      <c r="N7" s="95"/>
      <c r="O7" s="260"/>
      <c r="P7" s="68"/>
      <c r="Q7" s="52"/>
    </row>
    <row r="8" spans="1:17" s="11" customFormat="1" ht="18.899999999999999" customHeight="1" x14ac:dyDescent="0.25">
      <c r="A8" s="105">
        <v>2</v>
      </c>
      <c r="B8" s="50" t="s">
        <v>94</v>
      </c>
      <c r="C8" s="50"/>
      <c r="D8" s="51"/>
      <c r="E8" s="120"/>
      <c r="F8" s="238"/>
      <c r="G8" s="239"/>
      <c r="H8" s="51"/>
      <c r="I8" s="51"/>
      <c r="J8" s="102"/>
      <c r="K8" s="100"/>
      <c r="L8" s="104"/>
      <c r="M8" s="100"/>
      <c r="N8" s="95"/>
      <c r="O8" s="51"/>
      <c r="P8" s="68"/>
      <c r="Q8" s="52"/>
    </row>
    <row r="9" spans="1:17" s="11" customFormat="1" ht="18.899999999999999" customHeight="1" x14ac:dyDescent="0.25">
      <c r="A9" s="105">
        <v>3</v>
      </c>
      <c r="B9" s="50"/>
      <c r="C9" s="50"/>
      <c r="D9" s="51"/>
      <c r="E9" s="120"/>
      <c r="F9" s="238"/>
      <c r="G9" s="239"/>
      <c r="H9" s="51"/>
      <c r="I9" s="51"/>
      <c r="J9" s="102"/>
      <c r="K9" s="100"/>
      <c r="L9" s="104"/>
      <c r="M9" s="100"/>
      <c r="N9" s="95"/>
      <c r="O9" s="51"/>
      <c r="P9" s="249"/>
      <c r="Q9" s="125"/>
    </row>
    <row r="10" spans="1:17" s="11" customFormat="1" ht="18.899999999999999" customHeight="1" x14ac:dyDescent="0.25">
      <c r="A10" s="105">
        <v>4</v>
      </c>
      <c r="B10" s="50"/>
      <c r="C10" s="50"/>
      <c r="D10" s="51"/>
      <c r="E10" s="120"/>
      <c r="F10" s="238"/>
      <c r="G10" s="239"/>
      <c r="H10" s="51"/>
      <c r="I10" s="51"/>
      <c r="J10" s="102"/>
      <c r="K10" s="100"/>
      <c r="L10" s="104"/>
      <c r="M10" s="100"/>
      <c r="N10" s="95"/>
      <c r="O10" s="51"/>
      <c r="P10" s="248"/>
      <c r="Q10" s="245"/>
    </row>
    <row r="11" spans="1:17" s="11" customFormat="1" ht="18.899999999999999" customHeight="1" x14ac:dyDescent="0.25">
      <c r="A11" s="105">
        <v>5</v>
      </c>
      <c r="B11" s="50"/>
      <c r="C11" s="50"/>
      <c r="D11" s="51"/>
      <c r="E11" s="120"/>
      <c r="F11" s="238"/>
      <c r="G11" s="239"/>
      <c r="H11" s="51"/>
      <c r="I11" s="51"/>
      <c r="J11" s="102"/>
      <c r="K11" s="100"/>
      <c r="L11" s="104"/>
      <c r="M11" s="100"/>
      <c r="N11" s="95"/>
      <c r="O11" s="51"/>
      <c r="P11" s="248"/>
      <c r="Q11" s="245"/>
    </row>
    <row r="12" spans="1:17" s="11" customFormat="1" ht="18.899999999999999" customHeight="1" x14ac:dyDescent="0.25">
      <c r="A12" s="105">
        <v>6</v>
      </c>
      <c r="B12" s="50"/>
      <c r="C12" s="50"/>
      <c r="D12" s="51"/>
      <c r="E12" s="120"/>
      <c r="F12" s="238"/>
      <c r="G12" s="239"/>
      <c r="H12" s="51"/>
      <c r="I12" s="51"/>
      <c r="J12" s="102"/>
      <c r="K12" s="100"/>
      <c r="L12" s="104"/>
      <c r="M12" s="100"/>
      <c r="N12" s="95"/>
      <c r="O12" s="51"/>
      <c r="P12" s="248"/>
      <c r="Q12" s="245"/>
    </row>
    <row r="13" spans="1:17" s="11" customFormat="1" ht="18.899999999999999" customHeight="1" x14ac:dyDescent="0.25">
      <c r="A13" s="105">
        <v>7</v>
      </c>
      <c r="B13" s="50"/>
      <c r="C13" s="50"/>
      <c r="D13" s="51"/>
      <c r="E13" s="120"/>
      <c r="F13" s="238"/>
      <c r="G13" s="239"/>
      <c r="H13" s="51"/>
      <c r="I13" s="51"/>
      <c r="J13" s="102"/>
      <c r="K13" s="100"/>
      <c r="L13" s="104"/>
      <c r="M13" s="100"/>
      <c r="N13" s="95"/>
      <c r="O13" s="51"/>
      <c r="P13" s="248"/>
      <c r="Q13" s="245"/>
    </row>
    <row r="14" spans="1:17" s="11" customFormat="1" ht="18.899999999999999" customHeight="1" x14ac:dyDescent="0.25">
      <c r="A14" s="105">
        <v>8</v>
      </c>
      <c r="B14" s="50"/>
      <c r="C14" s="50"/>
      <c r="D14" s="51"/>
      <c r="E14" s="120"/>
      <c r="F14" s="238"/>
      <c r="G14" s="239"/>
      <c r="H14" s="51"/>
      <c r="I14" s="51"/>
      <c r="J14" s="102"/>
      <c r="K14" s="100"/>
      <c r="L14" s="104"/>
      <c r="M14" s="100"/>
      <c r="N14" s="95"/>
      <c r="O14" s="51"/>
      <c r="P14" s="248"/>
      <c r="Q14" s="245"/>
    </row>
    <row r="15" spans="1:17" s="11" customFormat="1" ht="18.899999999999999" customHeight="1" x14ac:dyDescent="0.25">
      <c r="A15" s="105">
        <v>9</v>
      </c>
      <c r="B15" s="50"/>
      <c r="C15" s="50"/>
      <c r="D15" s="51"/>
      <c r="E15" s="120"/>
      <c r="F15" s="67"/>
      <c r="G15" s="67"/>
      <c r="H15" s="51"/>
      <c r="I15" s="51"/>
      <c r="J15" s="102"/>
      <c r="K15" s="100"/>
      <c r="L15" s="104"/>
      <c r="M15" s="128"/>
      <c r="N15" s="95"/>
      <c r="O15" s="51"/>
      <c r="P15" s="52"/>
      <c r="Q15" s="52"/>
    </row>
    <row r="16" spans="1:17" s="11" customFormat="1" ht="18.899999999999999" customHeight="1" x14ac:dyDescent="0.25">
      <c r="A16" s="105">
        <v>10</v>
      </c>
      <c r="B16" s="259"/>
      <c r="C16" s="50"/>
      <c r="D16" s="51"/>
      <c r="E16" s="120"/>
      <c r="F16" s="67"/>
      <c r="G16" s="67"/>
      <c r="H16" s="51"/>
      <c r="I16" s="51"/>
      <c r="J16" s="102"/>
      <c r="K16" s="100"/>
      <c r="L16" s="104"/>
      <c r="M16" s="128"/>
      <c r="N16" s="95"/>
      <c r="O16" s="51"/>
      <c r="P16" s="68"/>
      <c r="Q16" s="52"/>
    </row>
    <row r="17" spans="1:17" s="11" customFormat="1" ht="18.899999999999999" customHeight="1" x14ac:dyDescent="0.25">
      <c r="A17" s="105">
        <v>11</v>
      </c>
      <c r="B17" s="50"/>
      <c r="C17" s="50"/>
      <c r="D17" s="51"/>
      <c r="E17" s="120"/>
      <c r="F17" s="67"/>
      <c r="G17" s="67"/>
      <c r="H17" s="51"/>
      <c r="I17" s="51"/>
      <c r="J17" s="102"/>
      <c r="K17" s="100"/>
      <c r="L17" s="104"/>
      <c r="M17" s="128"/>
      <c r="N17" s="95"/>
      <c r="O17" s="51"/>
      <c r="P17" s="68"/>
      <c r="Q17" s="52"/>
    </row>
    <row r="18" spans="1:17" s="11" customFormat="1" ht="18.899999999999999" customHeight="1" x14ac:dyDescent="0.25">
      <c r="A18" s="105">
        <v>12</v>
      </c>
      <c r="B18" s="50"/>
      <c r="C18" s="50"/>
      <c r="D18" s="51"/>
      <c r="E18" s="120"/>
      <c r="F18" s="67"/>
      <c r="G18" s="67"/>
      <c r="H18" s="51"/>
      <c r="I18" s="51"/>
      <c r="J18" s="102"/>
      <c r="K18" s="100"/>
      <c r="L18" s="104"/>
      <c r="M18" s="128"/>
      <c r="N18" s="95"/>
      <c r="O18" s="51"/>
      <c r="P18" s="68"/>
      <c r="Q18" s="52"/>
    </row>
    <row r="19" spans="1:17" s="11" customFormat="1" ht="18.899999999999999" customHeight="1" x14ac:dyDescent="0.25">
      <c r="A19" s="105">
        <v>13</v>
      </c>
      <c r="B19" s="50"/>
      <c r="C19" s="50"/>
      <c r="D19" s="51"/>
      <c r="E19" s="120"/>
      <c r="F19" s="67"/>
      <c r="G19" s="67"/>
      <c r="H19" s="51"/>
      <c r="I19" s="51"/>
      <c r="J19" s="102"/>
      <c r="K19" s="100"/>
      <c r="L19" s="104"/>
      <c r="M19" s="128"/>
      <c r="N19" s="95"/>
      <c r="O19" s="51"/>
      <c r="P19" s="68"/>
      <c r="Q19" s="52"/>
    </row>
    <row r="20" spans="1:17" s="11" customFormat="1" ht="18.899999999999999" customHeight="1" x14ac:dyDescent="0.25">
      <c r="A20" s="105">
        <v>14</v>
      </c>
      <c r="B20" s="50"/>
      <c r="C20" s="50"/>
      <c r="D20" s="51"/>
      <c r="E20" s="120"/>
      <c r="F20" s="67"/>
      <c r="G20" s="67"/>
      <c r="H20" s="51"/>
      <c r="I20" s="51"/>
      <c r="J20" s="102"/>
      <c r="K20" s="100"/>
      <c r="L20" s="104"/>
      <c r="M20" s="128"/>
      <c r="N20" s="95"/>
      <c r="O20" s="51"/>
      <c r="P20" s="68"/>
      <c r="Q20" s="52"/>
    </row>
    <row r="21" spans="1:17" s="11" customFormat="1" ht="18.899999999999999" customHeight="1" x14ac:dyDescent="0.25">
      <c r="A21" s="105">
        <v>15</v>
      </c>
      <c r="B21" s="50"/>
      <c r="C21" s="50"/>
      <c r="D21" s="51"/>
      <c r="E21" s="120"/>
      <c r="F21" s="67"/>
      <c r="G21" s="67"/>
      <c r="H21" s="51"/>
      <c r="I21" s="51"/>
      <c r="J21" s="102"/>
      <c r="K21" s="100"/>
      <c r="L21" s="104"/>
      <c r="M21" s="128"/>
      <c r="N21" s="95"/>
      <c r="O21" s="51"/>
      <c r="P21" s="68"/>
      <c r="Q21" s="52"/>
    </row>
    <row r="22" spans="1:17" s="11" customFormat="1" ht="18.899999999999999" customHeight="1" x14ac:dyDescent="0.25">
      <c r="A22" s="105">
        <v>16</v>
      </c>
      <c r="B22" s="50"/>
      <c r="C22" s="50"/>
      <c r="D22" s="51"/>
      <c r="E22" s="120"/>
      <c r="F22" s="67"/>
      <c r="G22" s="67"/>
      <c r="H22" s="51"/>
      <c r="I22" s="51"/>
      <c r="J22" s="102"/>
      <c r="K22" s="100"/>
      <c r="L22" s="104"/>
      <c r="M22" s="128"/>
      <c r="N22" s="95"/>
      <c r="O22" s="51"/>
      <c r="P22" s="68"/>
      <c r="Q22" s="52"/>
    </row>
    <row r="23" spans="1:17" s="11" customFormat="1" ht="18.899999999999999" customHeight="1" x14ac:dyDescent="0.25">
      <c r="A23" s="105">
        <v>17</v>
      </c>
      <c r="B23" s="50"/>
      <c r="C23" s="50"/>
      <c r="D23" s="51"/>
      <c r="E23" s="120"/>
      <c r="F23" s="67"/>
      <c r="G23" s="67"/>
      <c r="H23" s="51"/>
      <c r="I23" s="51"/>
      <c r="J23" s="102"/>
      <c r="K23" s="100"/>
      <c r="L23" s="104"/>
      <c r="M23" s="128"/>
      <c r="N23" s="95"/>
      <c r="O23" s="51"/>
      <c r="P23" s="68"/>
      <c r="Q23" s="52"/>
    </row>
    <row r="24" spans="1:17" s="11" customFormat="1" ht="18.899999999999999" customHeight="1" x14ac:dyDescent="0.25">
      <c r="A24" s="105">
        <v>18</v>
      </c>
      <c r="B24" s="50"/>
      <c r="C24" s="50"/>
      <c r="D24" s="51"/>
      <c r="E24" s="120"/>
      <c r="F24" s="67"/>
      <c r="G24" s="67"/>
      <c r="H24" s="51"/>
      <c r="I24" s="51"/>
      <c r="J24" s="102"/>
      <c r="K24" s="100"/>
      <c r="L24" s="104"/>
      <c r="M24" s="128"/>
      <c r="N24" s="95"/>
      <c r="O24" s="51"/>
      <c r="P24" s="68"/>
      <c r="Q24" s="52"/>
    </row>
    <row r="25" spans="1:17" s="11" customFormat="1" ht="18.899999999999999" customHeight="1" x14ac:dyDescent="0.25">
      <c r="A25" s="105">
        <v>19</v>
      </c>
      <c r="B25" s="50"/>
      <c r="C25" s="50"/>
      <c r="D25" s="51"/>
      <c r="E25" s="120"/>
      <c r="F25" s="67"/>
      <c r="G25" s="67"/>
      <c r="H25" s="51"/>
      <c r="I25" s="51"/>
      <c r="J25" s="102"/>
      <c r="K25" s="100"/>
      <c r="L25" s="104"/>
      <c r="M25" s="128"/>
      <c r="N25" s="95"/>
      <c r="O25" s="51"/>
      <c r="P25" s="68"/>
      <c r="Q25" s="52"/>
    </row>
    <row r="26" spans="1:17" s="11" customFormat="1" ht="18.899999999999999" customHeight="1" x14ac:dyDescent="0.25">
      <c r="A26" s="105">
        <v>20</v>
      </c>
      <c r="B26" s="50"/>
      <c r="C26" s="50"/>
      <c r="D26" s="51"/>
      <c r="E26" s="120"/>
      <c r="F26" s="67"/>
      <c r="G26" s="67"/>
      <c r="H26" s="51"/>
      <c r="I26" s="51"/>
      <c r="J26" s="102"/>
      <c r="K26" s="100"/>
      <c r="L26" s="104"/>
      <c r="M26" s="128"/>
      <c r="N26" s="95"/>
      <c r="O26" s="51"/>
      <c r="P26" s="68"/>
      <c r="Q26" s="52"/>
    </row>
    <row r="27" spans="1:17" s="11" customFormat="1" ht="18.899999999999999" customHeight="1" x14ac:dyDescent="0.25">
      <c r="A27" s="105">
        <v>21</v>
      </c>
      <c r="B27" s="50"/>
      <c r="C27" s="50"/>
      <c r="D27" s="51"/>
      <c r="E27" s="120"/>
      <c r="F27" s="67"/>
      <c r="G27" s="67"/>
      <c r="H27" s="51"/>
      <c r="I27" s="51"/>
      <c r="J27" s="102"/>
      <c r="K27" s="100"/>
      <c r="L27" s="104"/>
      <c r="M27" s="128"/>
      <c r="N27" s="95"/>
      <c r="O27" s="51"/>
      <c r="P27" s="68"/>
      <c r="Q27" s="52"/>
    </row>
    <row r="28" spans="1:17" s="11" customFormat="1" ht="18.899999999999999" customHeight="1" x14ac:dyDescent="0.25">
      <c r="A28" s="105">
        <v>22</v>
      </c>
      <c r="B28" s="50"/>
      <c r="C28" s="50"/>
      <c r="D28" s="51"/>
      <c r="E28" s="261"/>
      <c r="F28" s="254"/>
      <c r="G28" s="255"/>
      <c r="H28" s="51"/>
      <c r="I28" s="51"/>
      <c r="J28" s="102"/>
      <c r="K28" s="100"/>
      <c r="L28" s="104"/>
      <c r="M28" s="128"/>
      <c r="N28" s="95"/>
      <c r="O28" s="51"/>
      <c r="P28" s="68"/>
      <c r="Q28" s="52"/>
    </row>
    <row r="29" spans="1:17" s="11" customFormat="1" ht="18.899999999999999" customHeight="1" x14ac:dyDescent="0.25">
      <c r="A29" s="105">
        <v>23</v>
      </c>
      <c r="B29" s="50"/>
      <c r="C29" s="50"/>
      <c r="D29" s="51"/>
      <c r="E29" s="262"/>
      <c r="F29" s="67"/>
      <c r="G29" s="67"/>
      <c r="H29" s="51"/>
      <c r="I29" s="51"/>
      <c r="J29" s="102"/>
      <c r="K29" s="100"/>
      <c r="L29" s="104"/>
      <c r="M29" s="128"/>
      <c r="N29" s="95"/>
      <c r="O29" s="51"/>
      <c r="P29" s="68"/>
      <c r="Q29" s="52"/>
    </row>
    <row r="30" spans="1:17" s="11" customFormat="1" ht="18.899999999999999" customHeight="1" x14ac:dyDescent="0.25">
      <c r="A30" s="105">
        <v>24</v>
      </c>
      <c r="B30" s="50"/>
      <c r="C30" s="50"/>
      <c r="D30" s="51"/>
      <c r="E30" s="120"/>
      <c r="F30" s="67"/>
      <c r="G30" s="67"/>
      <c r="H30" s="51"/>
      <c r="I30" s="51"/>
      <c r="J30" s="102"/>
      <c r="K30" s="100"/>
      <c r="L30" s="104"/>
      <c r="M30" s="128"/>
      <c r="N30" s="95"/>
      <c r="O30" s="51"/>
      <c r="P30" s="68"/>
      <c r="Q30" s="52"/>
    </row>
    <row r="31" spans="1:17" s="11" customFormat="1" ht="18.899999999999999" customHeight="1" x14ac:dyDescent="0.25">
      <c r="A31" s="105">
        <v>25</v>
      </c>
      <c r="B31" s="50"/>
      <c r="C31" s="50"/>
      <c r="D31" s="51"/>
      <c r="E31" s="120"/>
      <c r="F31" s="67"/>
      <c r="G31" s="67"/>
      <c r="H31" s="51"/>
      <c r="I31" s="51"/>
      <c r="J31" s="102"/>
      <c r="K31" s="100"/>
      <c r="L31" s="104"/>
      <c r="M31" s="128"/>
      <c r="N31" s="95"/>
      <c r="O31" s="51"/>
      <c r="P31" s="68"/>
      <c r="Q31" s="52"/>
    </row>
    <row r="32" spans="1:17" s="11" customFormat="1" ht="18.899999999999999" customHeight="1" x14ac:dyDescent="0.25">
      <c r="A32" s="105">
        <v>26</v>
      </c>
      <c r="B32" s="50"/>
      <c r="C32" s="50"/>
      <c r="D32" s="51"/>
      <c r="E32" s="251"/>
      <c r="F32" s="67"/>
      <c r="G32" s="67"/>
      <c r="H32" s="51"/>
      <c r="I32" s="51"/>
      <c r="J32" s="102"/>
      <c r="K32" s="100"/>
      <c r="L32" s="104"/>
      <c r="M32" s="128"/>
      <c r="N32" s="95"/>
      <c r="O32" s="51"/>
      <c r="P32" s="68"/>
      <c r="Q32" s="52"/>
    </row>
    <row r="33" spans="1:17" s="11" customFormat="1" ht="18.899999999999999" customHeight="1" x14ac:dyDescent="0.25">
      <c r="A33" s="105">
        <v>27</v>
      </c>
      <c r="B33" s="50"/>
      <c r="C33" s="50"/>
      <c r="D33" s="51"/>
      <c r="E33" s="120"/>
      <c r="F33" s="67"/>
      <c r="G33" s="67"/>
      <c r="H33" s="51"/>
      <c r="I33" s="51"/>
      <c r="J33" s="102"/>
      <c r="K33" s="100"/>
      <c r="L33" s="104"/>
      <c r="M33" s="128"/>
      <c r="N33" s="95"/>
      <c r="O33" s="51"/>
      <c r="P33" s="68"/>
      <c r="Q33" s="52"/>
    </row>
    <row r="34" spans="1:17" s="11" customFormat="1" ht="18.899999999999999" customHeight="1" x14ac:dyDescent="0.25">
      <c r="A34" s="105">
        <v>28</v>
      </c>
      <c r="B34" s="50"/>
      <c r="C34" s="50"/>
      <c r="D34" s="51"/>
      <c r="E34" s="120"/>
      <c r="F34" s="67"/>
      <c r="G34" s="67"/>
      <c r="H34" s="51"/>
      <c r="I34" s="51"/>
      <c r="J34" s="102"/>
      <c r="K34" s="100"/>
      <c r="L34" s="104"/>
      <c r="M34" s="128"/>
      <c r="N34" s="95"/>
      <c r="O34" s="51"/>
      <c r="P34" s="68"/>
      <c r="Q34" s="52"/>
    </row>
    <row r="35" spans="1:17" s="11" customFormat="1" ht="18.899999999999999" customHeight="1" x14ac:dyDescent="0.25">
      <c r="A35" s="105">
        <v>29</v>
      </c>
      <c r="B35" s="50"/>
      <c r="C35" s="50"/>
      <c r="D35" s="51"/>
      <c r="E35" s="120"/>
      <c r="F35" s="67"/>
      <c r="G35" s="67"/>
      <c r="H35" s="51"/>
      <c r="I35" s="51"/>
      <c r="J35" s="102"/>
      <c r="K35" s="100"/>
      <c r="L35" s="104"/>
      <c r="M35" s="128"/>
      <c r="N35" s="95"/>
      <c r="O35" s="51"/>
      <c r="P35" s="68"/>
      <c r="Q35" s="52"/>
    </row>
    <row r="36" spans="1:17" s="11" customFormat="1" ht="18.899999999999999" customHeight="1" x14ac:dyDescent="0.25">
      <c r="A36" s="105">
        <v>30</v>
      </c>
      <c r="B36" s="50"/>
      <c r="C36" s="50"/>
      <c r="D36" s="51"/>
      <c r="E36" s="120"/>
      <c r="F36" s="67"/>
      <c r="G36" s="67"/>
      <c r="H36" s="51"/>
      <c r="I36" s="51"/>
      <c r="J36" s="102"/>
      <c r="K36" s="100"/>
      <c r="L36" s="104"/>
      <c r="M36" s="128"/>
      <c r="N36" s="95"/>
      <c r="O36" s="51"/>
      <c r="P36" s="68"/>
      <c r="Q36" s="52"/>
    </row>
    <row r="37" spans="1:17" s="11" customFormat="1" ht="18.899999999999999" customHeight="1" x14ac:dyDescent="0.25">
      <c r="A37" s="105">
        <v>31</v>
      </c>
      <c r="B37" s="50"/>
      <c r="C37" s="50"/>
      <c r="D37" s="51"/>
      <c r="E37" s="120"/>
      <c r="F37" s="67"/>
      <c r="G37" s="67"/>
      <c r="H37" s="51"/>
      <c r="I37" s="51"/>
      <c r="J37" s="102"/>
      <c r="K37" s="100"/>
      <c r="L37" s="104"/>
      <c r="M37" s="128"/>
      <c r="N37" s="95"/>
      <c r="O37" s="51"/>
      <c r="P37" s="68"/>
      <c r="Q37" s="52"/>
    </row>
    <row r="38" spans="1:17" s="11" customFormat="1" ht="18.899999999999999" customHeight="1" x14ac:dyDescent="0.25">
      <c r="A38" s="105">
        <v>32</v>
      </c>
      <c r="B38" s="50"/>
      <c r="C38" s="50"/>
      <c r="D38" s="51"/>
      <c r="E38" s="120"/>
      <c r="F38" s="67"/>
      <c r="G38" s="67"/>
      <c r="H38" s="246"/>
      <c r="I38" s="131"/>
      <c r="J38" s="102"/>
      <c r="K38" s="100"/>
      <c r="L38" s="104"/>
      <c r="M38" s="128"/>
      <c r="N38" s="95"/>
      <c r="O38" s="52"/>
      <c r="P38" s="68"/>
      <c r="Q38" s="52"/>
    </row>
    <row r="39" spans="1:17" s="11" customFormat="1" ht="18.899999999999999" customHeight="1" x14ac:dyDescent="0.25">
      <c r="A39" s="105">
        <v>33</v>
      </c>
      <c r="B39" s="50"/>
      <c r="C39" s="50"/>
      <c r="D39" s="51"/>
      <c r="E39" s="120"/>
      <c r="F39" s="67"/>
      <c r="G39" s="67"/>
      <c r="H39" s="246"/>
      <c r="I39" s="131"/>
      <c r="J39" s="102"/>
      <c r="K39" s="100"/>
      <c r="L39" s="104"/>
      <c r="M39" s="128"/>
      <c r="N39" s="125"/>
      <c r="O39" s="98"/>
      <c r="P39" s="68"/>
      <c r="Q39" s="52"/>
    </row>
    <row r="40" spans="1:17" s="11" customFormat="1" ht="18.899999999999999" customHeight="1" x14ac:dyDescent="0.25">
      <c r="A40" s="105">
        <v>34</v>
      </c>
      <c r="B40" s="50"/>
      <c r="C40" s="50"/>
      <c r="D40" s="51"/>
      <c r="E40" s="120"/>
      <c r="F40" s="67"/>
      <c r="G40" s="67"/>
      <c r="H40" s="246"/>
      <c r="I40" s="131"/>
      <c r="J40" s="102" t="e">
        <f>IF(AND(Q40="",#REF!&gt;0,#REF!&lt;5),K40,)</f>
        <v>#REF!</v>
      </c>
      <c r="K40" s="100" t="str">
        <f>IF(D40="","ZZZ9",IF(AND(#REF!&gt;0,#REF!&lt;5),D40&amp;#REF!,D40&amp;"9"))</f>
        <v>ZZZ9</v>
      </c>
      <c r="L40" s="104">
        <f t="shared" ref="L40:L103" si="0">IF(Q40="",999,Q40)</f>
        <v>999</v>
      </c>
      <c r="M40" s="128">
        <f t="shared" ref="M40:M103" si="1">IF(P40=999,999,1)</f>
        <v>999</v>
      </c>
      <c r="N40" s="125"/>
      <c r="O40" s="98"/>
      <c r="P40" s="68">
        <f t="shared" ref="P40:P103" si="2">IF(N40="DA",1,IF(N40="WC",2,IF(N40="SE",3,IF(N40="Q",4,IF(N40="LL",5,999)))))</f>
        <v>999</v>
      </c>
      <c r="Q40" s="52"/>
    </row>
    <row r="41" spans="1:17" s="11" customFormat="1" ht="18.899999999999999" customHeight="1" x14ac:dyDescent="0.25">
      <c r="A41" s="105">
        <v>35</v>
      </c>
      <c r="B41" s="50"/>
      <c r="C41" s="50"/>
      <c r="D41" s="51"/>
      <c r="E41" s="120"/>
      <c r="F41" s="67"/>
      <c r="G41" s="67"/>
      <c r="H41" s="246"/>
      <c r="I41" s="131"/>
      <c r="J41" s="102" t="e">
        <f>IF(AND(Q41="",#REF!&gt;0,#REF!&lt;5),K41,)</f>
        <v>#REF!</v>
      </c>
      <c r="K41" s="100" t="str">
        <f>IF(D41="","ZZZ9",IF(AND(#REF!&gt;0,#REF!&lt;5),D41&amp;#REF!,D41&amp;"9"))</f>
        <v>ZZZ9</v>
      </c>
      <c r="L41" s="104">
        <f t="shared" si="0"/>
        <v>999</v>
      </c>
      <c r="M41" s="128">
        <f t="shared" si="1"/>
        <v>999</v>
      </c>
      <c r="N41" s="125"/>
      <c r="O41" s="98"/>
      <c r="P41" s="68">
        <f t="shared" si="2"/>
        <v>999</v>
      </c>
      <c r="Q41" s="52"/>
    </row>
    <row r="42" spans="1:17" s="11" customFormat="1" ht="18.899999999999999" customHeight="1" x14ac:dyDescent="0.25">
      <c r="A42" s="105">
        <v>36</v>
      </c>
      <c r="B42" s="50"/>
      <c r="C42" s="50"/>
      <c r="D42" s="51"/>
      <c r="E42" s="120"/>
      <c r="F42" s="67"/>
      <c r="G42" s="67"/>
      <c r="H42" s="246"/>
      <c r="I42" s="131"/>
      <c r="J42" s="102" t="e">
        <f>IF(AND(Q42="",#REF!&gt;0,#REF!&lt;5),K42,)</f>
        <v>#REF!</v>
      </c>
      <c r="K42" s="100" t="str">
        <f>IF(D42="","ZZZ9",IF(AND(#REF!&gt;0,#REF!&lt;5),D42&amp;#REF!,D42&amp;"9"))</f>
        <v>ZZZ9</v>
      </c>
      <c r="L42" s="104">
        <f t="shared" si="0"/>
        <v>999</v>
      </c>
      <c r="M42" s="128">
        <f t="shared" si="1"/>
        <v>999</v>
      </c>
      <c r="N42" s="125"/>
      <c r="O42" s="98"/>
      <c r="P42" s="68">
        <f t="shared" si="2"/>
        <v>999</v>
      </c>
      <c r="Q42" s="52"/>
    </row>
    <row r="43" spans="1:17" s="11" customFormat="1" ht="18.899999999999999" customHeight="1" x14ac:dyDescent="0.25">
      <c r="A43" s="105">
        <v>37</v>
      </c>
      <c r="B43" s="50"/>
      <c r="C43" s="50"/>
      <c r="D43" s="51"/>
      <c r="E43" s="120"/>
      <c r="F43" s="67"/>
      <c r="G43" s="67"/>
      <c r="H43" s="246"/>
      <c r="I43" s="131"/>
      <c r="J43" s="102" t="e">
        <f>IF(AND(Q43="",#REF!&gt;0,#REF!&lt;5),K43,)</f>
        <v>#REF!</v>
      </c>
      <c r="K43" s="100" t="str">
        <f>IF(D43="","ZZZ9",IF(AND(#REF!&gt;0,#REF!&lt;5),D43&amp;#REF!,D43&amp;"9"))</f>
        <v>ZZZ9</v>
      </c>
      <c r="L43" s="104">
        <f t="shared" si="0"/>
        <v>999</v>
      </c>
      <c r="M43" s="128">
        <f t="shared" si="1"/>
        <v>999</v>
      </c>
      <c r="N43" s="125"/>
      <c r="O43" s="98"/>
      <c r="P43" s="68">
        <f t="shared" si="2"/>
        <v>999</v>
      </c>
      <c r="Q43" s="52"/>
    </row>
    <row r="44" spans="1:17" s="11" customFormat="1" ht="18.899999999999999" customHeight="1" x14ac:dyDescent="0.25">
      <c r="A44" s="105">
        <v>38</v>
      </c>
      <c r="B44" s="50"/>
      <c r="C44" s="50"/>
      <c r="D44" s="51"/>
      <c r="E44" s="120"/>
      <c r="F44" s="67"/>
      <c r="G44" s="67"/>
      <c r="H44" s="246"/>
      <c r="I44" s="131"/>
      <c r="J44" s="102" t="e">
        <f>IF(AND(Q44="",#REF!&gt;0,#REF!&lt;5),K44,)</f>
        <v>#REF!</v>
      </c>
      <c r="K44" s="100" t="str">
        <f>IF(D44="","ZZZ9",IF(AND(#REF!&gt;0,#REF!&lt;5),D44&amp;#REF!,D44&amp;"9"))</f>
        <v>ZZZ9</v>
      </c>
      <c r="L44" s="104">
        <f t="shared" si="0"/>
        <v>999</v>
      </c>
      <c r="M44" s="128">
        <f t="shared" si="1"/>
        <v>999</v>
      </c>
      <c r="N44" s="125"/>
      <c r="O44" s="98"/>
      <c r="P44" s="68">
        <f t="shared" si="2"/>
        <v>999</v>
      </c>
      <c r="Q44" s="52"/>
    </row>
    <row r="45" spans="1:17" s="11" customFormat="1" ht="18.899999999999999" customHeight="1" x14ac:dyDescent="0.25">
      <c r="A45" s="105">
        <v>39</v>
      </c>
      <c r="B45" s="50"/>
      <c r="C45" s="50"/>
      <c r="D45" s="51"/>
      <c r="E45" s="120"/>
      <c r="F45" s="67"/>
      <c r="G45" s="67"/>
      <c r="H45" s="246"/>
      <c r="I45" s="131"/>
      <c r="J45" s="102" t="e">
        <f>IF(AND(Q45="",#REF!&gt;0,#REF!&lt;5),K45,)</f>
        <v>#REF!</v>
      </c>
      <c r="K45" s="100" t="str">
        <f>IF(D45="","ZZZ9",IF(AND(#REF!&gt;0,#REF!&lt;5),D45&amp;#REF!,D45&amp;"9"))</f>
        <v>ZZZ9</v>
      </c>
      <c r="L45" s="104">
        <f t="shared" si="0"/>
        <v>999</v>
      </c>
      <c r="M45" s="128">
        <f t="shared" si="1"/>
        <v>999</v>
      </c>
      <c r="N45" s="125"/>
      <c r="O45" s="98"/>
      <c r="P45" s="68">
        <f t="shared" si="2"/>
        <v>999</v>
      </c>
      <c r="Q45" s="52"/>
    </row>
    <row r="46" spans="1:17" s="11" customFormat="1" ht="18.899999999999999" customHeight="1" x14ac:dyDescent="0.25">
      <c r="A46" s="105">
        <v>40</v>
      </c>
      <c r="B46" s="50"/>
      <c r="C46" s="50"/>
      <c r="D46" s="51"/>
      <c r="E46" s="120"/>
      <c r="F46" s="67"/>
      <c r="G46" s="67"/>
      <c r="H46" s="246"/>
      <c r="I46" s="131"/>
      <c r="J46" s="102" t="e">
        <f>IF(AND(Q46="",#REF!&gt;0,#REF!&lt;5),K46,)</f>
        <v>#REF!</v>
      </c>
      <c r="K46" s="100" t="str">
        <f>IF(D46="","ZZZ9",IF(AND(#REF!&gt;0,#REF!&lt;5),D46&amp;#REF!,D46&amp;"9"))</f>
        <v>ZZZ9</v>
      </c>
      <c r="L46" s="104">
        <f t="shared" si="0"/>
        <v>999</v>
      </c>
      <c r="M46" s="128">
        <f t="shared" si="1"/>
        <v>999</v>
      </c>
      <c r="N46" s="125"/>
      <c r="O46" s="98"/>
      <c r="P46" s="68">
        <f t="shared" si="2"/>
        <v>999</v>
      </c>
      <c r="Q46" s="52"/>
    </row>
    <row r="47" spans="1:17" s="11" customFormat="1" ht="18.899999999999999" customHeight="1" x14ac:dyDescent="0.25">
      <c r="A47" s="105">
        <v>41</v>
      </c>
      <c r="B47" s="50"/>
      <c r="C47" s="50"/>
      <c r="D47" s="51"/>
      <c r="E47" s="120"/>
      <c r="F47" s="67"/>
      <c r="G47" s="67"/>
      <c r="H47" s="246"/>
      <c r="I47" s="131"/>
      <c r="J47" s="102" t="e">
        <f>IF(AND(Q47="",#REF!&gt;0,#REF!&lt;5),K47,)</f>
        <v>#REF!</v>
      </c>
      <c r="K47" s="100" t="str">
        <f>IF(D47="","ZZZ9",IF(AND(#REF!&gt;0,#REF!&lt;5),D47&amp;#REF!,D47&amp;"9"))</f>
        <v>ZZZ9</v>
      </c>
      <c r="L47" s="104">
        <f t="shared" si="0"/>
        <v>999</v>
      </c>
      <c r="M47" s="128">
        <f t="shared" si="1"/>
        <v>999</v>
      </c>
      <c r="N47" s="125"/>
      <c r="O47" s="98"/>
      <c r="P47" s="68">
        <f t="shared" si="2"/>
        <v>999</v>
      </c>
      <c r="Q47" s="52"/>
    </row>
    <row r="48" spans="1:17" s="11" customFormat="1" ht="18.899999999999999" customHeight="1" x14ac:dyDescent="0.25">
      <c r="A48" s="105">
        <v>42</v>
      </c>
      <c r="B48" s="50"/>
      <c r="C48" s="50"/>
      <c r="D48" s="51"/>
      <c r="E48" s="120"/>
      <c r="F48" s="67"/>
      <c r="G48" s="67"/>
      <c r="H48" s="246"/>
      <c r="I48" s="131"/>
      <c r="J48" s="102" t="e">
        <f>IF(AND(Q48="",#REF!&gt;0,#REF!&lt;5),K48,)</f>
        <v>#REF!</v>
      </c>
      <c r="K48" s="100" t="str">
        <f>IF(D48="","ZZZ9",IF(AND(#REF!&gt;0,#REF!&lt;5),D48&amp;#REF!,D48&amp;"9"))</f>
        <v>ZZZ9</v>
      </c>
      <c r="L48" s="104">
        <f t="shared" si="0"/>
        <v>999</v>
      </c>
      <c r="M48" s="128">
        <f t="shared" si="1"/>
        <v>999</v>
      </c>
      <c r="N48" s="125"/>
      <c r="O48" s="98"/>
      <c r="P48" s="68">
        <f t="shared" si="2"/>
        <v>999</v>
      </c>
      <c r="Q48" s="52"/>
    </row>
    <row r="49" spans="1:17" s="11" customFormat="1" ht="18.899999999999999" customHeight="1" x14ac:dyDescent="0.25">
      <c r="A49" s="105">
        <v>43</v>
      </c>
      <c r="B49" s="50"/>
      <c r="C49" s="50"/>
      <c r="D49" s="51"/>
      <c r="E49" s="120"/>
      <c r="F49" s="67"/>
      <c r="G49" s="67"/>
      <c r="H49" s="246"/>
      <c r="I49" s="131"/>
      <c r="J49" s="102" t="e">
        <f>IF(AND(Q49="",#REF!&gt;0,#REF!&lt;5),K49,)</f>
        <v>#REF!</v>
      </c>
      <c r="K49" s="100" t="str">
        <f>IF(D49="","ZZZ9",IF(AND(#REF!&gt;0,#REF!&lt;5),D49&amp;#REF!,D49&amp;"9"))</f>
        <v>ZZZ9</v>
      </c>
      <c r="L49" s="104">
        <f t="shared" si="0"/>
        <v>999</v>
      </c>
      <c r="M49" s="128">
        <f t="shared" si="1"/>
        <v>999</v>
      </c>
      <c r="N49" s="125"/>
      <c r="O49" s="98"/>
      <c r="P49" s="68">
        <f t="shared" si="2"/>
        <v>999</v>
      </c>
      <c r="Q49" s="52"/>
    </row>
    <row r="50" spans="1:17" s="11" customFormat="1" ht="18.899999999999999" customHeight="1" x14ac:dyDescent="0.25">
      <c r="A50" s="105">
        <v>44</v>
      </c>
      <c r="B50" s="50"/>
      <c r="C50" s="50"/>
      <c r="D50" s="51"/>
      <c r="E50" s="120"/>
      <c r="F50" s="67"/>
      <c r="G50" s="67"/>
      <c r="H50" s="246"/>
      <c r="I50" s="131"/>
      <c r="J50" s="102" t="e">
        <f>IF(AND(Q50="",#REF!&gt;0,#REF!&lt;5),K50,)</f>
        <v>#REF!</v>
      </c>
      <c r="K50" s="100" t="str">
        <f>IF(D50="","ZZZ9",IF(AND(#REF!&gt;0,#REF!&lt;5),D50&amp;#REF!,D50&amp;"9"))</f>
        <v>ZZZ9</v>
      </c>
      <c r="L50" s="104">
        <f t="shared" si="0"/>
        <v>999</v>
      </c>
      <c r="M50" s="128">
        <f t="shared" si="1"/>
        <v>999</v>
      </c>
      <c r="N50" s="125"/>
      <c r="O50" s="98"/>
      <c r="P50" s="68">
        <f t="shared" si="2"/>
        <v>999</v>
      </c>
      <c r="Q50" s="52"/>
    </row>
    <row r="51" spans="1:17" s="11" customFormat="1" ht="18.899999999999999" customHeight="1" x14ac:dyDescent="0.25">
      <c r="A51" s="105">
        <v>45</v>
      </c>
      <c r="B51" s="50"/>
      <c r="C51" s="50"/>
      <c r="D51" s="51"/>
      <c r="E51" s="120"/>
      <c r="F51" s="67"/>
      <c r="G51" s="67"/>
      <c r="H51" s="246"/>
      <c r="I51" s="131"/>
      <c r="J51" s="102" t="e">
        <f>IF(AND(Q51="",#REF!&gt;0,#REF!&lt;5),K51,)</f>
        <v>#REF!</v>
      </c>
      <c r="K51" s="100" t="str">
        <f>IF(D51="","ZZZ9",IF(AND(#REF!&gt;0,#REF!&lt;5),D51&amp;#REF!,D51&amp;"9"))</f>
        <v>ZZZ9</v>
      </c>
      <c r="L51" s="104">
        <f t="shared" si="0"/>
        <v>999</v>
      </c>
      <c r="M51" s="128">
        <f t="shared" si="1"/>
        <v>999</v>
      </c>
      <c r="N51" s="125"/>
      <c r="O51" s="98"/>
      <c r="P51" s="68">
        <f t="shared" si="2"/>
        <v>999</v>
      </c>
      <c r="Q51" s="52"/>
    </row>
    <row r="52" spans="1:17" s="11" customFormat="1" ht="18.899999999999999" customHeight="1" x14ac:dyDescent="0.25">
      <c r="A52" s="105">
        <v>46</v>
      </c>
      <c r="B52" s="50"/>
      <c r="C52" s="50"/>
      <c r="D52" s="51"/>
      <c r="E52" s="120"/>
      <c r="F52" s="67"/>
      <c r="G52" s="67"/>
      <c r="H52" s="246"/>
      <c r="I52" s="131"/>
      <c r="J52" s="102" t="e">
        <f>IF(AND(Q52="",#REF!&gt;0,#REF!&lt;5),K52,)</f>
        <v>#REF!</v>
      </c>
      <c r="K52" s="100" t="str">
        <f>IF(D52="","ZZZ9",IF(AND(#REF!&gt;0,#REF!&lt;5),D52&amp;#REF!,D52&amp;"9"))</f>
        <v>ZZZ9</v>
      </c>
      <c r="L52" s="104">
        <f t="shared" si="0"/>
        <v>999</v>
      </c>
      <c r="M52" s="128">
        <f t="shared" si="1"/>
        <v>999</v>
      </c>
      <c r="N52" s="125"/>
      <c r="O52" s="98"/>
      <c r="P52" s="68">
        <f t="shared" si="2"/>
        <v>999</v>
      </c>
      <c r="Q52" s="52"/>
    </row>
    <row r="53" spans="1:17" s="11" customFormat="1" ht="18.899999999999999" customHeight="1" x14ac:dyDescent="0.25">
      <c r="A53" s="105">
        <v>47</v>
      </c>
      <c r="B53" s="50"/>
      <c r="C53" s="50"/>
      <c r="D53" s="51"/>
      <c r="E53" s="120"/>
      <c r="F53" s="67"/>
      <c r="G53" s="67"/>
      <c r="H53" s="246"/>
      <c r="I53" s="131"/>
      <c r="J53" s="102" t="e">
        <f>IF(AND(Q53="",#REF!&gt;0,#REF!&lt;5),K53,)</f>
        <v>#REF!</v>
      </c>
      <c r="K53" s="100" t="str">
        <f>IF(D53="","ZZZ9",IF(AND(#REF!&gt;0,#REF!&lt;5),D53&amp;#REF!,D53&amp;"9"))</f>
        <v>ZZZ9</v>
      </c>
      <c r="L53" s="104">
        <f t="shared" si="0"/>
        <v>999</v>
      </c>
      <c r="M53" s="128">
        <f t="shared" si="1"/>
        <v>999</v>
      </c>
      <c r="N53" s="125"/>
      <c r="O53" s="98"/>
      <c r="P53" s="68">
        <f t="shared" si="2"/>
        <v>999</v>
      </c>
      <c r="Q53" s="52"/>
    </row>
    <row r="54" spans="1:17" s="11" customFormat="1" ht="18.899999999999999" customHeight="1" x14ac:dyDescent="0.25">
      <c r="A54" s="105">
        <v>48</v>
      </c>
      <c r="B54" s="50"/>
      <c r="C54" s="50"/>
      <c r="D54" s="51"/>
      <c r="E54" s="120"/>
      <c r="F54" s="67"/>
      <c r="G54" s="67"/>
      <c r="H54" s="246"/>
      <c r="I54" s="131"/>
      <c r="J54" s="102" t="e">
        <f>IF(AND(Q54="",#REF!&gt;0,#REF!&lt;5),K54,)</f>
        <v>#REF!</v>
      </c>
      <c r="K54" s="100" t="str">
        <f>IF(D54="","ZZZ9",IF(AND(#REF!&gt;0,#REF!&lt;5),D54&amp;#REF!,D54&amp;"9"))</f>
        <v>ZZZ9</v>
      </c>
      <c r="L54" s="104">
        <f t="shared" si="0"/>
        <v>999</v>
      </c>
      <c r="M54" s="128">
        <f t="shared" si="1"/>
        <v>999</v>
      </c>
      <c r="N54" s="125"/>
      <c r="O54" s="98"/>
      <c r="P54" s="68">
        <f t="shared" si="2"/>
        <v>999</v>
      </c>
      <c r="Q54" s="52"/>
    </row>
    <row r="55" spans="1:17" s="11" customFormat="1" ht="18.899999999999999" customHeight="1" x14ac:dyDescent="0.25">
      <c r="A55" s="105">
        <v>49</v>
      </c>
      <c r="B55" s="50"/>
      <c r="C55" s="50"/>
      <c r="D55" s="51"/>
      <c r="E55" s="120"/>
      <c r="F55" s="67"/>
      <c r="G55" s="67"/>
      <c r="H55" s="246"/>
      <c r="I55" s="131"/>
      <c r="J55" s="102" t="e">
        <f>IF(AND(Q55="",#REF!&gt;0,#REF!&lt;5),K55,)</f>
        <v>#REF!</v>
      </c>
      <c r="K55" s="100" t="str">
        <f>IF(D55="","ZZZ9",IF(AND(#REF!&gt;0,#REF!&lt;5),D55&amp;#REF!,D55&amp;"9"))</f>
        <v>ZZZ9</v>
      </c>
      <c r="L55" s="104">
        <f t="shared" si="0"/>
        <v>999</v>
      </c>
      <c r="M55" s="128">
        <f t="shared" si="1"/>
        <v>999</v>
      </c>
      <c r="N55" s="125"/>
      <c r="O55" s="98"/>
      <c r="P55" s="68">
        <f t="shared" si="2"/>
        <v>999</v>
      </c>
      <c r="Q55" s="52"/>
    </row>
    <row r="56" spans="1:17" s="11" customFormat="1" ht="18.899999999999999" customHeight="1" x14ac:dyDescent="0.25">
      <c r="A56" s="105">
        <v>50</v>
      </c>
      <c r="B56" s="50"/>
      <c r="C56" s="50"/>
      <c r="D56" s="51"/>
      <c r="E56" s="120"/>
      <c r="F56" s="67"/>
      <c r="G56" s="67"/>
      <c r="H56" s="246"/>
      <c r="I56" s="131"/>
      <c r="J56" s="102" t="e">
        <f>IF(AND(Q56="",#REF!&gt;0,#REF!&lt;5),K56,)</f>
        <v>#REF!</v>
      </c>
      <c r="K56" s="100" t="str">
        <f>IF(D56="","ZZZ9",IF(AND(#REF!&gt;0,#REF!&lt;5),D56&amp;#REF!,D56&amp;"9"))</f>
        <v>ZZZ9</v>
      </c>
      <c r="L56" s="104">
        <f t="shared" si="0"/>
        <v>999</v>
      </c>
      <c r="M56" s="128">
        <f t="shared" si="1"/>
        <v>999</v>
      </c>
      <c r="N56" s="125"/>
      <c r="O56" s="98"/>
      <c r="P56" s="68">
        <f t="shared" si="2"/>
        <v>999</v>
      </c>
      <c r="Q56" s="52"/>
    </row>
    <row r="57" spans="1:17" s="11" customFormat="1" ht="18.899999999999999" customHeight="1" x14ac:dyDescent="0.25">
      <c r="A57" s="105">
        <v>51</v>
      </c>
      <c r="B57" s="50"/>
      <c r="C57" s="50"/>
      <c r="D57" s="51"/>
      <c r="E57" s="120"/>
      <c r="F57" s="67"/>
      <c r="G57" s="67"/>
      <c r="H57" s="246"/>
      <c r="I57" s="131"/>
      <c r="J57" s="102" t="e">
        <f>IF(AND(Q57="",#REF!&gt;0,#REF!&lt;5),K57,)</f>
        <v>#REF!</v>
      </c>
      <c r="K57" s="100" t="str">
        <f>IF(D57="","ZZZ9",IF(AND(#REF!&gt;0,#REF!&lt;5),D57&amp;#REF!,D57&amp;"9"))</f>
        <v>ZZZ9</v>
      </c>
      <c r="L57" s="104">
        <f t="shared" si="0"/>
        <v>999</v>
      </c>
      <c r="M57" s="128">
        <f t="shared" si="1"/>
        <v>999</v>
      </c>
      <c r="N57" s="125"/>
      <c r="O57" s="98"/>
      <c r="P57" s="68">
        <f t="shared" si="2"/>
        <v>999</v>
      </c>
      <c r="Q57" s="52"/>
    </row>
    <row r="58" spans="1:17" s="11" customFormat="1" ht="18.899999999999999" customHeight="1" x14ac:dyDescent="0.25">
      <c r="A58" s="105">
        <v>52</v>
      </c>
      <c r="B58" s="50"/>
      <c r="C58" s="50"/>
      <c r="D58" s="51"/>
      <c r="E58" s="120"/>
      <c r="F58" s="67"/>
      <c r="G58" s="67"/>
      <c r="H58" s="246"/>
      <c r="I58" s="131"/>
      <c r="J58" s="102" t="e">
        <f>IF(AND(Q58="",#REF!&gt;0,#REF!&lt;5),K58,)</f>
        <v>#REF!</v>
      </c>
      <c r="K58" s="100" t="str">
        <f>IF(D58="","ZZZ9",IF(AND(#REF!&gt;0,#REF!&lt;5),D58&amp;#REF!,D58&amp;"9"))</f>
        <v>ZZZ9</v>
      </c>
      <c r="L58" s="104">
        <f t="shared" si="0"/>
        <v>999</v>
      </c>
      <c r="M58" s="128">
        <f t="shared" si="1"/>
        <v>999</v>
      </c>
      <c r="N58" s="125"/>
      <c r="O58" s="98"/>
      <c r="P58" s="68">
        <f t="shared" si="2"/>
        <v>999</v>
      </c>
      <c r="Q58" s="52"/>
    </row>
    <row r="59" spans="1:17" s="11" customFormat="1" ht="18.899999999999999" customHeight="1" x14ac:dyDescent="0.25">
      <c r="A59" s="105">
        <v>53</v>
      </c>
      <c r="B59" s="50"/>
      <c r="C59" s="50"/>
      <c r="D59" s="51"/>
      <c r="E59" s="120"/>
      <c r="F59" s="67"/>
      <c r="G59" s="67"/>
      <c r="H59" s="246"/>
      <c r="I59" s="131"/>
      <c r="J59" s="102" t="e">
        <f>IF(AND(Q59="",#REF!&gt;0,#REF!&lt;5),K59,)</f>
        <v>#REF!</v>
      </c>
      <c r="K59" s="100" t="str">
        <f>IF(D59="","ZZZ9",IF(AND(#REF!&gt;0,#REF!&lt;5),D59&amp;#REF!,D59&amp;"9"))</f>
        <v>ZZZ9</v>
      </c>
      <c r="L59" s="104">
        <f t="shared" si="0"/>
        <v>999</v>
      </c>
      <c r="M59" s="128">
        <f t="shared" si="1"/>
        <v>999</v>
      </c>
      <c r="N59" s="125"/>
      <c r="O59" s="98"/>
      <c r="P59" s="68">
        <f t="shared" si="2"/>
        <v>999</v>
      </c>
      <c r="Q59" s="52"/>
    </row>
    <row r="60" spans="1:17" s="11" customFormat="1" ht="18.899999999999999" customHeight="1" x14ac:dyDescent="0.25">
      <c r="A60" s="105">
        <v>54</v>
      </c>
      <c r="B60" s="50"/>
      <c r="C60" s="50"/>
      <c r="D60" s="51"/>
      <c r="E60" s="120"/>
      <c r="F60" s="67"/>
      <c r="G60" s="67"/>
      <c r="H60" s="246"/>
      <c r="I60" s="131"/>
      <c r="J60" s="102" t="e">
        <f>IF(AND(Q60="",#REF!&gt;0,#REF!&lt;5),K60,)</f>
        <v>#REF!</v>
      </c>
      <c r="K60" s="100" t="str">
        <f>IF(D60="","ZZZ9",IF(AND(#REF!&gt;0,#REF!&lt;5),D60&amp;#REF!,D60&amp;"9"))</f>
        <v>ZZZ9</v>
      </c>
      <c r="L60" s="104">
        <f t="shared" si="0"/>
        <v>999</v>
      </c>
      <c r="M60" s="128">
        <f t="shared" si="1"/>
        <v>999</v>
      </c>
      <c r="N60" s="125"/>
      <c r="O60" s="98"/>
      <c r="P60" s="68">
        <f t="shared" si="2"/>
        <v>999</v>
      </c>
      <c r="Q60" s="52"/>
    </row>
    <row r="61" spans="1:17" s="11" customFormat="1" ht="18.899999999999999" customHeight="1" x14ac:dyDescent="0.25">
      <c r="A61" s="105">
        <v>55</v>
      </c>
      <c r="B61" s="50"/>
      <c r="C61" s="50"/>
      <c r="D61" s="51"/>
      <c r="E61" s="120"/>
      <c r="F61" s="67"/>
      <c r="G61" s="67"/>
      <c r="H61" s="246"/>
      <c r="I61" s="131"/>
      <c r="J61" s="102" t="e">
        <f>IF(AND(Q61="",#REF!&gt;0,#REF!&lt;5),K61,)</f>
        <v>#REF!</v>
      </c>
      <c r="K61" s="100" t="str">
        <f>IF(D61="","ZZZ9",IF(AND(#REF!&gt;0,#REF!&lt;5),D61&amp;#REF!,D61&amp;"9"))</f>
        <v>ZZZ9</v>
      </c>
      <c r="L61" s="104">
        <f t="shared" si="0"/>
        <v>999</v>
      </c>
      <c r="M61" s="128">
        <f t="shared" si="1"/>
        <v>999</v>
      </c>
      <c r="N61" s="125"/>
      <c r="O61" s="98"/>
      <c r="P61" s="68">
        <f t="shared" si="2"/>
        <v>999</v>
      </c>
      <c r="Q61" s="52"/>
    </row>
    <row r="62" spans="1:17" s="11" customFormat="1" ht="18.899999999999999" customHeight="1" x14ac:dyDescent="0.25">
      <c r="A62" s="105">
        <v>56</v>
      </c>
      <c r="B62" s="50"/>
      <c r="C62" s="50"/>
      <c r="D62" s="51"/>
      <c r="E62" s="120"/>
      <c r="F62" s="67"/>
      <c r="G62" s="67"/>
      <c r="H62" s="246"/>
      <c r="I62" s="131"/>
      <c r="J62" s="102" t="e">
        <f>IF(AND(Q62="",#REF!&gt;0,#REF!&lt;5),K62,)</f>
        <v>#REF!</v>
      </c>
      <c r="K62" s="100" t="str">
        <f>IF(D62="","ZZZ9",IF(AND(#REF!&gt;0,#REF!&lt;5),D62&amp;#REF!,D62&amp;"9"))</f>
        <v>ZZZ9</v>
      </c>
      <c r="L62" s="104">
        <f t="shared" si="0"/>
        <v>999</v>
      </c>
      <c r="M62" s="128">
        <f t="shared" si="1"/>
        <v>999</v>
      </c>
      <c r="N62" s="125"/>
      <c r="O62" s="98"/>
      <c r="P62" s="68">
        <f t="shared" si="2"/>
        <v>999</v>
      </c>
      <c r="Q62" s="52"/>
    </row>
    <row r="63" spans="1:17" s="11" customFormat="1" ht="18.899999999999999" customHeight="1" x14ac:dyDescent="0.25">
      <c r="A63" s="105">
        <v>57</v>
      </c>
      <c r="B63" s="50"/>
      <c r="C63" s="50"/>
      <c r="D63" s="51"/>
      <c r="E63" s="120"/>
      <c r="F63" s="67"/>
      <c r="G63" s="67"/>
      <c r="H63" s="246"/>
      <c r="I63" s="131"/>
      <c r="J63" s="102" t="e">
        <f>IF(AND(Q63="",#REF!&gt;0,#REF!&lt;5),K63,)</f>
        <v>#REF!</v>
      </c>
      <c r="K63" s="100" t="str">
        <f>IF(D63="","ZZZ9",IF(AND(#REF!&gt;0,#REF!&lt;5),D63&amp;#REF!,D63&amp;"9"))</f>
        <v>ZZZ9</v>
      </c>
      <c r="L63" s="104">
        <f t="shared" si="0"/>
        <v>999</v>
      </c>
      <c r="M63" s="128">
        <f t="shared" si="1"/>
        <v>999</v>
      </c>
      <c r="N63" s="125"/>
      <c r="O63" s="98"/>
      <c r="P63" s="68">
        <f t="shared" si="2"/>
        <v>999</v>
      </c>
      <c r="Q63" s="52"/>
    </row>
    <row r="64" spans="1:17" s="11" customFormat="1" ht="18.899999999999999" customHeight="1" x14ac:dyDescent="0.25">
      <c r="A64" s="105">
        <v>58</v>
      </c>
      <c r="B64" s="50"/>
      <c r="C64" s="50"/>
      <c r="D64" s="51"/>
      <c r="E64" s="120"/>
      <c r="F64" s="67"/>
      <c r="G64" s="67"/>
      <c r="H64" s="246"/>
      <c r="I64" s="131"/>
      <c r="J64" s="102" t="e">
        <f>IF(AND(Q64="",#REF!&gt;0,#REF!&lt;5),K64,)</f>
        <v>#REF!</v>
      </c>
      <c r="K64" s="100" t="str">
        <f>IF(D64="","ZZZ9",IF(AND(#REF!&gt;0,#REF!&lt;5),D64&amp;#REF!,D64&amp;"9"))</f>
        <v>ZZZ9</v>
      </c>
      <c r="L64" s="104">
        <f t="shared" si="0"/>
        <v>999</v>
      </c>
      <c r="M64" s="128">
        <f t="shared" si="1"/>
        <v>999</v>
      </c>
      <c r="N64" s="125"/>
      <c r="O64" s="98"/>
      <c r="P64" s="68">
        <f t="shared" si="2"/>
        <v>999</v>
      </c>
      <c r="Q64" s="52"/>
    </row>
    <row r="65" spans="1:17" s="11" customFormat="1" ht="18.899999999999999" customHeight="1" x14ac:dyDescent="0.25">
      <c r="A65" s="105">
        <v>59</v>
      </c>
      <c r="B65" s="50"/>
      <c r="C65" s="50"/>
      <c r="D65" s="51"/>
      <c r="E65" s="120"/>
      <c r="F65" s="67"/>
      <c r="G65" s="67"/>
      <c r="H65" s="246"/>
      <c r="I65" s="131"/>
      <c r="J65" s="102" t="e">
        <f>IF(AND(Q65="",#REF!&gt;0,#REF!&lt;5),K65,)</f>
        <v>#REF!</v>
      </c>
      <c r="K65" s="100" t="str">
        <f>IF(D65="","ZZZ9",IF(AND(#REF!&gt;0,#REF!&lt;5),D65&amp;#REF!,D65&amp;"9"))</f>
        <v>ZZZ9</v>
      </c>
      <c r="L65" s="104">
        <f t="shared" si="0"/>
        <v>999</v>
      </c>
      <c r="M65" s="128">
        <f t="shared" si="1"/>
        <v>999</v>
      </c>
      <c r="N65" s="125"/>
      <c r="O65" s="98"/>
      <c r="P65" s="68">
        <f t="shared" si="2"/>
        <v>999</v>
      </c>
      <c r="Q65" s="52"/>
    </row>
    <row r="66" spans="1:17" s="11" customFormat="1" ht="18.899999999999999" customHeight="1" x14ac:dyDescent="0.25">
      <c r="A66" s="105">
        <v>60</v>
      </c>
      <c r="B66" s="50"/>
      <c r="C66" s="50"/>
      <c r="D66" s="51"/>
      <c r="E66" s="120"/>
      <c r="F66" s="67"/>
      <c r="G66" s="67"/>
      <c r="H66" s="246"/>
      <c r="I66" s="131"/>
      <c r="J66" s="102" t="e">
        <f>IF(AND(Q66="",#REF!&gt;0,#REF!&lt;5),K66,)</f>
        <v>#REF!</v>
      </c>
      <c r="K66" s="100" t="str">
        <f>IF(D66="","ZZZ9",IF(AND(#REF!&gt;0,#REF!&lt;5),D66&amp;#REF!,D66&amp;"9"))</f>
        <v>ZZZ9</v>
      </c>
      <c r="L66" s="104">
        <f t="shared" si="0"/>
        <v>999</v>
      </c>
      <c r="M66" s="128">
        <f t="shared" si="1"/>
        <v>999</v>
      </c>
      <c r="N66" s="125"/>
      <c r="O66" s="98"/>
      <c r="P66" s="68">
        <f t="shared" si="2"/>
        <v>999</v>
      </c>
      <c r="Q66" s="52"/>
    </row>
    <row r="67" spans="1:17" s="11" customFormat="1" ht="18.899999999999999" customHeight="1" x14ac:dyDescent="0.25">
      <c r="A67" s="105">
        <v>61</v>
      </c>
      <c r="B67" s="50"/>
      <c r="C67" s="50"/>
      <c r="D67" s="51"/>
      <c r="E67" s="120"/>
      <c r="F67" s="67"/>
      <c r="G67" s="67"/>
      <c r="H67" s="246"/>
      <c r="I67" s="131"/>
      <c r="J67" s="102" t="e">
        <f>IF(AND(Q67="",#REF!&gt;0,#REF!&lt;5),K67,)</f>
        <v>#REF!</v>
      </c>
      <c r="K67" s="100" t="str">
        <f>IF(D67="","ZZZ9",IF(AND(#REF!&gt;0,#REF!&lt;5),D67&amp;#REF!,D67&amp;"9"))</f>
        <v>ZZZ9</v>
      </c>
      <c r="L67" s="104">
        <f t="shared" si="0"/>
        <v>999</v>
      </c>
      <c r="M67" s="128">
        <f t="shared" si="1"/>
        <v>999</v>
      </c>
      <c r="N67" s="125"/>
      <c r="O67" s="98"/>
      <c r="P67" s="68">
        <f t="shared" si="2"/>
        <v>999</v>
      </c>
      <c r="Q67" s="52"/>
    </row>
    <row r="68" spans="1:17" s="11" customFormat="1" ht="18.899999999999999" customHeight="1" x14ac:dyDescent="0.25">
      <c r="A68" s="105">
        <v>62</v>
      </c>
      <c r="B68" s="50"/>
      <c r="C68" s="50"/>
      <c r="D68" s="51"/>
      <c r="E68" s="120"/>
      <c r="F68" s="67"/>
      <c r="G68" s="67"/>
      <c r="H68" s="246"/>
      <c r="I68" s="131"/>
      <c r="J68" s="102" t="e">
        <f>IF(AND(Q68="",#REF!&gt;0,#REF!&lt;5),K68,)</f>
        <v>#REF!</v>
      </c>
      <c r="K68" s="100" t="str">
        <f>IF(D68="","ZZZ9",IF(AND(#REF!&gt;0,#REF!&lt;5),D68&amp;#REF!,D68&amp;"9"))</f>
        <v>ZZZ9</v>
      </c>
      <c r="L68" s="104">
        <f t="shared" si="0"/>
        <v>999</v>
      </c>
      <c r="M68" s="128">
        <f t="shared" si="1"/>
        <v>999</v>
      </c>
      <c r="N68" s="125"/>
      <c r="O68" s="98"/>
      <c r="P68" s="68">
        <f t="shared" si="2"/>
        <v>999</v>
      </c>
      <c r="Q68" s="52"/>
    </row>
    <row r="69" spans="1:17" s="11" customFormat="1" ht="18.899999999999999" customHeight="1" x14ac:dyDescent="0.25">
      <c r="A69" s="105">
        <v>63</v>
      </c>
      <c r="B69" s="50"/>
      <c r="C69" s="50"/>
      <c r="D69" s="51"/>
      <c r="E69" s="120"/>
      <c r="F69" s="67"/>
      <c r="G69" s="67"/>
      <c r="H69" s="246"/>
      <c r="I69" s="131"/>
      <c r="J69" s="102" t="e">
        <f>IF(AND(Q69="",#REF!&gt;0,#REF!&lt;5),K69,)</f>
        <v>#REF!</v>
      </c>
      <c r="K69" s="100" t="str">
        <f>IF(D69="","ZZZ9",IF(AND(#REF!&gt;0,#REF!&lt;5),D69&amp;#REF!,D69&amp;"9"))</f>
        <v>ZZZ9</v>
      </c>
      <c r="L69" s="104">
        <f t="shared" si="0"/>
        <v>999</v>
      </c>
      <c r="M69" s="128">
        <f t="shared" si="1"/>
        <v>999</v>
      </c>
      <c r="N69" s="125"/>
      <c r="O69" s="98"/>
      <c r="P69" s="68">
        <f t="shared" si="2"/>
        <v>999</v>
      </c>
      <c r="Q69" s="52"/>
    </row>
    <row r="70" spans="1:17" s="11" customFormat="1" ht="18.899999999999999" customHeight="1" x14ac:dyDescent="0.25">
      <c r="A70" s="105">
        <v>64</v>
      </c>
      <c r="B70" s="50"/>
      <c r="C70" s="50"/>
      <c r="D70" s="51"/>
      <c r="E70" s="120"/>
      <c r="F70" s="67"/>
      <c r="G70" s="67"/>
      <c r="H70" s="246"/>
      <c r="I70" s="131"/>
      <c r="J70" s="102" t="e">
        <f>IF(AND(Q70="",#REF!&gt;0,#REF!&lt;5),K70,)</f>
        <v>#REF!</v>
      </c>
      <c r="K70" s="100" t="str">
        <f>IF(D70="","ZZZ9",IF(AND(#REF!&gt;0,#REF!&lt;5),D70&amp;#REF!,D70&amp;"9"))</f>
        <v>ZZZ9</v>
      </c>
      <c r="L70" s="104">
        <f t="shared" si="0"/>
        <v>999</v>
      </c>
      <c r="M70" s="128">
        <f t="shared" si="1"/>
        <v>999</v>
      </c>
      <c r="N70" s="125"/>
      <c r="O70" s="98"/>
      <c r="P70" s="68">
        <f t="shared" si="2"/>
        <v>999</v>
      </c>
      <c r="Q70" s="52"/>
    </row>
    <row r="71" spans="1:17" s="11" customFormat="1" ht="18.899999999999999" customHeight="1" x14ac:dyDescent="0.25">
      <c r="A71" s="105">
        <v>65</v>
      </c>
      <c r="B71" s="50"/>
      <c r="C71" s="50"/>
      <c r="D71" s="51"/>
      <c r="E71" s="120"/>
      <c r="F71" s="67"/>
      <c r="G71" s="67"/>
      <c r="H71" s="246"/>
      <c r="I71" s="131"/>
      <c r="J71" s="102" t="e">
        <f>IF(AND(Q71="",#REF!&gt;0,#REF!&lt;5),K71,)</f>
        <v>#REF!</v>
      </c>
      <c r="K71" s="100" t="str">
        <f>IF(D71="","ZZZ9",IF(AND(#REF!&gt;0,#REF!&lt;5),D71&amp;#REF!,D71&amp;"9"))</f>
        <v>ZZZ9</v>
      </c>
      <c r="L71" s="104">
        <f t="shared" si="0"/>
        <v>999</v>
      </c>
      <c r="M71" s="128">
        <f t="shared" si="1"/>
        <v>999</v>
      </c>
      <c r="N71" s="125"/>
      <c r="O71" s="98"/>
      <c r="P71" s="68">
        <f t="shared" si="2"/>
        <v>999</v>
      </c>
      <c r="Q71" s="52"/>
    </row>
    <row r="72" spans="1:17" s="11" customFormat="1" ht="18.899999999999999" customHeight="1" x14ac:dyDescent="0.25">
      <c r="A72" s="105">
        <v>66</v>
      </c>
      <c r="B72" s="50"/>
      <c r="C72" s="50"/>
      <c r="D72" s="51"/>
      <c r="E72" s="120"/>
      <c r="F72" s="67"/>
      <c r="G72" s="67"/>
      <c r="H72" s="246"/>
      <c r="I72" s="131"/>
      <c r="J72" s="102" t="e">
        <f>IF(AND(Q72="",#REF!&gt;0,#REF!&lt;5),K72,)</f>
        <v>#REF!</v>
      </c>
      <c r="K72" s="100" t="str">
        <f>IF(D72="","ZZZ9",IF(AND(#REF!&gt;0,#REF!&lt;5),D72&amp;#REF!,D72&amp;"9"))</f>
        <v>ZZZ9</v>
      </c>
      <c r="L72" s="104">
        <f t="shared" si="0"/>
        <v>999</v>
      </c>
      <c r="M72" s="128">
        <f t="shared" si="1"/>
        <v>999</v>
      </c>
      <c r="N72" s="125"/>
      <c r="O72" s="98"/>
      <c r="P72" s="68">
        <f t="shared" si="2"/>
        <v>999</v>
      </c>
      <c r="Q72" s="52"/>
    </row>
    <row r="73" spans="1:17" s="11" customFormat="1" ht="18.899999999999999" customHeight="1" x14ac:dyDescent="0.25">
      <c r="A73" s="105">
        <v>67</v>
      </c>
      <c r="B73" s="50"/>
      <c r="C73" s="50"/>
      <c r="D73" s="51"/>
      <c r="E73" s="120"/>
      <c r="F73" s="67"/>
      <c r="G73" s="67"/>
      <c r="H73" s="246"/>
      <c r="I73" s="131"/>
      <c r="J73" s="102" t="e">
        <f>IF(AND(Q73="",#REF!&gt;0,#REF!&lt;5),K73,)</f>
        <v>#REF!</v>
      </c>
      <c r="K73" s="100" t="str">
        <f>IF(D73="","ZZZ9",IF(AND(#REF!&gt;0,#REF!&lt;5),D73&amp;#REF!,D73&amp;"9"))</f>
        <v>ZZZ9</v>
      </c>
      <c r="L73" s="104">
        <f t="shared" si="0"/>
        <v>999</v>
      </c>
      <c r="M73" s="128">
        <f t="shared" si="1"/>
        <v>999</v>
      </c>
      <c r="N73" s="125"/>
      <c r="O73" s="98"/>
      <c r="P73" s="68">
        <f t="shared" si="2"/>
        <v>999</v>
      </c>
      <c r="Q73" s="52"/>
    </row>
    <row r="74" spans="1:17" s="11" customFormat="1" ht="18.899999999999999" customHeight="1" x14ac:dyDescent="0.25">
      <c r="A74" s="105">
        <v>68</v>
      </c>
      <c r="B74" s="50"/>
      <c r="C74" s="50"/>
      <c r="D74" s="51"/>
      <c r="E74" s="120"/>
      <c r="F74" s="67"/>
      <c r="G74" s="67"/>
      <c r="H74" s="246"/>
      <c r="I74" s="131"/>
      <c r="J74" s="102" t="e">
        <f>IF(AND(Q74="",#REF!&gt;0,#REF!&lt;5),K74,)</f>
        <v>#REF!</v>
      </c>
      <c r="K74" s="100" t="str">
        <f>IF(D74="","ZZZ9",IF(AND(#REF!&gt;0,#REF!&lt;5),D74&amp;#REF!,D74&amp;"9"))</f>
        <v>ZZZ9</v>
      </c>
      <c r="L74" s="104">
        <f t="shared" si="0"/>
        <v>999</v>
      </c>
      <c r="M74" s="128">
        <f t="shared" si="1"/>
        <v>999</v>
      </c>
      <c r="N74" s="125"/>
      <c r="O74" s="98"/>
      <c r="P74" s="68">
        <f t="shared" si="2"/>
        <v>999</v>
      </c>
      <c r="Q74" s="52"/>
    </row>
    <row r="75" spans="1:17" s="11" customFormat="1" ht="18.899999999999999" customHeight="1" x14ac:dyDescent="0.25">
      <c r="A75" s="105">
        <v>69</v>
      </c>
      <c r="B75" s="50"/>
      <c r="C75" s="50"/>
      <c r="D75" s="51"/>
      <c r="E75" s="120"/>
      <c r="F75" s="67"/>
      <c r="G75" s="67"/>
      <c r="H75" s="246"/>
      <c r="I75" s="131"/>
      <c r="J75" s="102" t="e">
        <f>IF(AND(Q75="",#REF!&gt;0,#REF!&lt;5),K75,)</f>
        <v>#REF!</v>
      </c>
      <c r="K75" s="100" t="str">
        <f>IF(D75="","ZZZ9",IF(AND(#REF!&gt;0,#REF!&lt;5),D75&amp;#REF!,D75&amp;"9"))</f>
        <v>ZZZ9</v>
      </c>
      <c r="L75" s="104">
        <f t="shared" si="0"/>
        <v>999</v>
      </c>
      <c r="M75" s="128">
        <f t="shared" si="1"/>
        <v>999</v>
      </c>
      <c r="N75" s="125"/>
      <c r="O75" s="98"/>
      <c r="P75" s="68">
        <f t="shared" si="2"/>
        <v>999</v>
      </c>
      <c r="Q75" s="52"/>
    </row>
    <row r="76" spans="1:17" s="11" customFormat="1" ht="18.899999999999999" customHeight="1" x14ac:dyDescent="0.25">
      <c r="A76" s="105">
        <v>70</v>
      </c>
      <c r="B76" s="50"/>
      <c r="C76" s="50"/>
      <c r="D76" s="51"/>
      <c r="E76" s="120"/>
      <c r="F76" s="67"/>
      <c r="G76" s="67"/>
      <c r="H76" s="246"/>
      <c r="I76" s="131"/>
      <c r="J76" s="102" t="e">
        <f>IF(AND(Q76="",#REF!&gt;0,#REF!&lt;5),K76,)</f>
        <v>#REF!</v>
      </c>
      <c r="K76" s="100" t="str">
        <f>IF(D76="","ZZZ9",IF(AND(#REF!&gt;0,#REF!&lt;5),D76&amp;#REF!,D76&amp;"9"))</f>
        <v>ZZZ9</v>
      </c>
      <c r="L76" s="104">
        <f t="shared" si="0"/>
        <v>999</v>
      </c>
      <c r="M76" s="128">
        <f t="shared" si="1"/>
        <v>999</v>
      </c>
      <c r="N76" s="125"/>
      <c r="O76" s="98"/>
      <c r="P76" s="68">
        <f t="shared" si="2"/>
        <v>999</v>
      </c>
      <c r="Q76" s="52"/>
    </row>
    <row r="77" spans="1:17" s="11" customFormat="1" ht="18.899999999999999" customHeight="1" x14ac:dyDescent="0.25">
      <c r="A77" s="105">
        <v>71</v>
      </c>
      <c r="B77" s="50"/>
      <c r="C77" s="50"/>
      <c r="D77" s="51"/>
      <c r="E77" s="120"/>
      <c r="F77" s="67"/>
      <c r="G77" s="67"/>
      <c r="H77" s="246"/>
      <c r="I77" s="131"/>
      <c r="J77" s="102" t="e">
        <f>IF(AND(Q77="",#REF!&gt;0,#REF!&lt;5),K77,)</f>
        <v>#REF!</v>
      </c>
      <c r="K77" s="100" t="str">
        <f>IF(D77="","ZZZ9",IF(AND(#REF!&gt;0,#REF!&lt;5),D77&amp;#REF!,D77&amp;"9"))</f>
        <v>ZZZ9</v>
      </c>
      <c r="L77" s="104">
        <f t="shared" si="0"/>
        <v>999</v>
      </c>
      <c r="M77" s="128">
        <f t="shared" si="1"/>
        <v>999</v>
      </c>
      <c r="N77" s="125"/>
      <c r="O77" s="98"/>
      <c r="P77" s="68">
        <f t="shared" si="2"/>
        <v>999</v>
      </c>
      <c r="Q77" s="52"/>
    </row>
    <row r="78" spans="1:17" s="11" customFormat="1" ht="18.899999999999999" customHeight="1" x14ac:dyDescent="0.25">
      <c r="A78" s="105">
        <v>72</v>
      </c>
      <c r="B78" s="50"/>
      <c r="C78" s="50"/>
      <c r="D78" s="51"/>
      <c r="E78" s="120"/>
      <c r="F78" s="67"/>
      <c r="G78" s="67"/>
      <c r="H78" s="246"/>
      <c r="I78" s="131"/>
      <c r="J78" s="102" t="e">
        <f>IF(AND(Q78="",#REF!&gt;0,#REF!&lt;5),K78,)</f>
        <v>#REF!</v>
      </c>
      <c r="K78" s="100" t="str">
        <f>IF(D78="","ZZZ9",IF(AND(#REF!&gt;0,#REF!&lt;5),D78&amp;#REF!,D78&amp;"9"))</f>
        <v>ZZZ9</v>
      </c>
      <c r="L78" s="104">
        <f t="shared" si="0"/>
        <v>999</v>
      </c>
      <c r="M78" s="128">
        <f t="shared" si="1"/>
        <v>999</v>
      </c>
      <c r="N78" s="125"/>
      <c r="O78" s="98"/>
      <c r="P78" s="68">
        <f t="shared" si="2"/>
        <v>999</v>
      </c>
      <c r="Q78" s="52"/>
    </row>
    <row r="79" spans="1:17" s="11" customFormat="1" ht="18.899999999999999" customHeight="1" x14ac:dyDescent="0.25">
      <c r="A79" s="105">
        <v>73</v>
      </c>
      <c r="B79" s="50"/>
      <c r="C79" s="50"/>
      <c r="D79" s="51"/>
      <c r="E79" s="120"/>
      <c r="F79" s="67"/>
      <c r="G79" s="67"/>
      <c r="H79" s="246"/>
      <c r="I79" s="131"/>
      <c r="J79" s="102" t="e">
        <f>IF(AND(Q79="",#REF!&gt;0,#REF!&lt;5),K79,)</f>
        <v>#REF!</v>
      </c>
      <c r="K79" s="100" t="str">
        <f>IF(D79="","ZZZ9",IF(AND(#REF!&gt;0,#REF!&lt;5),D79&amp;#REF!,D79&amp;"9"))</f>
        <v>ZZZ9</v>
      </c>
      <c r="L79" s="104">
        <f t="shared" si="0"/>
        <v>999</v>
      </c>
      <c r="M79" s="128">
        <f t="shared" si="1"/>
        <v>999</v>
      </c>
      <c r="N79" s="125"/>
      <c r="O79" s="98"/>
      <c r="P79" s="68">
        <f t="shared" si="2"/>
        <v>999</v>
      </c>
      <c r="Q79" s="52"/>
    </row>
    <row r="80" spans="1:17" s="11" customFormat="1" ht="18.899999999999999" customHeight="1" x14ac:dyDescent="0.25">
      <c r="A80" s="105">
        <v>74</v>
      </c>
      <c r="B80" s="50"/>
      <c r="C80" s="50"/>
      <c r="D80" s="51"/>
      <c r="E80" s="120"/>
      <c r="F80" s="67"/>
      <c r="G80" s="67"/>
      <c r="H80" s="246"/>
      <c r="I80" s="131"/>
      <c r="J80" s="102" t="e">
        <f>IF(AND(Q80="",#REF!&gt;0,#REF!&lt;5),K80,)</f>
        <v>#REF!</v>
      </c>
      <c r="K80" s="100" t="str">
        <f>IF(D80="","ZZZ9",IF(AND(#REF!&gt;0,#REF!&lt;5),D80&amp;#REF!,D80&amp;"9"))</f>
        <v>ZZZ9</v>
      </c>
      <c r="L80" s="104">
        <f t="shared" si="0"/>
        <v>999</v>
      </c>
      <c r="M80" s="128">
        <f t="shared" si="1"/>
        <v>999</v>
      </c>
      <c r="N80" s="125"/>
      <c r="O80" s="98"/>
      <c r="P80" s="68">
        <f t="shared" si="2"/>
        <v>999</v>
      </c>
      <c r="Q80" s="52"/>
    </row>
    <row r="81" spans="1:17" s="11" customFormat="1" ht="18.899999999999999" customHeight="1" x14ac:dyDescent="0.25">
      <c r="A81" s="105">
        <v>75</v>
      </c>
      <c r="B81" s="50"/>
      <c r="C81" s="50"/>
      <c r="D81" s="51"/>
      <c r="E81" s="120"/>
      <c r="F81" s="67"/>
      <c r="G81" s="67"/>
      <c r="H81" s="246"/>
      <c r="I81" s="131"/>
      <c r="J81" s="102" t="e">
        <f>IF(AND(Q81="",#REF!&gt;0,#REF!&lt;5),K81,)</f>
        <v>#REF!</v>
      </c>
      <c r="K81" s="100" t="str">
        <f>IF(D81="","ZZZ9",IF(AND(#REF!&gt;0,#REF!&lt;5),D81&amp;#REF!,D81&amp;"9"))</f>
        <v>ZZZ9</v>
      </c>
      <c r="L81" s="104">
        <f t="shared" si="0"/>
        <v>999</v>
      </c>
      <c r="M81" s="128">
        <f t="shared" si="1"/>
        <v>999</v>
      </c>
      <c r="N81" s="125"/>
      <c r="O81" s="98"/>
      <c r="P81" s="68">
        <f t="shared" si="2"/>
        <v>999</v>
      </c>
      <c r="Q81" s="52"/>
    </row>
    <row r="82" spans="1:17" s="11" customFormat="1" ht="18.899999999999999" customHeight="1" x14ac:dyDescent="0.25">
      <c r="A82" s="105">
        <v>76</v>
      </c>
      <c r="B82" s="50"/>
      <c r="C82" s="50"/>
      <c r="D82" s="51"/>
      <c r="E82" s="120"/>
      <c r="F82" s="67"/>
      <c r="G82" s="67"/>
      <c r="H82" s="246"/>
      <c r="I82" s="131"/>
      <c r="J82" s="102" t="e">
        <f>IF(AND(Q82="",#REF!&gt;0,#REF!&lt;5),K82,)</f>
        <v>#REF!</v>
      </c>
      <c r="K82" s="100" t="str">
        <f>IF(D82="","ZZZ9",IF(AND(#REF!&gt;0,#REF!&lt;5),D82&amp;#REF!,D82&amp;"9"))</f>
        <v>ZZZ9</v>
      </c>
      <c r="L82" s="104">
        <f t="shared" si="0"/>
        <v>999</v>
      </c>
      <c r="M82" s="128">
        <f t="shared" si="1"/>
        <v>999</v>
      </c>
      <c r="N82" s="125"/>
      <c r="O82" s="98"/>
      <c r="P82" s="68">
        <f t="shared" si="2"/>
        <v>999</v>
      </c>
      <c r="Q82" s="52"/>
    </row>
    <row r="83" spans="1:17" s="11" customFormat="1" ht="18.899999999999999" customHeight="1" x14ac:dyDescent="0.25">
      <c r="A83" s="105">
        <v>77</v>
      </c>
      <c r="B83" s="50"/>
      <c r="C83" s="50"/>
      <c r="D83" s="51"/>
      <c r="E83" s="120"/>
      <c r="F83" s="67"/>
      <c r="G83" s="67"/>
      <c r="H83" s="246"/>
      <c r="I83" s="131"/>
      <c r="J83" s="102" t="e">
        <f>IF(AND(Q83="",#REF!&gt;0,#REF!&lt;5),K83,)</f>
        <v>#REF!</v>
      </c>
      <c r="K83" s="100" t="str">
        <f>IF(D83="","ZZZ9",IF(AND(#REF!&gt;0,#REF!&lt;5),D83&amp;#REF!,D83&amp;"9"))</f>
        <v>ZZZ9</v>
      </c>
      <c r="L83" s="104">
        <f t="shared" si="0"/>
        <v>999</v>
      </c>
      <c r="M83" s="128">
        <f t="shared" si="1"/>
        <v>999</v>
      </c>
      <c r="N83" s="125"/>
      <c r="O83" s="98"/>
      <c r="P83" s="68">
        <f t="shared" si="2"/>
        <v>999</v>
      </c>
      <c r="Q83" s="52"/>
    </row>
    <row r="84" spans="1:17" s="11" customFormat="1" ht="18.899999999999999" customHeight="1" x14ac:dyDescent="0.25">
      <c r="A84" s="105">
        <v>78</v>
      </c>
      <c r="B84" s="50"/>
      <c r="C84" s="50"/>
      <c r="D84" s="51"/>
      <c r="E84" s="120"/>
      <c r="F84" s="67"/>
      <c r="G84" s="67"/>
      <c r="H84" s="246"/>
      <c r="I84" s="131"/>
      <c r="J84" s="102" t="e">
        <f>IF(AND(Q84="",#REF!&gt;0,#REF!&lt;5),K84,)</f>
        <v>#REF!</v>
      </c>
      <c r="K84" s="100" t="str">
        <f>IF(D84="","ZZZ9",IF(AND(#REF!&gt;0,#REF!&lt;5),D84&amp;#REF!,D84&amp;"9"))</f>
        <v>ZZZ9</v>
      </c>
      <c r="L84" s="104">
        <f t="shared" si="0"/>
        <v>999</v>
      </c>
      <c r="M84" s="128">
        <f t="shared" si="1"/>
        <v>999</v>
      </c>
      <c r="N84" s="125"/>
      <c r="O84" s="98"/>
      <c r="P84" s="68">
        <f t="shared" si="2"/>
        <v>999</v>
      </c>
      <c r="Q84" s="52"/>
    </row>
    <row r="85" spans="1:17" s="11" customFormat="1" ht="18.899999999999999" customHeight="1" x14ac:dyDescent="0.25">
      <c r="A85" s="105">
        <v>79</v>
      </c>
      <c r="B85" s="50"/>
      <c r="C85" s="50"/>
      <c r="D85" s="51"/>
      <c r="E85" s="120"/>
      <c r="F85" s="67"/>
      <c r="G85" s="67"/>
      <c r="H85" s="246"/>
      <c r="I85" s="131"/>
      <c r="J85" s="102" t="e">
        <f>IF(AND(Q85="",#REF!&gt;0,#REF!&lt;5),K85,)</f>
        <v>#REF!</v>
      </c>
      <c r="K85" s="100" t="str">
        <f>IF(D85="","ZZZ9",IF(AND(#REF!&gt;0,#REF!&lt;5),D85&amp;#REF!,D85&amp;"9"))</f>
        <v>ZZZ9</v>
      </c>
      <c r="L85" s="104">
        <f t="shared" si="0"/>
        <v>999</v>
      </c>
      <c r="M85" s="128">
        <f t="shared" si="1"/>
        <v>999</v>
      </c>
      <c r="N85" s="125"/>
      <c r="O85" s="98"/>
      <c r="P85" s="68">
        <f t="shared" si="2"/>
        <v>999</v>
      </c>
      <c r="Q85" s="52"/>
    </row>
    <row r="86" spans="1:17" s="11" customFormat="1" ht="18.899999999999999" customHeight="1" x14ac:dyDescent="0.25">
      <c r="A86" s="105">
        <v>80</v>
      </c>
      <c r="B86" s="50"/>
      <c r="C86" s="50"/>
      <c r="D86" s="51"/>
      <c r="E86" s="120"/>
      <c r="F86" s="67"/>
      <c r="G86" s="67"/>
      <c r="H86" s="246"/>
      <c r="I86" s="131"/>
      <c r="J86" s="102" t="e">
        <f>IF(AND(Q86="",#REF!&gt;0,#REF!&lt;5),K86,)</f>
        <v>#REF!</v>
      </c>
      <c r="K86" s="100" t="str">
        <f>IF(D86="","ZZZ9",IF(AND(#REF!&gt;0,#REF!&lt;5),D86&amp;#REF!,D86&amp;"9"))</f>
        <v>ZZZ9</v>
      </c>
      <c r="L86" s="104">
        <f t="shared" si="0"/>
        <v>999</v>
      </c>
      <c r="M86" s="128">
        <f t="shared" si="1"/>
        <v>999</v>
      </c>
      <c r="N86" s="125"/>
      <c r="O86" s="98"/>
      <c r="P86" s="68">
        <f t="shared" si="2"/>
        <v>999</v>
      </c>
      <c r="Q86" s="52"/>
    </row>
    <row r="87" spans="1:17" s="11" customFormat="1" ht="18.899999999999999" customHeight="1" x14ac:dyDescent="0.25">
      <c r="A87" s="105">
        <v>81</v>
      </c>
      <c r="B87" s="50"/>
      <c r="C87" s="50"/>
      <c r="D87" s="51"/>
      <c r="E87" s="120"/>
      <c r="F87" s="67"/>
      <c r="G87" s="67"/>
      <c r="H87" s="246"/>
      <c r="I87" s="131"/>
      <c r="J87" s="102" t="e">
        <f>IF(AND(Q87="",#REF!&gt;0,#REF!&lt;5),K87,)</f>
        <v>#REF!</v>
      </c>
      <c r="K87" s="100" t="str">
        <f>IF(D87="","ZZZ9",IF(AND(#REF!&gt;0,#REF!&lt;5),D87&amp;#REF!,D87&amp;"9"))</f>
        <v>ZZZ9</v>
      </c>
      <c r="L87" s="104">
        <f t="shared" si="0"/>
        <v>999</v>
      </c>
      <c r="M87" s="128">
        <f t="shared" si="1"/>
        <v>999</v>
      </c>
      <c r="N87" s="125"/>
      <c r="O87" s="98"/>
      <c r="P87" s="68">
        <f t="shared" si="2"/>
        <v>999</v>
      </c>
      <c r="Q87" s="52"/>
    </row>
    <row r="88" spans="1:17" s="11" customFormat="1" ht="18.899999999999999" customHeight="1" x14ac:dyDescent="0.25">
      <c r="A88" s="105">
        <v>82</v>
      </c>
      <c r="B88" s="50"/>
      <c r="C88" s="50"/>
      <c r="D88" s="51"/>
      <c r="E88" s="120"/>
      <c r="F88" s="67"/>
      <c r="G88" s="67"/>
      <c r="H88" s="246"/>
      <c r="I88" s="131"/>
      <c r="J88" s="102" t="e">
        <f>IF(AND(Q88="",#REF!&gt;0,#REF!&lt;5),K88,)</f>
        <v>#REF!</v>
      </c>
      <c r="K88" s="100" t="str">
        <f>IF(D88="","ZZZ9",IF(AND(#REF!&gt;0,#REF!&lt;5),D88&amp;#REF!,D88&amp;"9"))</f>
        <v>ZZZ9</v>
      </c>
      <c r="L88" s="104">
        <f t="shared" si="0"/>
        <v>999</v>
      </c>
      <c r="M88" s="128">
        <f t="shared" si="1"/>
        <v>999</v>
      </c>
      <c r="N88" s="125"/>
      <c r="O88" s="98"/>
      <c r="P88" s="68">
        <f t="shared" si="2"/>
        <v>999</v>
      </c>
      <c r="Q88" s="52"/>
    </row>
    <row r="89" spans="1:17" s="11" customFormat="1" ht="18.899999999999999" customHeight="1" x14ac:dyDescent="0.25">
      <c r="A89" s="105">
        <v>83</v>
      </c>
      <c r="B89" s="50"/>
      <c r="C89" s="50"/>
      <c r="D89" s="51"/>
      <c r="E89" s="120"/>
      <c r="F89" s="67"/>
      <c r="G89" s="67"/>
      <c r="H89" s="246"/>
      <c r="I89" s="131"/>
      <c r="J89" s="102" t="e">
        <f>IF(AND(Q89="",#REF!&gt;0,#REF!&lt;5),K89,)</f>
        <v>#REF!</v>
      </c>
      <c r="K89" s="100" t="str">
        <f>IF(D89="","ZZZ9",IF(AND(#REF!&gt;0,#REF!&lt;5),D89&amp;#REF!,D89&amp;"9"))</f>
        <v>ZZZ9</v>
      </c>
      <c r="L89" s="104">
        <f t="shared" si="0"/>
        <v>999</v>
      </c>
      <c r="M89" s="128">
        <f t="shared" si="1"/>
        <v>999</v>
      </c>
      <c r="N89" s="125"/>
      <c r="O89" s="98"/>
      <c r="P89" s="68">
        <f t="shared" si="2"/>
        <v>999</v>
      </c>
      <c r="Q89" s="52"/>
    </row>
    <row r="90" spans="1:17" s="11" customFormat="1" ht="18.899999999999999" customHeight="1" x14ac:dyDescent="0.25">
      <c r="A90" s="105">
        <v>84</v>
      </c>
      <c r="B90" s="50"/>
      <c r="C90" s="50"/>
      <c r="D90" s="51"/>
      <c r="E90" s="120"/>
      <c r="F90" s="67"/>
      <c r="G90" s="67"/>
      <c r="H90" s="246"/>
      <c r="I90" s="131"/>
      <c r="J90" s="102" t="e">
        <f>IF(AND(Q90="",#REF!&gt;0,#REF!&lt;5),K90,)</f>
        <v>#REF!</v>
      </c>
      <c r="K90" s="100" t="str">
        <f>IF(D90="","ZZZ9",IF(AND(#REF!&gt;0,#REF!&lt;5),D90&amp;#REF!,D90&amp;"9"))</f>
        <v>ZZZ9</v>
      </c>
      <c r="L90" s="104">
        <f t="shared" si="0"/>
        <v>999</v>
      </c>
      <c r="M90" s="128">
        <f t="shared" si="1"/>
        <v>999</v>
      </c>
      <c r="N90" s="125"/>
      <c r="O90" s="98"/>
      <c r="P90" s="68">
        <f t="shared" si="2"/>
        <v>999</v>
      </c>
      <c r="Q90" s="52"/>
    </row>
    <row r="91" spans="1:17" s="11" customFormat="1" ht="18.899999999999999" customHeight="1" x14ac:dyDescent="0.25">
      <c r="A91" s="105">
        <v>85</v>
      </c>
      <c r="B91" s="50"/>
      <c r="C91" s="50"/>
      <c r="D91" s="51"/>
      <c r="E91" s="120"/>
      <c r="F91" s="67"/>
      <c r="G91" s="67"/>
      <c r="H91" s="246"/>
      <c r="I91" s="131"/>
      <c r="J91" s="102" t="e">
        <f>IF(AND(Q91="",#REF!&gt;0,#REF!&lt;5),K91,)</f>
        <v>#REF!</v>
      </c>
      <c r="K91" s="100" t="str">
        <f>IF(D91="","ZZZ9",IF(AND(#REF!&gt;0,#REF!&lt;5),D91&amp;#REF!,D91&amp;"9"))</f>
        <v>ZZZ9</v>
      </c>
      <c r="L91" s="104">
        <f t="shared" si="0"/>
        <v>999</v>
      </c>
      <c r="M91" s="128">
        <f t="shared" si="1"/>
        <v>999</v>
      </c>
      <c r="N91" s="125"/>
      <c r="O91" s="98"/>
      <c r="P91" s="68">
        <f t="shared" si="2"/>
        <v>999</v>
      </c>
      <c r="Q91" s="52"/>
    </row>
    <row r="92" spans="1:17" s="11" customFormat="1" ht="18.899999999999999" customHeight="1" x14ac:dyDescent="0.25">
      <c r="A92" s="105">
        <v>86</v>
      </c>
      <c r="B92" s="50"/>
      <c r="C92" s="50"/>
      <c r="D92" s="51"/>
      <c r="E92" s="120"/>
      <c r="F92" s="67"/>
      <c r="G92" s="67"/>
      <c r="H92" s="246"/>
      <c r="I92" s="131"/>
      <c r="J92" s="102" t="e">
        <f>IF(AND(Q92="",#REF!&gt;0,#REF!&lt;5),K92,)</f>
        <v>#REF!</v>
      </c>
      <c r="K92" s="100" t="str">
        <f>IF(D92="","ZZZ9",IF(AND(#REF!&gt;0,#REF!&lt;5),D92&amp;#REF!,D92&amp;"9"))</f>
        <v>ZZZ9</v>
      </c>
      <c r="L92" s="104">
        <f t="shared" si="0"/>
        <v>999</v>
      </c>
      <c r="M92" s="128">
        <f t="shared" si="1"/>
        <v>999</v>
      </c>
      <c r="N92" s="125"/>
      <c r="O92" s="98"/>
      <c r="P92" s="68">
        <f t="shared" si="2"/>
        <v>999</v>
      </c>
      <c r="Q92" s="52"/>
    </row>
    <row r="93" spans="1:17" s="11" customFormat="1" ht="18.899999999999999" customHeight="1" x14ac:dyDescent="0.25">
      <c r="A93" s="105">
        <v>87</v>
      </c>
      <c r="B93" s="50"/>
      <c r="C93" s="50"/>
      <c r="D93" s="51"/>
      <c r="E93" s="120"/>
      <c r="F93" s="67"/>
      <c r="G93" s="67"/>
      <c r="H93" s="246"/>
      <c r="I93" s="131"/>
      <c r="J93" s="102" t="e">
        <f>IF(AND(Q93="",#REF!&gt;0,#REF!&lt;5),K93,)</f>
        <v>#REF!</v>
      </c>
      <c r="K93" s="100" t="str">
        <f>IF(D93="","ZZZ9",IF(AND(#REF!&gt;0,#REF!&lt;5),D93&amp;#REF!,D93&amp;"9"))</f>
        <v>ZZZ9</v>
      </c>
      <c r="L93" s="104">
        <f t="shared" si="0"/>
        <v>999</v>
      </c>
      <c r="M93" s="128">
        <f t="shared" si="1"/>
        <v>999</v>
      </c>
      <c r="N93" s="125"/>
      <c r="O93" s="98"/>
      <c r="P93" s="68">
        <f t="shared" si="2"/>
        <v>999</v>
      </c>
      <c r="Q93" s="52"/>
    </row>
    <row r="94" spans="1:17" s="11" customFormat="1" ht="18.899999999999999" customHeight="1" x14ac:dyDescent="0.25">
      <c r="A94" s="105">
        <v>88</v>
      </c>
      <c r="B94" s="50"/>
      <c r="C94" s="50"/>
      <c r="D94" s="51"/>
      <c r="E94" s="120"/>
      <c r="F94" s="67"/>
      <c r="G94" s="67"/>
      <c r="H94" s="246"/>
      <c r="I94" s="131"/>
      <c r="J94" s="102" t="e">
        <f>IF(AND(Q94="",#REF!&gt;0,#REF!&lt;5),K94,)</f>
        <v>#REF!</v>
      </c>
      <c r="K94" s="100" t="str">
        <f>IF(D94="","ZZZ9",IF(AND(#REF!&gt;0,#REF!&lt;5),D94&amp;#REF!,D94&amp;"9"))</f>
        <v>ZZZ9</v>
      </c>
      <c r="L94" s="104">
        <f t="shared" si="0"/>
        <v>999</v>
      </c>
      <c r="M94" s="128">
        <f t="shared" si="1"/>
        <v>999</v>
      </c>
      <c r="N94" s="125"/>
      <c r="O94" s="98"/>
      <c r="P94" s="68">
        <f t="shared" si="2"/>
        <v>999</v>
      </c>
      <c r="Q94" s="52"/>
    </row>
    <row r="95" spans="1:17" s="11" customFormat="1" ht="18.899999999999999" customHeight="1" x14ac:dyDescent="0.25">
      <c r="A95" s="105">
        <v>89</v>
      </c>
      <c r="B95" s="50"/>
      <c r="C95" s="50"/>
      <c r="D95" s="51"/>
      <c r="E95" s="120"/>
      <c r="F95" s="67"/>
      <c r="G95" s="67"/>
      <c r="H95" s="246"/>
      <c r="I95" s="131"/>
      <c r="J95" s="102" t="e">
        <f>IF(AND(Q95="",#REF!&gt;0,#REF!&lt;5),K95,)</f>
        <v>#REF!</v>
      </c>
      <c r="K95" s="100" t="str">
        <f>IF(D95="","ZZZ9",IF(AND(#REF!&gt;0,#REF!&lt;5),D95&amp;#REF!,D95&amp;"9"))</f>
        <v>ZZZ9</v>
      </c>
      <c r="L95" s="104">
        <f t="shared" si="0"/>
        <v>999</v>
      </c>
      <c r="M95" s="128">
        <f t="shared" si="1"/>
        <v>999</v>
      </c>
      <c r="N95" s="125"/>
      <c r="O95" s="98"/>
      <c r="P95" s="68">
        <f t="shared" si="2"/>
        <v>999</v>
      </c>
      <c r="Q95" s="52"/>
    </row>
    <row r="96" spans="1:17" s="11" customFormat="1" ht="18.899999999999999" customHeight="1" x14ac:dyDescent="0.25">
      <c r="A96" s="105">
        <v>90</v>
      </c>
      <c r="B96" s="50"/>
      <c r="C96" s="50"/>
      <c r="D96" s="51"/>
      <c r="E96" s="120"/>
      <c r="F96" s="67"/>
      <c r="G96" s="67"/>
      <c r="H96" s="246"/>
      <c r="I96" s="131"/>
      <c r="J96" s="102" t="e">
        <f>IF(AND(Q96="",#REF!&gt;0,#REF!&lt;5),K96,)</f>
        <v>#REF!</v>
      </c>
      <c r="K96" s="100" t="str">
        <f>IF(D96="","ZZZ9",IF(AND(#REF!&gt;0,#REF!&lt;5),D96&amp;#REF!,D96&amp;"9"))</f>
        <v>ZZZ9</v>
      </c>
      <c r="L96" s="104">
        <f t="shared" si="0"/>
        <v>999</v>
      </c>
      <c r="M96" s="128">
        <f t="shared" si="1"/>
        <v>999</v>
      </c>
      <c r="N96" s="125"/>
      <c r="O96" s="98"/>
      <c r="P96" s="68">
        <f t="shared" si="2"/>
        <v>999</v>
      </c>
      <c r="Q96" s="52"/>
    </row>
    <row r="97" spans="1:17" s="11" customFormat="1" ht="18.899999999999999" customHeight="1" x14ac:dyDescent="0.25">
      <c r="A97" s="105">
        <v>91</v>
      </c>
      <c r="B97" s="50"/>
      <c r="C97" s="50"/>
      <c r="D97" s="51"/>
      <c r="E97" s="120"/>
      <c r="F97" s="67"/>
      <c r="G97" s="67"/>
      <c r="H97" s="246"/>
      <c r="I97" s="131"/>
      <c r="J97" s="102" t="e">
        <f>IF(AND(Q97="",#REF!&gt;0,#REF!&lt;5),K97,)</f>
        <v>#REF!</v>
      </c>
      <c r="K97" s="100" t="str">
        <f>IF(D97="","ZZZ9",IF(AND(#REF!&gt;0,#REF!&lt;5),D97&amp;#REF!,D97&amp;"9"))</f>
        <v>ZZZ9</v>
      </c>
      <c r="L97" s="104">
        <f t="shared" si="0"/>
        <v>999</v>
      </c>
      <c r="M97" s="128">
        <f t="shared" si="1"/>
        <v>999</v>
      </c>
      <c r="N97" s="125"/>
      <c r="O97" s="98"/>
      <c r="P97" s="68">
        <f t="shared" si="2"/>
        <v>999</v>
      </c>
      <c r="Q97" s="52"/>
    </row>
    <row r="98" spans="1:17" s="11" customFormat="1" ht="18.899999999999999" customHeight="1" x14ac:dyDescent="0.25">
      <c r="A98" s="105">
        <v>92</v>
      </c>
      <c r="B98" s="50"/>
      <c r="C98" s="50"/>
      <c r="D98" s="51"/>
      <c r="E98" s="120"/>
      <c r="F98" s="67"/>
      <c r="G98" s="67"/>
      <c r="H98" s="246"/>
      <c r="I98" s="131"/>
      <c r="J98" s="102" t="e">
        <f>IF(AND(Q98="",#REF!&gt;0,#REF!&lt;5),K98,)</f>
        <v>#REF!</v>
      </c>
      <c r="K98" s="100" t="str">
        <f>IF(D98="","ZZZ9",IF(AND(#REF!&gt;0,#REF!&lt;5),D98&amp;#REF!,D98&amp;"9"))</f>
        <v>ZZZ9</v>
      </c>
      <c r="L98" s="104">
        <f t="shared" si="0"/>
        <v>999</v>
      </c>
      <c r="M98" s="128">
        <f t="shared" si="1"/>
        <v>999</v>
      </c>
      <c r="N98" s="125"/>
      <c r="O98" s="98"/>
      <c r="P98" s="68">
        <f t="shared" si="2"/>
        <v>999</v>
      </c>
      <c r="Q98" s="52"/>
    </row>
    <row r="99" spans="1:17" s="11" customFormat="1" ht="18.899999999999999" customHeight="1" x14ac:dyDescent="0.25">
      <c r="A99" s="105">
        <v>93</v>
      </c>
      <c r="B99" s="50"/>
      <c r="C99" s="50"/>
      <c r="D99" s="51"/>
      <c r="E99" s="120"/>
      <c r="F99" s="67"/>
      <c r="G99" s="67"/>
      <c r="H99" s="246"/>
      <c r="I99" s="131"/>
      <c r="J99" s="102" t="e">
        <f>IF(AND(Q99="",#REF!&gt;0,#REF!&lt;5),K99,)</f>
        <v>#REF!</v>
      </c>
      <c r="K99" s="100" t="str">
        <f>IF(D99="","ZZZ9",IF(AND(#REF!&gt;0,#REF!&lt;5),D99&amp;#REF!,D99&amp;"9"))</f>
        <v>ZZZ9</v>
      </c>
      <c r="L99" s="104">
        <f t="shared" si="0"/>
        <v>999</v>
      </c>
      <c r="M99" s="128">
        <f t="shared" si="1"/>
        <v>999</v>
      </c>
      <c r="N99" s="125"/>
      <c r="O99" s="98"/>
      <c r="P99" s="68">
        <f t="shared" si="2"/>
        <v>999</v>
      </c>
      <c r="Q99" s="52"/>
    </row>
    <row r="100" spans="1:17" s="11" customFormat="1" ht="18.899999999999999" customHeight="1" x14ac:dyDescent="0.25">
      <c r="A100" s="105">
        <v>94</v>
      </c>
      <c r="B100" s="50"/>
      <c r="C100" s="50"/>
      <c r="D100" s="51"/>
      <c r="E100" s="120"/>
      <c r="F100" s="67"/>
      <c r="G100" s="67"/>
      <c r="H100" s="246"/>
      <c r="I100" s="131"/>
      <c r="J100" s="102" t="e">
        <f>IF(AND(Q100="",#REF!&gt;0,#REF!&lt;5),K100,)</f>
        <v>#REF!</v>
      </c>
      <c r="K100" s="100" t="str">
        <f>IF(D100="","ZZZ9",IF(AND(#REF!&gt;0,#REF!&lt;5),D100&amp;#REF!,D100&amp;"9"))</f>
        <v>ZZZ9</v>
      </c>
      <c r="L100" s="104">
        <f t="shared" si="0"/>
        <v>999</v>
      </c>
      <c r="M100" s="128">
        <f t="shared" si="1"/>
        <v>999</v>
      </c>
      <c r="N100" s="125"/>
      <c r="O100" s="98"/>
      <c r="P100" s="68">
        <f t="shared" si="2"/>
        <v>999</v>
      </c>
      <c r="Q100" s="52"/>
    </row>
    <row r="101" spans="1:17" s="11" customFormat="1" ht="18.899999999999999" customHeight="1" x14ac:dyDescent="0.25">
      <c r="A101" s="105">
        <v>95</v>
      </c>
      <c r="B101" s="50"/>
      <c r="C101" s="50"/>
      <c r="D101" s="51"/>
      <c r="E101" s="120"/>
      <c r="F101" s="67"/>
      <c r="G101" s="67"/>
      <c r="H101" s="246"/>
      <c r="I101" s="131"/>
      <c r="J101" s="102" t="e">
        <f>IF(AND(Q101="",#REF!&gt;0,#REF!&lt;5),K101,)</f>
        <v>#REF!</v>
      </c>
      <c r="K101" s="100" t="str">
        <f>IF(D101="","ZZZ9",IF(AND(#REF!&gt;0,#REF!&lt;5),D101&amp;#REF!,D101&amp;"9"))</f>
        <v>ZZZ9</v>
      </c>
      <c r="L101" s="104">
        <f t="shared" si="0"/>
        <v>999</v>
      </c>
      <c r="M101" s="128">
        <f t="shared" si="1"/>
        <v>999</v>
      </c>
      <c r="N101" s="125"/>
      <c r="O101" s="98"/>
      <c r="P101" s="68">
        <f t="shared" si="2"/>
        <v>999</v>
      </c>
      <c r="Q101" s="52"/>
    </row>
    <row r="102" spans="1:17" s="11" customFormat="1" ht="18.899999999999999" customHeight="1" x14ac:dyDescent="0.25">
      <c r="A102" s="105">
        <v>96</v>
      </c>
      <c r="B102" s="50"/>
      <c r="C102" s="50"/>
      <c r="D102" s="51"/>
      <c r="E102" s="120"/>
      <c r="F102" s="67"/>
      <c r="G102" s="67"/>
      <c r="H102" s="246"/>
      <c r="I102" s="131"/>
      <c r="J102" s="102" t="e">
        <f>IF(AND(Q102="",#REF!&gt;0,#REF!&lt;5),K102,)</f>
        <v>#REF!</v>
      </c>
      <c r="K102" s="100" t="str">
        <f>IF(D102="","ZZZ9",IF(AND(#REF!&gt;0,#REF!&lt;5),D102&amp;#REF!,D102&amp;"9"))</f>
        <v>ZZZ9</v>
      </c>
      <c r="L102" s="104">
        <f t="shared" si="0"/>
        <v>999</v>
      </c>
      <c r="M102" s="128">
        <f t="shared" si="1"/>
        <v>999</v>
      </c>
      <c r="N102" s="125"/>
      <c r="O102" s="98"/>
      <c r="P102" s="68">
        <f t="shared" si="2"/>
        <v>999</v>
      </c>
      <c r="Q102" s="52"/>
    </row>
    <row r="103" spans="1:17" s="11" customFormat="1" ht="18.899999999999999" customHeight="1" x14ac:dyDescent="0.25">
      <c r="A103" s="105">
        <v>97</v>
      </c>
      <c r="B103" s="50"/>
      <c r="C103" s="50"/>
      <c r="D103" s="51"/>
      <c r="E103" s="120"/>
      <c r="F103" s="67"/>
      <c r="G103" s="67"/>
      <c r="H103" s="246"/>
      <c r="I103" s="131"/>
      <c r="J103" s="102" t="e">
        <f>IF(AND(Q103="",#REF!&gt;0,#REF!&lt;5),K103,)</f>
        <v>#REF!</v>
      </c>
      <c r="K103" s="100" t="str">
        <f>IF(D103="","ZZZ9",IF(AND(#REF!&gt;0,#REF!&lt;5),D103&amp;#REF!,D103&amp;"9"))</f>
        <v>ZZZ9</v>
      </c>
      <c r="L103" s="104">
        <f t="shared" si="0"/>
        <v>999</v>
      </c>
      <c r="M103" s="128">
        <f t="shared" si="1"/>
        <v>999</v>
      </c>
      <c r="N103" s="125"/>
      <c r="O103" s="98"/>
      <c r="P103" s="68">
        <f t="shared" si="2"/>
        <v>999</v>
      </c>
      <c r="Q103" s="52"/>
    </row>
    <row r="104" spans="1:17" s="11" customFormat="1" ht="18.899999999999999" customHeight="1" x14ac:dyDescent="0.25">
      <c r="A104" s="105">
        <v>98</v>
      </c>
      <c r="B104" s="50"/>
      <c r="C104" s="50"/>
      <c r="D104" s="51"/>
      <c r="E104" s="120"/>
      <c r="F104" s="67"/>
      <c r="G104" s="67"/>
      <c r="H104" s="246"/>
      <c r="I104" s="131"/>
      <c r="J104" s="102" t="e">
        <f>IF(AND(Q104="",#REF!&gt;0,#REF!&lt;5),K104,)</f>
        <v>#REF!</v>
      </c>
      <c r="K104" s="100" t="str">
        <f>IF(D104="","ZZZ9",IF(AND(#REF!&gt;0,#REF!&lt;5),D104&amp;#REF!,D104&amp;"9"))</f>
        <v>ZZZ9</v>
      </c>
      <c r="L104" s="104">
        <f t="shared" ref="L104:L156" si="3">IF(Q104="",999,Q104)</f>
        <v>999</v>
      </c>
      <c r="M104" s="128">
        <f t="shared" ref="M104:M156" si="4">IF(P104=999,999,1)</f>
        <v>999</v>
      </c>
      <c r="N104" s="125"/>
      <c r="O104" s="98"/>
      <c r="P104" s="68">
        <f t="shared" ref="P104:P156" si="5">IF(N104="DA",1,IF(N104="WC",2,IF(N104="SE",3,IF(N104="Q",4,IF(N104="LL",5,999)))))</f>
        <v>999</v>
      </c>
      <c r="Q104" s="52"/>
    </row>
    <row r="105" spans="1:17" s="11" customFormat="1" ht="18.899999999999999" customHeight="1" x14ac:dyDescent="0.25">
      <c r="A105" s="105">
        <v>99</v>
      </c>
      <c r="B105" s="50"/>
      <c r="C105" s="50"/>
      <c r="D105" s="51"/>
      <c r="E105" s="120"/>
      <c r="F105" s="67"/>
      <c r="G105" s="67"/>
      <c r="H105" s="246"/>
      <c r="I105" s="131"/>
      <c r="J105" s="102" t="e">
        <f>IF(AND(Q105="",#REF!&gt;0,#REF!&lt;5),K105,)</f>
        <v>#REF!</v>
      </c>
      <c r="K105" s="100" t="str">
        <f>IF(D105="","ZZZ9",IF(AND(#REF!&gt;0,#REF!&lt;5),D105&amp;#REF!,D105&amp;"9"))</f>
        <v>ZZZ9</v>
      </c>
      <c r="L105" s="104">
        <f t="shared" si="3"/>
        <v>999</v>
      </c>
      <c r="M105" s="128">
        <f t="shared" si="4"/>
        <v>999</v>
      </c>
      <c r="N105" s="125"/>
      <c r="O105" s="98"/>
      <c r="P105" s="68">
        <f t="shared" si="5"/>
        <v>999</v>
      </c>
      <c r="Q105" s="52"/>
    </row>
    <row r="106" spans="1:17" s="11" customFormat="1" ht="18.899999999999999" customHeight="1" x14ac:dyDescent="0.25">
      <c r="A106" s="105">
        <v>100</v>
      </c>
      <c r="B106" s="50"/>
      <c r="C106" s="50"/>
      <c r="D106" s="51"/>
      <c r="E106" s="120"/>
      <c r="F106" s="67"/>
      <c r="G106" s="67"/>
      <c r="H106" s="246"/>
      <c r="I106" s="131"/>
      <c r="J106" s="102" t="e">
        <f>IF(AND(Q106="",#REF!&gt;0,#REF!&lt;5),K106,)</f>
        <v>#REF!</v>
      </c>
      <c r="K106" s="100" t="str">
        <f>IF(D106="","ZZZ9",IF(AND(#REF!&gt;0,#REF!&lt;5),D106&amp;#REF!,D106&amp;"9"))</f>
        <v>ZZZ9</v>
      </c>
      <c r="L106" s="104">
        <f t="shared" si="3"/>
        <v>999</v>
      </c>
      <c r="M106" s="128">
        <f t="shared" si="4"/>
        <v>999</v>
      </c>
      <c r="N106" s="125"/>
      <c r="O106" s="98"/>
      <c r="P106" s="68">
        <f t="shared" si="5"/>
        <v>999</v>
      </c>
      <c r="Q106" s="52"/>
    </row>
    <row r="107" spans="1:17" s="11" customFormat="1" ht="18.899999999999999" customHeight="1" x14ac:dyDescent="0.25">
      <c r="A107" s="105">
        <v>101</v>
      </c>
      <c r="B107" s="50"/>
      <c r="C107" s="50"/>
      <c r="D107" s="51"/>
      <c r="E107" s="120"/>
      <c r="F107" s="67"/>
      <c r="G107" s="67"/>
      <c r="H107" s="246"/>
      <c r="I107" s="131"/>
      <c r="J107" s="102" t="e">
        <f>IF(AND(Q107="",#REF!&gt;0,#REF!&lt;5),K107,)</f>
        <v>#REF!</v>
      </c>
      <c r="K107" s="100" t="str">
        <f>IF(D107="","ZZZ9",IF(AND(#REF!&gt;0,#REF!&lt;5),D107&amp;#REF!,D107&amp;"9"))</f>
        <v>ZZZ9</v>
      </c>
      <c r="L107" s="104">
        <f t="shared" si="3"/>
        <v>999</v>
      </c>
      <c r="M107" s="128">
        <f t="shared" si="4"/>
        <v>999</v>
      </c>
      <c r="N107" s="125"/>
      <c r="O107" s="98"/>
      <c r="P107" s="68">
        <f t="shared" si="5"/>
        <v>999</v>
      </c>
      <c r="Q107" s="52"/>
    </row>
    <row r="108" spans="1:17" s="11" customFormat="1" ht="18.899999999999999" customHeight="1" x14ac:dyDescent="0.25">
      <c r="A108" s="105">
        <v>102</v>
      </c>
      <c r="B108" s="50"/>
      <c r="C108" s="50"/>
      <c r="D108" s="51"/>
      <c r="E108" s="120"/>
      <c r="F108" s="67"/>
      <c r="G108" s="67"/>
      <c r="H108" s="246"/>
      <c r="I108" s="131"/>
      <c r="J108" s="102" t="e">
        <f>IF(AND(Q108="",#REF!&gt;0,#REF!&lt;5),K108,)</f>
        <v>#REF!</v>
      </c>
      <c r="K108" s="100" t="str">
        <f>IF(D108="","ZZZ9",IF(AND(#REF!&gt;0,#REF!&lt;5),D108&amp;#REF!,D108&amp;"9"))</f>
        <v>ZZZ9</v>
      </c>
      <c r="L108" s="104">
        <f t="shared" si="3"/>
        <v>999</v>
      </c>
      <c r="M108" s="128">
        <f t="shared" si="4"/>
        <v>999</v>
      </c>
      <c r="N108" s="125"/>
      <c r="O108" s="98"/>
      <c r="P108" s="68">
        <f t="shared" si="5"/>
        <v>999</v>
      </c>
      <c r="Q108" s="52"/>
    </row>
    <row r="109" spans="1:17" s="11" customFormat="1" ht="18.899999999999999" customHeight="1" x14ac:dyDescent="0.25">
      <c r="A109" s="105">
        <v>103</v>
      </c>
      <c r="B109" s="50"/>
      <c r="C109" s="50"/>
      <c r="D109" s="51"/>
      <c r="E109" s="120"/>
      <c r="F109" s="67"/>
      <c r="G109" s="67"/>
      <c r="H109" s="246"/>
      <c r="I109" s="131"/>
      <c r="J109" s="102" t="e">
        <f>IF(AND(Q109="",#REF!&gt;0,#REF!&lt;5),K109,)</f>
        <v>#REF!</v>
      </c>
      <c r="K109" s="100" t="str">
        <f>IF(D109="","ZZZ9",IF(AND(#REF!&gt;0,#REF!&lt;5),D109&amp;#REF!,D109&amp;"9"))</f>
        <v>ZZZ9</v>
      </c>
      <c r="L109" s="104">
        <f t="shared" si="3"/>
        <v>999</v>
      </c>
      <c r="M109" s="128">
        <f t="shared" si="4"/>
        <v>999</v>
      </c>
      <c r="N109" s="125"/>
      <c r="O109" s="98"/>
      <c r="P109" s="68">
        <f t="shared" si="5"/>
        <v>999</v>
      </c>
      <c r="Q109" s="52"/>
    </row>
    <row r="110" spans="1:17" s="11" customFormat="1" ht="18.899999999999999" customHeight="1" x14ac:dyDescent="0.25">
      <c r="A110" s="105">
        <v>104</v>
      </c>
      <c r="B110" s="50"/>
      <c r="C110" s="50"/>
      <c r="D110" s="51"/>
      <c r="E110" s="120"/>
      <c r="F110" s="67"/>
      <c r="G110" s="67"/>
      <c r="H110" s="246"/>
      <c r="I110" s="131"/>
      <c r="J110" s="102" t="e">
        <f>IF(AND(Q110="",#REF!&gt;0,#REF!&lt;5),K110,)</f>
        <v>#REF!</v>
      </c>
      <c r="K110" s="100" t="str">
        <f>IF(D110="","ZZZ9",IF(AND(#REF!&gt;0,#REF!&lt;5),D110&amp;#REF!,D110&amp;"9"))</f>
        <v>ZZZ9</v>
      </c>
      <c r="L110" s="104">
        <f t="shared" si="3"/>
        <v>999</v>
      </c>
      <c r="M110" s="128">
        <f t="shared" si="4"/>
        <v>999</v>
      </c>
      <c r="N110" s="125"/>
      <c r="O110" s="98"/>
      <c r="P110" s="68">
        <f t="shared" si="5"/>
        <v>999</v>
      </c>
      <c r="Q110" s="52"/>
    </row>
    <row r="111" spans="1:17" s="11" customFormat="1" ht="18.899999999999999" customHeight="1" x14ac:dyDescent="0.25">
      <c r="A111" s="105">
        <v>105</v>
      </c>
      <c r="B111" s="50"/>
      <c r="C111" s="50"/>
      <c r="D111" s="51"/>
      <c r="E111" s="120"/>
      <c r="F111" s="67"/>
      <c r="G111" s="67"/>
      <c r="H111" s="246"/>
      <c r="I111" s="131"/>
      <c r="J111" s="102" t="e">
        <f>IF(AND(Q111="",#REF!&gt;0,#REF!&lt;5),K111,)</f>
        <v>#REF!</v>
      </c>
      <c r="K111" s="100" t="str">
        <f>IF(D111="","ZZZ9",IF(AND(#REF!&gt;0,#REF!&lt;5),D111&amp;#REF!,D111&amp;"9"))</f>
        <v>ZZZ9</v>
      </c>
      <c r="L111" s="104">
        <f t="shared" si="3"/>
        <v>999</v>
      </c>
      <c r="M111" s="128">
        <f t="shared" si="4"/>
        <v>999</v>
      </c>
      <c r="N111" s="125"/>
      <c r="O111" s="98"/>
      <c r="P111" s="68">
        <f t="shared" si="5"/>
        <v>999</v>
      </c>
      <c r="Q111" s="52"/>
    </row>
    <row r="112" spans="1:17" s="11" customFormat="1" ht="18.899999999999999" customHeight="1" x14ac:dyDescent="0.25">
      <c r="A112" s="105">
        <v>106</v>
      </c>
      <c r="B112" s="50"/>
      <c r="C112" s="50"/>
      <c r="D112" s="51"/>
      <c r="E112" s="120"/>
      <c r="F112" s="67"/>
      <c r="G112" s="67"/>
      <c r="H112" s="246"/>
      <c r="I112" s="131"/>
      <c r="J112" s="102" t="e">
        <f>IF(AND(Q112="",#REF!&gt;0,#REF!&lt;5),K112,)</f>
        <v>#REF!</v>
      </c>
      <c r="K112" s="100" t="str">
        <f>IF(D112="","ZZZ9",IF(AND(#REF!&gt;0,#REF!&lt;5),D112&amp;#REF!,D112&amp;"9"))</f>
        <v>ZZZ9</v>
      </c>
      <c r="L112" s="104">
        <f t="shared" si="3"/>
        <v>999</v>
      </c>
      <c r="M112" s="128">
        <f t="shared" si="4"/>
        <v>999</v>
      </c>
      <c r="N112" s="125"/>
      <c r="O112" s="98"/>
      <c r="P112" s="68">
        <f t="shared" si="5"/>
        <v>999</v>
      </c>
      <c r="Q112" s="52"/>
    </row>
    <row r="113" spans="1:17" s="11" customFormat="1" ht="18.899999999999999" customHeight="1" x14ac:dyDescent="0.25">
      <c r="A113" s="105">
        <v>107</v>
      </c>
      <c r="B113" s="50"/>
      <c r="C113" s="50"/>
      <c r="D113" s="51"/>
      <c r="E113" s="120"/>
      <c r="F113" s="67"/>
      <c r="G113" s="67"/>
      <c r="H113" s="246"/>
      <c r="I113" s="131"/>
      <c r="J113" s="102" t="e">
        <f>IF(AND(Q113="",#REF!&gt;0,#REF!&lt;5),K113,)</f>
        <v>#REF!</v>
      </c>
      <c r="K113" s="100" t="str">
        <f>IF(D113="","ZZZ9",IF(AND(#REF!&gt;0,#REF!&lt;5),D113&amp;#REF!,D113&amp;"9"))</f>
        <v>ZZZ9</v>
      </c>
      <c r="L113" s="104">
        <f t="shared" si="3"/>
        <v>999</v>
      </c>
      <c r="M113" s="128">
        <f t="shared" si="4"/>
        <v>999</v>
      </c>
      <c r="N113" s="125"/>
      <c r="O113" s="98"/>
      <c r="P113" s="68">
        <f t="shared" si="5"/>
        <v>999</v>
      </c>
      <c r="Q113" s="52"/>
    </row>
    <row r="114" spans="1:17" s="11" customFormat="1" ht="18.899999999999999" customHeight="1" x14ac:dyDescent="0.25">
      <c r="A114" s="105">
        <v>108</v>
      </c>
      <c r="B114" s="50"/>
      <c r="C114" s="50"/>
      <c r="D114" s="51"/>
      <c r="E114" s="120"/>
      <c r="F114" s="67"/>
      <c r="G114" s="67"/>
      <c r="H114" s="246"/>
      <c r="I114" s="131"/>
      <c r="J114" s="102" t="e">
        <f>IF(AND(Q114="",#REF!&gt;0,#REF!&lt;5),K114,)</f>
        <v>#REF!</v>
      </c>
      <c r="K114" s="100" t="str">
        <f>IF(D114="","ZZZ9",IF(AND(#REF!&gt;0,#REF!&lt;5),D114&amp;#REF!,D114&amp;"9"))</f>
        <v>ZZZ9</v>
      </c>
      <c r="L114" s="104">
        <f t="shared" si="3"/>
        <v>999</v>
      </c>
      <c r="M114" s="128">
        <f t="shared" si="4"/>
        <v>999</v>
      </c>
      <c r="N114" s="125"/>
      <c r="O114" s="98"/>
      <c r="P114" s="68">
        <f t="shared" si="5"/>
        <v>999</v>
      </c>
      <c r="Q114" s="52"/>
    </row>
    <row r="115" spans="1:17" s="11" customFormat="1" ht="18.899999999999999" customHeight="1" x14ac:dyDescent="0.25">
      <c r="A115" s="105">
        <v>109</v>
      </c>
      <c r="B115" s="50"/>
      <c r="C115" s="50"/>
      <c r="D115" s="51"/>
      <c r="E115" s="120"/>
      <c r="F115" s="67"/>
      <c r="G115" s="67"/>
      <c r="H115" s="246"/>
      <c r="I115" s="131"/>
      <c r="J115" s="102" t="e">
        <f>IF(AND(Q115="",#REF!&gt;0,#REF!&lt;5),K115,)</f>
        <v>#REF!</v>
      </c>
      <c r="K115" s="100" t="str">
        <f>IF(D115="","ZZZ9",IF(AND(#REF!&gt;0,#REF!&lt;5),D115&amp;#REF!,D115&amp;"9"))</f>
        <v>ZZZ9</v>
      </c>
      <c r="L115" s="104">
        <f t="shared" si="3"/>
        <v>999</v>
      </c>
      <c r="M115" s="128">
        <f t="shared" si="4"/>
        <v>999</v>
      </c>
      <c r="N115" s="125"/>
      <c r="O115" s="98"/>
      <c r="P115" s="68">
        <f t="shared" si="5"/>
        <v>999</v>
      </c>
      <c r="Q115" s="52"/>
    </row>
    <row r="116" spans="1:17" s="11" customFormat="1" ht="18.899999999999999" customHeight="1" x14ac:dyDescent="0.25">
      <c r="A116" s="105">
        <v>110</v>
      </c>
      <c r="B116" s="50"/>
      <c r="C116" s="50"/>
      <c r="D116" s="51"/>
      <c r="E116" s="120"/>
      <c r="F116" s="67"/>
      <c r="G116" s="67"/>
      <c r="H116" s="246"/>
      <c r="I116" s="131"/>
      <c r="J116" s="102" t="e">
        <f>IF(AND(Q116="",#REF!&gt;0,#REF!&lt;5),K116,)</f>
        <v>#REF!</v>
      </c>
      <c r="K116" s="100" t="str">
        <f>IF(D116="","ZZZ9",IF(AND(#REF!&gt;0,#REF!&lt;5),D116&amp;#REF!,D116&amp;"9"))</f>
        <v>ZZZ9</v>
      </c>
      <c r="L116" s="104">
        <f t="shared" si="3"/>
        <v>999</v>
      </c>
      <c r="M116" s="128">
        <f t="shared" si="4"/>
        <v>999</v>
      </c>
      <c r="N116" s="125"/>
      <c r="O116" s="98"/>
      <c r="P116" s="68">
        <f t="shared" si="5"/>
        <v>999</v>
      </c>
      <c r="Q116" s="52"/>
    </row>
    <row r="117" spans="1:17" s="11" customFormat="1" ht="18.899999999999999" customHeight="1" x14ac:dyDescent="0.25">
      <c r="A117" s="105">
        <v>111</v>
      </c>
      <c r="B117" s="50"/>
      <c r="C117" s="50"/>
      <c r="D117" s="51"/>
      <c r="E117" s="120"/>
      <c r="F117" s="67"/>
      <c r="G117" s="67"/>
      <c r="H117" s="246"/>
      <c r="I117" s="131"/>
      <c r="J117" s="102" t="e">
        <f>IF(AND(Q117="",#REF!&gt;0,#REF!&lt;5),K117,)</f>
        <v>#REF!</v>
      </c>
      <c r="K117" s="100" t="str">
        <f>IF(D117="","ZZZ9",IF(AND(#REF!&gt;0,#REF!&lt;5),D117&amp;#REF!,D117&amp;"9"))</f>
        <v>ZZZ9</v>
      </c>
      <c r="L117" s="104">
        <f t="shared" si="3"/>
        <v>999</v>
      </c>
      <c r="M117" s="128">
        <f t="shared" si="4"/>
        <v>999</v>
      </c>
      <c r="N117" s="125"/>
      <c r="O117" s="98"/>
      <c r="P117" s="68">
        <f t="shared" si="5"/>
        <v>999</v>
      </c>
      <c r="Q117" s="52"/>
    </row>
    <row r="118" spans="1:17" s="11" customFormat="1" ht="18.899999999999999" customHeight="1" x14ac:dyDescent="0.25">
      <c r="A118" s="105">
        <v>112</v>
      </c>
      <c r="B118" s="50"/>
      <c r="C118" s="50"/>
      <c r="D118" s="51"/>
      <c r="E118" s="120"/>
      <c r="F118" s="67"/>
      <c r="G118" s="67"/>
      <c r="H118" s="246"/>
      <c r="I118" s="131"/>
      <c r="J118" s="102" t="e">
        <f>IF(AND(Q118="",#REF!&gt;0,#REF!&lt;5),K118,)</f>
        <v>#REF!</v>
      </c>
      <c r="K118" s="100" t="str">
        <f>IF(D118="","ZZZ9",IF(AND(#REF!&gt;0,#REF!&lt;5),D118&amp;#REF!,D118&amp;"9"))</f>
        <v>ZZZ9</v>
      </c>
      <c r="L118" s="104">
        <f t="shared" si="3"/>
        <v>999</v>
      </c>
      <c r="M118" s="128">
        <f t="shared" si="4"/>
        <v>999</v>
      </c>
      <c r="N118" s="125"/>
      <c r="O118" s="98"/>
      <c r="P118" s="68">
        <f t="shared" si="5"/>
        <v>999</v>
      </c>
      <c r="Q118" s="52"/>
    </row>
    <row r="119" spans="1:17" s="11" customFormat="1" ht="18.899999999999999" customHeight="1" x14ac:dyDescent="0.25">
      <c r="A119" s="105">
        <v>113</v>
      </c>
      <c r="B119" s="50"/>
      <c r="C119" s="50"/>
      <c r="D119" s="51"/>
      <c r="E119" s="120"/>
      <c r="F119" s="67"/>
      <c r="G119" s="67"/>
      <c r="H119" s="246"/>
      <c r="I119" s="131"/>
      <c r="J119" s="102" t="e">
        <f>IF(AND(Q119="",#REF!&gt;0,#REF!&lt;5),K119,)</f>
        <v>#REF!</v>
      </c>
      <c r="K119" s="100" t="str">
        <f>IF(D119="","ZZZ9",IF(AND(#REF!&gt;0,#REF!&lt;5),D119&amp;#REF!,D119&amp;"9"))</f>
        <v>ZZZ9</v>
      </c>
      <c r="L119" s="104">
        <f t="shared" si="3"/>
        <v>999</v>
      </c>
      <c r="M119" s="128">
        <f t="shared" si="4"/>
        <v>999</v>
      </c>
      <c r="N119" s="125"/>
      <c r="O119" s="98"/>
      <c r="P119" s="68">
        <f t="shared" si="5"/>
        <v>999</v>
      </c>
      <c r="Q119" s="52"/>
    </row>
    <row r="120" spans="1:17" s="11" customFormat="1" ht="18.899999999999999" customHeight="1" x14ac:dyDescent="0.25">
      <c r="A120" s="105">
        <v>114</v>
      </c>
      <c r="B120" s="50"/>
      <c r="C120" s="50"/>
      <c r="D120" s="51"/>
      <c r="E120" s="120"/>
      <c r="F120" s="67"/>
      <c r="G120" s="67"/>
      <c r="H120" s="246"/>
      <c r="I120" s="131"/>
      <c r="J120" s="102" t="e">
        <f>IF(AND(Q120="",#REF!&gt;0,#REF!&lt;5),K120,)</f>
        <v>#REF!</v>
      </c>
      <c r="K120" s="100" t="str">
        <f>IF(D120="","ZZZ9",IF(AND(#REF!&gt;0,#REF!&lt;5),D120&amp;#REF!,D120&amp;"9"))</f>
        <v>ZZZ9</v>
      </c>
      <c r="L120" s="104">
        <f t="shared" si="3"/>
        <v>999</v>
      </c>
      <c r="M120" s="128">
        <f t="shared" si="4"/>
        <v>999</v>
      </c>
      <c r="N120" s="125"/>
      <c r="O120" s="98"/>
      <c r="P120" s="68">
        <f t="shared" si="5"/>
        <v>999</v>
      </c>
      <c r="Q120" s="52"/>
    </row>
    <row r="121" spans="1:17" s="11" customFormat="1" ht="18.899999999999999" customHeight="1" x14ac:dyDescent="0.25">
      <c r="A121" s="105">
        <v>115</v>
      </c>
      <c r="B121" s="50"/>
      <c r="C121" s="50"/>
      <c r="D121" s="51"/>
      <c r="E121" s="120"/>
      <c r="F121" s="67"/>
      <c r="G121" s="67"/>
      <c r="H121" s="246"/>
      <c r="I121" s="131"/>
      <c r="J121" s="102" t="e">
        <f>IF(AND(Q121="",#REF!&gt;0,#REF!&lt;5),K121,)</f>
        <v>#REF!</v>
      </c>
      <c r="K121" s="100" t="str">
        <f>IF(D121="","ZZZ9",IF(AND(#REF!&gt;0,#REF!&lt;5),D121&amp;#REF!,D121&amp;"9"))</f>
        <v>ZZZ9</v>
      </c>
      <c r="L121" s="104">
        <f t="shared" si="3"/>
        <v>999</v>
      </c>
      <c r="M121" s="128">
        <f t="shared" si="4"/>
        <v>999</v>
      </c>
      <c r="N121" s="125"/>
      <c r="O121" s="98"/>
      <c r="P121" s="68">
        <f t="shared" si="5"/>
        <v>999</v>
      </c>
      <c r="Q121" s="52"/>
    </row>
    <row r="122" spans="1:17" s="11" customFormat="1" ht="18.899999999999999" customHeight="1" x14ac:dyDescent="0.25">
      <c r="A122" s="105">
        <v>116</v>
      </c>
      <c r="B122" s="50"/>
      <c r="C122" s="50"/>
      <c r="D122" s="51"/>
      <c r="E122" s="120"/>
      <c r="F122" s="67"/>
      <c r="G122" s="67"/>
      <c r="H122" s="246"/>
      <c r="I122" s="131"/>
      <c r="J122" s="102" t="e">
        <f>IF(AND(Q122="",#REF!&gt;0,#REF!&lt;5),K122,)</f>
        <v>#REF!</v>
      </c>
      <c r="K122" s="100" t="str">
        <f>IF(D122="","ZZZ9",IF(AND(#REF!&gt;0,#REF!&lt;5),D122&amp;#REF!,D122&amp;"9"))</f>
        <v>ZZZ9</v>
      </c>
      <c r="L122" s="104">
        <f t="shared" si="3"/>
        <v>999</v>
      </c>
      <c r="M122" s="128">
        <f t="shared" si="4"/>
        <v>999</v>
      </c>
      <c r="N122" s="125"/>
      <c r="O122" s="98"/>
      <c r="P122" s="68">
        <f t="shared" si="5"/>
        <v>999</v>
      </c>
      <c r="Q122" s="52"/>
    </row>
    <row r="123" spans="1:17" s="11" customFormat="1" ht="18.899999999999999" customHeight="1" x14ac:dyDescent="0.25">
      <c r="A123" s="105">
        <v>117</v>
      </c>
      <c r="B123" s="50"/>
      <c r="C123" s="50"/>
      <c r="D123" s="51"/>
      <c r="E123" s="120"/>
      <c r="F123" s="67"/>
      <c r="G123" s="67"/>
      <c r="H123" s="246"/>
      <c r="I123" s="131"/>
      <c r="J123" s="102" t="e">
        <f>IF(AND(Q123="",#REF!&gt;0,#REF!&lt;5),K123,)</f>
        <v>#REF!</v>
      </c>
      <c r="K123" s="100" t="str">
        <f>IF(D123="","ZZZ9",IF(AND(#REF!&gt;0,#REF!&lt;5),D123&amp;#REF!,D123&amp;"9"))</f>
        <v>ZZZ9</v>
      </c>
      <c r="L123" s="104">
        <f t="shared" si="3"/>
        <v>999</v>
      </c>
      <c r="M123" s="128">
        <f t="shared" si="4"/>
        <v>999</v>
      </c>
      <c r="N123" s="125"/>
      <c r="O123" s="98"/>
      <c r="P123" s="68">
        <f t="shared" si="5"/>
        <v>999</v>
      </c>
      <c r="Q123" s="52"/>
    </row>
    <row r="124" spans="1:17" s="11" customFormat="1" ht="18.899999999999999" customHeight="1" x14ac:dyDescent="0.25">
      <c r="A124" s="105">
        <v>118</v>
      </c>
      <c r="B124" s="50"/>
      <c r="C124" s="50"/>
      <c r="D124" s="51"/>
      <c r="E124" s="120"/>
      <c r="F124" s="67"/>
      <c r="G124" s="67"/>
      <c r="H124" s="246"/>
      <c r="I124" s="131"/>
      <c r="J124" s="102" t="e">
        <f>IF(AND(Q124="",#REF!&gt;0,#REF!&lt;5),K124,)</f>
        <v>#REF!</v>
      </c>
      <c r="K124" s="100" t="str">
        <f>IF(D124="","ZZZ9",IF(AND(#REF!&gt;0,#REF!&lt;5),D124&amp;#REF!,D124&amp;"9"))</f>
        <v>ZZZ9</v>
      </c>
      <c r="L124" s="104">
        <f t="shared" si="3"/>
        <v>999</v>
      </c>
      <c r="M124" s="128">
        <f t="shared" si="4"/>
        <v>999</v>
      </c>
      <c r="N124" s="125"/>
      <c r="O124" s="98"/>
      <c r="P124" s="68">
        <f t="shared" si="5"/>
        <v>999</v>
      </c>
      <c r="Q124" s="52"/>
    </row>
    <row r="125" spans="1:17" s="11" customFormat="1" ht="18.899999999999999" customHeight="1" x14ac:dyDescent="0.25">
      <c r="A125" s="105">
        <v>119</v>
      </c>
      <c r="B125" s="50"/>
      <c r="C125" s="50"/>
      <c r="D125" s="51"/>
      <c r="E125" s="120"/>
      <c r="F125" s="67"/>
      <c r="G125" s="67"/>
      <c r="H125" s="246"/>
      <c r="I125" s="131"/>
      <c r="J125" s="102" t="e">
        <f>IF(AND(Q125="",#REF!&gt;0,#REF!&lt;5),K125,)</f>
        <v>#REF!</v>
      </c>
      <c r="K125" s="100" t="str">
        <f>IF(D125="","ZZZ9",IF(AND(#REF!&gt;0,#REF!&lt;5),D125&amp;#REF!,D125&amp;"9"))</f>
        <v>ZZZ9</v>
      </c>
      <c r="L125" s="104">
        <f t="shared" si="3"/>
        <v>999</v>
      </c>
      <c r="M125" s="128">
        <f t="shared" si="4"/>
        <v>999</v>
      </c>
      <c r="N125" s="125"/>
      <c r="O125" s="98"/>
      <c r="P125" s="68">
        <f t="shared" si="5"/>
        <v>999</v>
      </c>
      <c r="Q125" s="52"/>
    </row>
    <row r="126" spans="1:17" s="11" customFormat="1" ht="18.899999999999999" customHeight="1" x14ac:dyDescent="0.25">
      <c r="A126" s="105">
        <v>120</v>
      </c>
      <c r="B126" s="50"/>
      <c r="C126" s="50"/>
      <c r="D126" s="51"/>
      <c r="E126" s="120"/>
      <c r="F126" s="67"/>
      <c r="G126" s="67"/>
      <c r="H126" s="246"/>
      <c r="I126" s="131"/>
      <c r="J126" s="102" t="e">
        <f>IF(AND(Q126="",#REF!&gt;0,#REF!&lt;5),K126,)</f>
        <v>#REF!</v>
      </c>
      <c r="K126" s="100" t="str">
        <f>IF(D126="","ZZZ9",IF(AND(#REF!&gt;0,#REF!&lt;5),D126&amp;#REF!,D126&amp;"9"))</f>
        <v>ZZZ9</v>
      </c>
      <c r="L126" s="104">
        <f t="shared" si="3"/>
        <v>999</v>
      </c>
      <c r="M126" s="128">
        <f t="shared" si="4"/>
        <v>999</v>
      </c>
      <c r="N126" s="125"/>
      <c r="O126" s="98"/>
      <c r="P126" s="68">
        <f t="shared" si="5"/>
        <v>999</v>
      </c>
      <c r="Q126" s="52"/>
    </row>
    <row r="127" spans="1:17" s="11" customFormat="1" ht="18.899999999999999" customHeight="1" x14ac:dyDescent="0.25">
      <c r="A127" s="105">
        <v>121</v>
      </c>
      <c r="B127" s="50"/>
      <c r="C127" s="50"/>
      <c r="D127" s="51"/>
      <c r="E127" s="120"/>
      <c r="F127" s="67"/>
      <c r="G127" s="67"/>
      <c r="H127" s="246"/>
      <c r="I127" s="131"/>
      <c r="J127" s="102" t="e">
        <f>IF(AND(Q127="",#REF!&gt;0,#REF!&lt;5),K127,)</f>
        <v>#REF!</v>
      </c>
      <c r="K127" s="100" t="str">
        <f>IF(D127="","ZZZ9",IF(AND(#REF!&gt;0,#REF!&lt;5),D127&amp;#REF!,D127&amp;"9"))</f>
        <v>ZZZ9</v>
      </c>
      <c r="L127" s="104">
        <f t="shared" si="3"/>
        <v>999</v>
      </c>
      <c r="M127" s="128">
        <f t="shared" si="4"/>
        <v>999</v>
      </c>
      <c r="N127" s="125"/>
      <c r="O127" s="98"/>
      <c r="P127" s="68">
        <f t="shared" si="5"/>
        <v>999</v>
      </c>
      <c r="Q127" s="52"/>
    </row>
    <row r="128" spans="1:17" s="11" customFormat="1" ht="18.899999999999999" customHeight="1" x14ac:dyDescent="0.25">
      <c r="A128" s="105">
        <v>122</v>
      </c>
      <c r="B128" s="50"/>
      <c r="C128" s="50"/>
      <c r="D128" s="51"/>
      <c r="E128" s="120"/>
      <c r="F128" s="67"/>
      <c r="G128" s="67"/>
      <c r="H128" s="246"/>
      <c r="I128" s="131"/>
      <c r="J128" s="102" t="e">
        <f>IF(AND(Q128="",#REF!&gt;0,#REF!&lt;5),K128,)</f>
        <v>#REF!</v>
      </c>
      <c r="K128" s="100" t="str">
        <f>IF(D128="","ZZZ9",IF(AND(#REF!&gt;0,#REF!&lt;5),D128&amp;#REF!,D128&amp;"9"))</f>
        <v>ZZZ9</v>
      </c>
      <c r="L128" s="104">
        <f t="shared" si="3"/>
        <v>999</v>
      </c>
      <c r="M128" s="128">
        <f t="shared" si="4"/>
        <v>999</v>
      </c>
      <c r="N128" s="125"/>
      <c r="O128" s="98"/>
      <c r="P128" s="68">
        <f t="shared" si="5"/>
        <v>999</v>
      </c>
      <c r="Q128" s="52"/>
    </row>
    <row r="129" spans="1:17" s="11" customFormat="1" ht="18.899999999999999" customHeight="1" x14ac:dyDescent="0.25">
      <c r="A129" s="105">
        <v>123</v>
      </c>
      <c r="B129" s="50"/>
      <c r="C129" s="50"/>
      <c r="D129" s="51"/>
      <c r="E129" s="120"/>
      <c r="F129" s="67"/>
      <c r="G129" s="67"/>
      <c r="H129" s="246"/>
      <c r="I129" s="131"/>
      <c r="J129" s="102" t="e">
        <f>IF(AND(Q129="",#REF!&gt;0,#REF!&lt;5),K129,)</f>
        <v>#REF!</v>
      </c>
      <c r="K129" s="100" t="str">
        <f>IF(D129="","ZZZ9",IF(AND(#REF!&gt;0,#REF!&lt;5),D129&amp;#REF!,D129&amp;"9"))</f>
        <v>ZZZ9</v>
      </c>
      <c r="L129" s="104">
        <f t="shared" si="3"/>
        <v>999</v>
      </c>
      <c r="M129" s="128">
        <f t="shared" si="4"/>
        <v>999</v>
      </c>
      <c r="N129" s="125"/>
      <c r="O129" s="98"/>
      <c r="P129" s="68">
        <f t="shared" si="5"/>
        <v>999</v>
      </c>
      <c r="Q129" s="52"/>
    </row>
    <row r="130" spans="1:17" s="11" customFormat="1" ht="18.899999999999999" customHeight="1" x14ac:dyDescent="0.25">
      <c r="A130" s="105">
        <v>124</v>
      </c>
      <c r="B130" s="50"/>
      <c r="C130" s="50"/>
      <c r="D130" s="51"/>
      <c r="E130" s="120"/>
      <c r="F130" s="67"/>
      <c r="G130" s="67"/>
      <c r="H130" s="246"/>
      <c r="I130" s="131"/>
      <c r="J130" s="102" t="e">
        <f>IF(AND(Q130="",#REF!&gt;0,#REF!&lt;5),K130,)</f>
        <v>#REF!</v>
      </c>
      <c r="K130" s="100" t="str">
        <f>IF(D130="","ZZZ9",IF(AND(#REF!&gt;0,#REF!&lt;5),D130&amp;#REF!,D130&amp;"9"))</f>
        <v>ZZZ9</v>
      </c>
      <c r="L130" s="104">
        <f t="shared" si="3"/>
        <v>999</v>
      </c>
      <c r="M130" s="128">
        <f t="shared" si="4"/>
        <v>999</v>
      </c>
      <c r="N130" s="125"/>
      <c r="O130" s="98"/>
      <c r="P130" s="68">
        <f t="shared" si="5"/>
        <v>999</v>
      </c>
      <c r="Q130" s="52"/>
    </row>
    <row r="131" spans="1:17" s="11" customFormat="1" ht="18.899999999999999" customHeight="1" x14ac:dyDescent="0.25">
      <c r="A131" s="105">
        <v>125</v>
      </c>
      <c r="B131" s="50"/>
      <c r="C131" s="50"/>
      <c r="D131" s="51"/>
      <c r="E131" s="120"/>
      <c r="F131" s="67"/>
      <c r="G131" s="67"/>
      <c r="H131" s="246"/>
      <c r="I131" s="131"/>
      <c r="J131" s="102" t="e">
        <f>IF(AND(Q131="",#REF!&gt;0,#REF!&lt;5),K131,)</f>
        <v>#REF!</v>
      </c>
      <c r="K131" s="100" t="str">
        <f>IF(D131="","ZZZ9",IF(AND(#REF!&gt;0,#REF!&lt;5),D131&amp;#REF!,D131&amp;"9"))</f>
        <v>ZZZ9</v>
      </c>
      <c r="L131" s="104">
        <f t="shared" si="3"/>
        <v>999</v>
      </c>
      <c r="M131" s="128">
        <f t="shared" si="4"/>
        <v>999</v>
      </c>
      <c r="N131" s="125"/>
      <c r="O131" s="98"/>
      <c r="P131" s="68">
        <f t="shared" si="5"/>
        <v>999</v>
      </c>
      <c r="Q131" s="52"/>
    </row>
    <row r="132" spans="1:17" s="11" customFormat="1" ht="18.899999999999999" customHeight="1" x14ac:dyDescent="0.25">
      <c r="A132" s="105">
        <v>126</v>
      </c>
      <c r="B132" s="50"/>
      <c r="C132" s="50"/>
      <c r="D132" s="51"/>
      <c r="E132" s="120"/>
      <c r="F132" s="67"/>
      <c r="G132" s="67"/>
      <c r="H132" s="246"/>
      <c r="I132" s="131"/>
      <c r="J132" s="102" t="e">
        <f>IF(AND(Q132="",#REF!&gt;0,#REF!&lt;5),K132,)</f>
        <v>#REF!</v>
      </c>
      <c r="K132" s="100" t="str">
        <f>IF(D132="","ZZZ9",IF(AND(#REF!&gt;0,#REF!&lt;5),D132&amp;#REF!,D132&amp;"9"))</f>
        <v>ZZZ9</v>
      </c>
      <c r="L132" s="104">
        <f t="shared" si="3"/>
        <v>999</v>
      </c>
      <c r="M132" s="128">
        <f t="shared" si="4"/>
        <v>999</v>
      </c>
      <c r="N132" s="125"/>
      <c r="O132" s="98"/>
      <c r="P132" s="68">
        <f t="shared" si="5"/>
        <v>999</v>
      </c>
      <c r="Q132" s="52"/>
    </row>
    <row r="133" spans="1:17" s="11" customFormat="1" ht="18.899999999999999" customHeight="1" x14ac:dyDescent="0.25">
      <c r="A133" s="105">
        <v>127</v>
      </c>
      <c r="B133" s="50"/>
      <c r="C133" s="50"/>
      <c r="D133" s="51"/>
      <c r="E133" s="120"/>
      <c r="F133" s="67"/>
      <c r="G133" s="67"/>
      <c r="H133" s="246"/>
      <c r="I133" s="131"/>
      <c r="J133" s="102" t="e">
        <f>IF(AND(Q133="",#REF!&gt;0,#REF!&lt;5),K133,)</f>
        <v>#REF!</v>
      </c>
      <c r="K133" s="100" t="str">
        <f>IF(D133="","ZZZ9",IF(AND(#REF!&gt;0,#REF!&lt;5),D133&amp;#REF!,D133&amp;"9"))</f>
        <v>ZZZ9</v>
      </c>
      <c r="L133" s="104">
        <f t="shared" si="3"/>
        <v>999</v>
      </c>
      <c r="M133" s="128">
        <f t="shared" si="4"/>
        <v>999</v>
      </c>
      <c r="N133" s="125"/>
      <c r="O133" s="98"/>
      <c r="P133" s="68">
        <f t="shared" si="5"/>
        <v>999</v>
      </c>
      <c r="Q133" s="52"/>
    </row>
    <row r="134" spans="1:17" s="11" customFormat="1" ht="18.899999999999999" customHeight="1" x14ac:dyDescent="0.25">
      <c r="A134" s="105">
        <v>128</v>
      </c>
      <c r="B134" s="50"/>
      <c r="C134" s="50"/>
      <c r="D134" s="51"/>
      <c r="E134" s="120"/>
      <c r="F134" s="67"/>
      <c r="G134" s="67"/>
      <c r="H134" s="246"/>
      <c r="I134" s="131"/>
      <c r="J134" s="102" t="e">
        <f>IF(AND(Q134="",#REF!&gt;0,#REF!&lt;5),K134,)</f>
        <v>#REF!</v>
      </c>
      <c r="K134" s="100" t="str">
        <f>IF(D134="","ZZZ9",IF(AND(#REF!&gt;0,#REF!&lt;5),D134&amp;#REF!,D134&amp;"9"))</f>
        <v>ZZZ9</v>
      </c>
      <c r="L134" s="104">
        <f t="shared" si="3"/>
        <v>999</v>
      </c>
      <c r="M134" s="128">
        <f t="shared" si="4"/>
        <v>999</v>
      </c>
      <c r="N134" s="125"/>
      <c r="O134" s="129"/>
      <c r="P134" s="130">
        <f t="shared" si="5"/>
        <v>999</v>
      </c>
      <c r="Q134" s="131"/>
    </row>
    <row r="135" spans="1:17" x14ac:dyDescent="0.25">
      <c r="A135" s="105">
        <v>129</v>
      </c>
      <c r="B135" s="50"/>
      <c r="C135" s="50"/>
      <c r="D135" s="51"/>
      <c r="E135" s="120"/>
      <c r="F135" s="67"/>
      <c r="G135" s="67"/>
      <c r="H135" s="246"/>
      <c r="I135" s="131"/>
      <c r="J135" s="102" t="e">
        <f>IF(AND(Q135="",#REF!&gt;0,#REF!&lt;5),K135,)</f>
        <v>#REF!</v>
      </c>
      <c r="K135" s="100" t="str">
        <f>IF(D135="","ZZZ9",IF(AND(#REF!&gt;0,#REF!&lt;5),D135&amp;#REF!,D135&amp;"9"))</f>
        <v>ZZZ9</v>
      </c>
      <c r="L135" s="104">
        <f t="shared" si="3"/>
        <v>999</v>
      </c>
      <c r="M135" s="128">
        <f t="shared" si="4"/>
        <v>999</v>
      </c>
      <c r="N135" s="125"/>
      <c r="O135" s="98"/>
      <c r="P135" s="68">
        <f t="shared" si="5"/>
        <v>999</v>
      </c>
      <c r="Q135" s="52"/>
    </row>
    <row r="136" spans="1:17" x14ac:dyDescent="0.25">
      <c r="A136" s="105">
        <v>130</v>
      </c>
      <c r="B136" s="50"/>
      <c r="C136" s="50"/>
      <c r="D136" s="51"/>
      <c r="E136" s="120"/>
      <c r="F136" s="67"/>
      <c r="G136" s="67"/>
      <c r="H136" s="246"/>
      <c r="I136" s="131"/>
      <c r="J136" s="102" t="e">
        <f>IF(AND(Q136="",#REF!&gt;0,#REF!&lt;5),K136,)</f>
        <v>#REF!</v>
      </c>
      <c r="K136" s="100" t="str">
        <f>IF(D136="","ZZZ9",IF(AND(#REF!&gt;0,#REF!&lt;5),D136&amp;#REF!,D136&amp;"9"))</f>
        <v>ZZZ9</v>
      </c>
      <c r="L136" s="104">
        <f t="shared" si="3"/>
        <v>999</v>
      </c>
      <c r="M136" s="128">
        <f t="shared" si="4"/>
        <v>999</v>
      </c>
      <c r="N136" s="125"/>
      <c r="O136" s="98"/>
      <c r="P136" s="68">
        <f t="shared" si="5"/>
        <v>999</v>
      </c>
      <c r="Q136" s="52"/>
    </row>
    <row r="137" spans="1:17" x14ac:dyDescent="0.25">
      <c r="A137" s="105">
        <v>131</v>
      </c>
      <c r="B137" s="50"/>
      <c r="C137" s="50"/>
      <c r="D137" s="51"/>
      <c r="E137" s="120"/>
      <c r="F137" s="67"/>
      <c r="G137" s="67"/>
      <c r="H137" s="246"/>
      <c r="I137" s="131"/>
      <c r="J137" s="102" t="e">
        <f>IF(AND(Q137="",#REF!&gt;0,#REF!&lt;5),K137,)</f>
        <v>#REF!</v>
      </c>
      <c r="K137" s="100" t="str">
        <f>IF(D137="","ZZZ9",IF(AND(#REF!&gt;0,#REF!&lt;5),D137&amp;#REF!,D137&amp;"9"))</f>
        <v>ZZZ9</v>
      </c>
      <c r="L137" s="104">
        <f t="shared" si="3"/>
        <v>999</v>
      </c>
      <c r="M137" s="128">
        <f t="shared" si="4"/>
        <v>999</v>
      </c>
      <c r="N137" s="125"/>
      <c r="O137" s="98"/>
      <c r="P137" s="68">
        <f t="shared" si="5"/>
        <v>999</v>
      </c>
      <c r="Q137" s="52"/>
    </row>
    <row r="138" spans="1:17" x14ac:dyDescent="0.25">
      <c r="A138" s="105">
        <v>132</v>
      </c>
      <c r="B138" s="50"/>
      <c r="C138" s="50"/>
      <c r="D138" s="51"/>
      <c r="E138" s="120"/>
      <c r="F138" s="67"/>
      <c r="G138" s="67"/>
      <c r="H138" s="246"/>
      <c r="I138" s="131"/>
      <c r="J138" s="102" t="e">
        <f>IF(AND(Q138="",#REF!&gt;0,#REF!&lt;5),K138,)</f>
        <v>#REF!</v>
      </c>
      <c r="K138" s="100" t="str">
        <f>IF(D138="","ZZZ9",IF(AND(#REF!&gt;0,#REF!&lt;5),D138&amp;#REF!,D138&amp;"9"))</f>
        <v>ZZZ9</v>
      </c>
      <c r="L138" s="104">
        <f t="shared" si="3"/>
        <v>999</v>
      </c>
      <c r="M138" s="128">
        <f t="shared" si="4"/>
        <v>999</v>
      </c>
      <c r="N138" s="125"/>
      <c r="O138" s="98"/>
      <c r="P138" s="68">
        <f t="shared" si="5"/>
        <v>999</v>
      </c>
      <c r="Q138" s="52"/>
    </row>
    <row r="139" spans="1:17" x14ac:dyDescent="0.25">
      <c r="A139" s="105">
        <v>133</v>
      </c>
      <c r="B139" s="50"/>
      <c r="C139" s="50"/>
      <c r="D139" s="51"/>
      <c r="E139" s="120"/>
      <c r="F139" s="67"/>
      <c r="G139" s="67"/>
      <c r="H139" s="246"/>
      <c r="I139" s="131"/>
      <c r="J139" s="102" t="e">
        <f>IF(AND(Q139="",#REF!&gt;0,#REF!&lt;5),K139,)</f>
        <v>#REF!</v>
      </c>
      <c r="K139" s="100" t="str">
        <f>IF(D139="","ZZZ9",IF(AND(#REF!&gt;0,#REF!&lt;5),D139&amp;#REF!,D139&amp;"9"))</f>
        <v>ZZZ9</v>
      </c>
      <c r="L139" s="104">
        <f t="shared" si="3"/>
        <v>999</v>
      </c>
      <c r="M139" s="128">
        <f t="shared" si="4"/>
        <v>999</v>
      </c>
      <c r="N139" s="125"/>
      <c r="O139" s="98"/>
      <c r="P139" s="68">
        <f t="shared" si="5"/>
        <v>999</v>
      </c>
      <c r="Q139" s="52"/>
    </row>
    <row r="140" spans="1:17" x14ac:dyDescent="0.25">
      <c r="A140" s="105">
        <v>134</v>
      </c>
      <c r="B140" s="50"/>
      <c r="C140" s="50"/>
      <c r="D140" s="51"/>
      <c r="E140" s="120"/>
      <c r="F140" s="67"/>
      <c r="G140" s="67"/>
      <c r="H140" s="246"/>
      <c r="I140" s="131"/>
      <c r="J140" s="102" t="e">
        <f>IF(AND(Q140="",#REF!&gt;0,#REF!&lt;5),K140,)</f>
        <v>#REF!</v>
      </c>
      <c r="K140" s="100" t="str">
        <f>IF(D140="","ZZZ9",IF(AND(#REF!&gt;0,#REF!&lt;5),D140&amp;#REF!,D140&amp;"9"))</f>
        <v>ZZZ9</v>
      </c>
      <c r="L140" s="104">
        <f t="shared" si="3"/>
        <v>999</v>
      </c>
      <c r="M140" s="128">
        <f t="shared" si="4"/>
        <v>999</v>
      </c>
      <c r="N140" s="125"/>
      <c r="O140" s="98"/>
      <c r="P140" s="68">
        <f t="shared" si="5"/>
        <v>999</v>
      </c>
      <c r="Q140" s="52"/>
    </row>
    <row r="141" spans="1:17" x14ac:dyDescent="0.25">
      <c r="A141" s="105">
        <v>135</v>
      </c>
      <c r="B141" s="50"/>
      <c r="C141" s="50"/>
      <c r="D141" s="51"/>
      <c r="E141" s="120"/>
      <c r="F141" s="67"/>
      <c r="G141" s="67"/>
      <c r="H141" s="246"/>
      <c r="I141" s="131"/>
      <c r="J141" s="102" t="e">
        <f>IF(AND(Q141="",#REF!&gt;0,#REF!&lt;5),K141,)</f>
        <v>#REF!</v>
      </c>
      <c r="K141" s="100" t="str">
        <f>IF(D141="","ZZZ9",IF(AND(#REF!&gt;0,#REF!&lt;5),D141&amp;#REF!,D141&amp;"9"))</f>
        <v>ZZZ9</v>
      </c>
      <c r="L141" s="104">
        <f t="shared" si="3"/>
        <v>999</v>
      </c>
      <c r="M141" s="128">
        <f t="shared" si="4"/>
        <v>999</v>
      </c>
      <c r="N141" s="125"/>
      <c r="O141" s="129"/>
      <c r="P141" s="130">
        <f t="shared" si="5"/>
        <v>999</v>
      </c>
      <c r="Q141" s="131"/>
    </row>
    <row r="142" spans="1:17" x14ac:dyDescent="0.25">
      <c r="A142" s="105">
        <v>136</v>
      </c>
      <c r="B142" s="50"/>
      <c r="C142" s="50"/>
      <c r="D142" s="51"/>
      <c r="E142" s="120"/>
      <c r="F142" s="67"/>
      <c r="G142" s="67"/>
      <c r="H142" s="246"/>
      <c r="I142" s="131"/>
      <c r="J142" s="102" t="e">
        <f>IF(AND(Q142="",#REF!&gt;0,#REF!&lt;5),K142,)</f>
        <v>#REF!</v>
      </c>
      <c r="K142" s="100" t="str">
        <f>IF(D142="","ZZZ9",IF(AND(#REF!&gt;0,#REF!&lt;5),D142&amp;#REF!,D142&amp;"9"))</f>
        <v>ZZZ9</v>
      </c>
      <c r="L142" s="104">
        <f t="shared" si="3"/>
        <v>999</v>
      </c>
      <c r="M142" s="128">
        <f t="shared" si="4"/>
        <v>999</v>
      </c>
      <c r="N142" s="125"/>
      <c r="O142" s="98"/>
      <c r="P142" s="68">
        <f t="shared" si="5"/>
        <v>999</v>
      </c>
      <c r="Q142" s="52"/>
    </row>
    <row r="143" spans="1:17" x14ac:dyDescent="0.25">
      <c r="A143" s="105">
        <v>137</v>
      </c>
      <c r="B143" s="50"/>
      <c r="C143" s="50"/>
      <c r="D143" s="51"/>
      <c r="E143" s="120"/>
      <c r="F143" s="67"/>
      <c r="G143" s="67"/>
      <c r="H143" s="246"/>
      <c r="I143" s="131"/>
      <c r="J143" s="102" t="e">
        <f>IF(AND(Q143="",#REF!&gt;0,#REF!&lt;5),K143,)</f>
        <v>#REF!</v>
      </c>
      <c r="K143" s="100" t="str">
        <f>IF(D143="","ZZZ9",IF(AND(#REF!&gt;0,#REF!&lt;5),D143&amp;#REF!,D143&amp;"9"))</f>
        <v>ZZZ9</v>
      </c>
      <c r="L143" s="104">
        <f t="shared" si="3"/>
        <v>999</v>
      </c>
      <c r="M143" s="128">
        <f t="shared" si="4"/>
        <v>999</v>
      </c>
      <c r="N143" s="125"/>
      <c r="O143" s="98"/>
      <c r="P143" s="68">
        <f t="shared" si="5"/>
        <v>999</v>
      </c>
      <c r="Q143" s="52"/>
    </row>
    <row r="144" spans="1:17" x14ac:dyDescent="0.25">
      <c r="A144" s="105">
        <v>138</v>
      </c>
      <c r="B144" s="50"/>
      <c r="C144" s="50"/>
      <c r="D144" s="51"/>
      <c r="E144" s="120"/>
      <c r="F144" s="67"/>
      <c r="G144" s="67"/>
      <c r="H144" s="246"/>
      <c r="I144" s="131"/>
      <c r="J144" s="102" t="e">
        <f>IF(AND(Q144="",#REF!&gt;0,#REF!&lt;5),K144,)</f>
        <v>#REF!</v>
      </c>
      <c r="K144" s="100" t="str">
        <f>IF(D144="","ZZZ9",IF(AND(#REF!&gt;0,#REF!&lt;5),D144&amp;#REF!,D144&amp;"9"))</f>
        <v>ZZZ9</v>
      </c>
      <c r="L144" s="104">
        <f t="shared" si="3"/>
        <v>999</v>
      </c>
      <c r="M144" s="128">
        <f t="shared" si="4"/>
        <v>999</v>
      </c>
      <c r="N144" s="125"/>
      <c r="O144" s="98"/>
      <c r="P144" s="68">
        <f t="shared" si="5"/>
        <v>999</v>
      </c>
      <c r="Q144" s="52"/>
    </row>
    <row r="145" spans="1:17" x14ac:dyDescent="0.25">
      <c r="A145" s="105">
        <v>139</v>
      </c>
      <c r="B145" s="50"/>
      <c r="C145" s="50"/>
      <c r="D145" s="51"/>
      <c r="E145" s="120"/>
      <c r="F145" s="67"/>
      <c r="G145" s="67"/>
      <c r="H145" s="246"/>
      <c r="I145" s="131"/>
      <c r="J145" s="102" t="e">
        <f>IF(AND(Q145="",#REF!&gt;0,#REF!&lt;5),K145,)</f>
        <v>#REF!</v>
      </c>
      <c r="K145" s="100" t="str">
        <f>IF(D145="","ZZZ9",IF(AND(#REF!&gt;0,#REF!&lt;5),D145&amp;#REF!,D145&amp;"9"))</f>
        <v>ZZZ9</v>
      </c>
      <c r="L145" s="104">
        <f t="shared" si="3"/>
        <v>999</v>
      </c>
      <c r="M145" s="128">
        <f t="shared" si="4"/>
        <v>999</v>
      </c>
      <c r="N145" s="125"/>
      <c r="O145" s="98"/>
      <c r="P145" s="68">
        <f t="shared" si="5"/>
        <v>999</v>
      </c>
      <c r="Q145" s="52"/>
    </row>
    <row r="146" spans="1:17" x14ac:dyDescent="0.25">
      <c r="A146" s="105">
        <v>140</v>
      </c>
      <c r="B146" s="50"/>
      <c r="C146" s="50"/>
      <c r="D146" s="51"/>
      <c r="E146" s="120"/>
      <c r="F146" s="67"/>
      <c r="G146" s="67"/>
      <c r="H146" s="246"/>
      <c r="I146" s="131"/>
      <c r="J146" s="102" t="e">
        <f>IF(AND(Q146="",#REF!&gt;0,#REF!&lt;5),K146,)</f>
        <v>#REF!</v>
      </c>
      <c r="K146" s="100" t="str">
        <f>IF(D146="","ZZZ9",IF(AND(#REF!&gt;0,#REF!&lt;5),D146&amp;#REF!,D146&amp;"9"))</f>
        <v>ZZZ9</v>
      </c>
      <c r="L146" s="104">
        <f t="shared" si="3"/>
        <v>999</v>
      </c>
      <c r="M146" s="128">
        <f t="shared" si="4"/>
        <v>999</v>
      </c>
      <c r="N146" s="125"/>
      <c r="O146" s="98"/>
      <c r="P146" s="68">
        <f t="shared" si="5"/>
        <v>999</v>
      </c>
      <c r="Q146" s="52"/>
    </row>
    <row r="147" spans="1:17" x14ac:dyDescent="0.25">
      <c r="A147" s="105">
        <v>141</v>
      </c>
      <c r="B147" s="50"/>
      <c r="C147" s="50"/>
      <c r="D147" s="51"/>
      <c r="E147" s="120"/>
      <c r="F147" s="67"/>
      <c r="G147" s="67"/>
      <c r="H147" s="246"/>
      <c r="I147" s="131"/>
      <c r="J147" s="102" t="e">
        <f>IF(AND(Q147="",#REF!&gt;0,#REF!&lt;5),K147,)</f>
        <v>#REF!</v>
      </c>
      <c r="K147" s="100" t="str">
        <f>IF(D147="","ZZZ9",IF(AND(#REF!&gt;0,#REF!&lt;5),D147&amp;#REF!,D147&amp;"9"))</f>
        <v>ZZZ9</v>
      </c>
      <c r="L147" s="104">
        <f t="shared" si="3"/>
        <v>999</v>
      </c>
      <c r="M147" s="128">
        <f t="shared" si="4"/>
        <v>999</v>
      </c>
      <c r="N147" s="125"/>
      <c r="O147" s="98"/>
      <c r="P147" s="68">
        <f t="shared" si="5"/>
        <v>999</v>
      </c>
      <c r="Q147" s="52"/>
    </row>
    <row r="148" spans="1:17" x14ac:dyDescent="0.25">
      <c r="A148" s="105">
        <v>142</v>
      </c>
      <c r="B148" s="50"/>
      <c r="C148" s="50"/>
      <c r="D148" s="51"/>
      <c r="E148" s="120"/>
      <c r="F148" s="67"/>
      <c r="G148" s="67"/>
      <c r="H148" s="246"/>
      <c r="I148" s="131"/>
      <c r="J148" s="102" t="e">
        <f>IF(AND(Q148="",#REF!&gt;0,#REF!&lt;5),K148,)</f>
        <v>#REF!</v>
      </c>
      <c r="K148" s="100" t="str">
        <f>IF(D148="","ZZZ9",IF(AND(#REF!&gt;0,#REF!&lt;5),D148&amp;#REF!,D148&amp;"9"))</f>
        <v>ZZZ9</v>
      </c>
      <c r="L148" s="104">
        <f t="shared" si="3"/>
        <v>999</v>
      </c>
      <c r="M148" s="128">
        <f t="shared" si="4"/>
        <v>999</v>
      </c>
      <c r="N148" s="125"/>
      <c r="O148" s="129"/>
      <c r="P148" s="130">
        <f t="shared" si="5"/>
        <v>999</v>
      </c>
      <c r="Q148" s="131"/>
    </row>
    <row r="149" spans="1:17" x14ac:dyDescent="0.25">
      <c r="A149" s="105">
        <v>143</v>
      </c>
      <c r="B149" s="50"/>
      <c r="C149" s="50"/>
      <c r="D149" s="51"/>
      <c r="E149" s="120"/>
      <c r="F149" s="67"/>
      <c r="G149" s="67"/>
      <c r="H149" s="246"/>
      <c r="I149" s="131"/>
      <c r="J149" s="102" t="e">
        <f>IF(AND(Q149="",#REF!&gt;0,#REF!&lt;5),K149,)</f>
        <v>#REF!</v>
      </c>
      <c r="K149" s="100" t="str">
        <f>IF(D149="","ZZZ9",IF(AND(#REF!&gt;0,#REF!&lt;5),D149&amp;#REF!,D149&amp;"9"))</f>
        <v>ZZZ9</v>
      </c>
      <c r="L149" s="104">
        <f t="shared" si="3"/>
        <v>999</v>
      </c>
      <c r="M149" s="128">
        <f t="shared" si="4"/>
        <v>999</v>
      </c>
      <c r="N149" s="125"/>
      <c r="O149" s="98"/>
      <c r="P149" s="68">
        <f t="shared" si="5"/>
        <v>999</v>
      </c>
      <c r="Q149" s="52"/>
    </row>
    <row r="150" spans="1:17" x14ac:dyDescent="0.25">
      <c r="A150" s="105">
        <v>144</v>
      </c>
      <c r="B150" s="50"/>
      <c r="C150" s="50"/>
      <c r="D150" s="51"/>
      <c r="E150" s="120"/>
      <c r="F150" s="67"/>
      <c r="G150" s="67"/>
      <c r="H150" s="246"/>
      <c r="I150" s="131"/>
      <c r="J150" s="102" t="e">
        <f>IF(AND(Q150="",#REF!&gt;0,#REF!&lt;5),K150,)</f>
        <v>#REF!</v>
      </c>
      <c r="K150" s="100" t="str">
        <f>IF(D150="","ZZZ9",IF(AND(#REF!&gt;0,#REF!&lt;5),D150&amp;#REF!,D150&amp;"9"))</f>
        <v>ZZZ9</v>
      </c>
      <c r="L150" s="104">
        <f t="shared" si="3"/>
        <v>999</v>
      </c>
      <c r="M150" s="128">
        <f t="shared" si="4"/>
        <v>999</v>
      </c>
      <c r="N150" s="125"/>
      <c r="O150" s="98"/>
      <c r="P150" s="68">
        <f t="shared" si="5"/>
        <v>999</v>
      </c>
      <c r="Q150" s="52"/>
    </row>
    <row r="151" spans="1:17" x14ac:dyDescent="0.25">
      <c r="A151" s="105">
        <v>145</v>
      </c>
      <c r="B151" s="50"/>
      <c r="C151" s="50"/>
      <c r="D151" s="51"/>
      <c r="E151" s="120"/>
      <c r="F151" s="67"/>
      <c r="G151" s="67"/>
      <c r="H151" s="246"/>
      <c r="I151" s="131"/>
      <c r="J151" s="102" t="e">
        <f>IF(AND(Q151="",#REF!&gt;0,#REF!&lt;5),K151,)</f>
        <v>#REF!</v>
      </c>
      <c r="K151" s="100" t="str">
        <f>IF(D151="","ZZZ9",IF(AND(#REF!&gt;0,#REF!&lt;5),D151&amp;#REF!,D151&amp;"9"))</f>
        <v>ZZZ9</v>
      </c>
      <c r="L151" s="104">
        <f t="shared" si="3"/>
        <v>999</v>
      </c>
      <c r="M151" s="128">
        <f t="shared" si="4"/>
        <v>999</v>
      </c>
      <c r="N151" s="125"/>
      <c r="O151" s="98"/>
      <c r="P151" s="68">
        <f t="shared" si="5"/>
        <v>999</v>
      </c>
      <c r="Q151" s="52"/>
    </row>
    <row r="152" spans="1:17" x14ac:dyDescent="0.25">
      <c r="A152" s="105">
        <v>146</v>
      </c>
      <c r="B152" s="50"/>
      <c r="C152" s="50"/>
      <c r="D152" s="51"/>
      <c r="E152" s="120"/>
      <c r="F152" s="67"/>
      <c r="G152" s="67"/>
      <c r="H152" s="246"/>
      <c r="I152" s="131"/>
      <c r="J152" s="102" t="e">
        <f>IF(AND(Q152="",#REF!&gt;0,#REF!&lt;5),K152,)</f>
        <v>#REF!</v>
      </c>
      <c r="K152" s="100" t="str">
        <f>IF(D152="","ZZZ9",IF(AND(#REF!&gt;0,#REF!&lt;5),D152&amp;#REF!,D152&amp;"9"))</f>
        <v>ZZZ9</v>
      </c>
      <c r="L152" s="104">
        <f t="shared" si="3"/>
        <v>999</v>
      </c>
      <c r="M152" s="128">
        <f t="shared" si="4"/>
        <v>999</v>
      </c>
      <c r="N152" s="125"/>
      <c r="O152" s="98"/>
      <c r="P152" s="68">
        <f t="shared" si="5"/>
        <v>999</v>
      </c>
      <c r="Q152" s="52"/>
    </row>
    <row r="153" spans="1:17" x14ac:dyDescent="0.25">
      <c r="A153" s="105">
        <v>147</v>
      </c>
      <c r="B153" s="50"/>
      <c r="C153" s="50"/>
      <c r="D153" s="51"/>
      <c r="E153" s="120"/>
      <c r="F153" s="67"/>
      <c r="G153" s="67"/>
      <c r="H153" s="246"/>
      <c r="I153" s="131"/>
      <c r="J153" s="102" t="e">
        <f>IF(AND(Q153="",#REF!&gt;0,#REF!&lt;5),K153,)</f>
        <v>#REF!</v>
      </c>
      <c r="K153" s="100" t="str">
        <f>IF(D153="","ZZZ9",IF(AND(#REF!&gt;0,#REF!&lt;5),D153&amp;#REF!,D153&amp;"9"))</f>
        <v>ZZZ9</v>
      </c>
      <c r="L153" s="104">
        <f t="shared" si="3"/>
        <v>999</v>
      </c>
      <c r="M153" s="128">
        <f t="shared" si="4"/>
        <v>999</v>
      </c>
      <c r="N153" s="125"/>
      <c r="O153" s="98"/>
      <c r="P153" s="68">
        <f t="shared" si="5"/>
        <v>999</v>
      </c>
      <c r="Q153" s="52"/>
    </row>
    <row r="154" spans="1:17" x14ac:dyDescent="0.25">
      <c r="A154" s="105">
        <v>148</v>
      </c>
      <c r="B154" s="50"/>
      <c r="C154" s="50"/>
      <c r="D154" s="51"/>
      <c r="E154" s="120"/>
      <c r="F154" s="67"/>
      <c r="G154" s="67"/>
      <c r="H154" s="246"/>
      <c r="I154" s="131"/>
      <c r="J154" s="102" t="e">
        <f>IF(AND(Q154="",#REF!&gt;0,#REF!&lt;5),K154,)</f>
        <v>#REF!</v>
      </c>
      <c r="K154" s="100" t="str">
        <f>IF(D154="","ZZZ9",IF(AND(#REF!&gt;0,#REF!&lt;5),D154&amp;#REF!,D154&amp;"9"))</f>
        <v>ZZZ9</v>
      </c>
      <c r="L154" s="104">
        <f t="shared" si="3"/>
        <v>999</v>
      </c>
      <c r="M154" s="128">
        <f t="shared" si="4"/>
        <v>999</v>
      </c>
      <c r="N154" s="125"/>
      <c r="O154" s="98"/>
      <c r="P154" s="68">
        <f t="shared" si="5"/>
        <v>999</v>
      </c>
      <c r="Q154" s="52"/>
    </row>
    <row r="155" spans="1:17" x14ac:dyDescent="0.25">
      <c r="A155" s="105">
        <v>149</v>
      </c>
      <c r="B155" s="50"/>
      <c r="C155" s="50"/>
      <c r="D155" s="51"/>
      <c r="E155" s="120"/>
      <c r="F155" s="67"/>
      <c r="G155" s="67"/>
      <c r="H155" s="246"/>
      <c r="I155" s="131"/>
      <c r="J155" s="102" t="e">
        <f>IF(AND(Q155="",#REF!&gt;0,#REF!&lt;5),K155,)</f>
        <v>#REF!</v>
      </c>
      <c r="K155" s="100" t="str">
        <f>IF(D155="","ZZZ9",IF(AND(#REF!&gt;0,#REF!&lt;5),D155&amp;#REF!,D155&amp;"9"))</f>
        <v>ZZZ9</v>
      </c>
      <c r="L155" s="104">
        <f t="shared" si="3"/>
        <v>999</v>
      </c>
      <c r="M155" s="128">
        <f t="shared" si="4"/>
        <v>999</v>
      </c>
      <c r="N155" s="125"/>
      <c r="O155" s="98"/>
      <c r="P155" s="68">
        <f t="shared" si="5"/>
        <v>999</v>
      </c>
      <c r="Q155" s="52"/>
    </row>
    <row r="156" spans="1:17" x14ac:dyDescent="0.25">
      <c r="A156" s="105">
        <v>150</v>
      </c>
      <c r="B156" s="50"/>
      <c r="C156" s="50"/>
      <c r="D156" s="51"/>
      <c r="E156" s="120"/>
      <c r="F156" s="67"/>
      <c r="G156" s="67"/>
      <c r="H156" s="246"/>
      <c r="I156" s="131"/>
      <c r="J156" s="102" t="e">
        <f>IF(AND(Q156="",#REF!&gt;0,#REF!&lt;5),K156,)</f>
        <v>#REF!</v>
      </c>
      <c r="K156" s="100" t="str">
        <f>IF(D156="","ZZZ9",IF(AND(#REF!&gt;0,#REF!&lt;5),D156&amp;#REF!,D156&amp;"9"))</f>
        <v>ZZZ9</v>
      </c>
      <c r="L156" s="104">
        <f t="shared" si="3"/>
        <v>999</v>
      </c>
      <c r="M156" s="128">
        <f t="shared" si="4"/>
        <v>999</v>
      </c>
      <c r="N156" s="125"/>
      <c r="O156" s="98"/>
      <c r="P156" s="68">
        <f t="shared" si="5"/>
        <v>999</v>
      </c>
      <c r="Q156" s="52"/>
    </row>
  </sheetData>
  <conditionalFormatting sqref="E7:E156">
    <cfRule type="expression" dxfId="23" priority="20" stopIfTrue="1">
      <formula>AND(ROUNDDOWN(($A$4-E7)/365.25,0)&lt;=13,G7&lt;&gt;"OK")</formula>
    </cfRule>
    <cfRule type="expression" dxfId="22" priority="21" stopIfTrue="1">
      <formula>AND(ROUNDDOWN(($A$4-E7)/365.25,0)&lt;=14,G7&lt;&gt;"OK")</formula>
    </cfRule>
    <cfRule type="expression" dxfId="21" priority="22" stopIfTrue="1">
      <formula>AND(ROUNDDOWN(($A$4-E7)/365.25,0)&lt;=17,G7&lt;&gt;"OK")</formula>
    </cfRule>
  </conditionalFormatting>
  <conditionalFormatting sqref="J7:J156">
    <cfRule type="cellIs" dxfId="20" priority="19" stopIfTrue="1" operator="equal">
      <formula>"Z"</formula>
    </cfRule>
  </conditionalFormatting>
  <conditionalFormatting sqref="A7:D7 A9:D156 A8 C8:D8">
    <cfRule type="expression" dxfId="19" priority="18" stopIfTrue="1">
      <formula>$Q7&gt;=1</formula>
    </cfRule>
  </conditionalFormatting>
  <conditionalFormatting sqref="E7:E14">
    <cfRule type="expression" dxfId="18" priority="15" stopIfTrue="1">
      <formula>AND(ROUNDDOWN(($A$4-E7)/365.25,0)&lt;=13,G7&lt;&gt;"OK")</formula>
    </cfRule>
    <cfRule type="expression" dxfId="17" priority="16" stopIfTrue="1">
      <formula>AND(ROUNDDOWN(($A$4-E7)/365.25,0)&lt;=14,G7&lt;&gt;"OK")</formula>
    </cfRule>
    <cfRule type="expression" dxfId="16" priority="17" stopIfTrue="1">
      <formula>AND(ROUNDDOWN(($A$4-E7)/365.25,0)&lt;=17,G7&lt;&gt;"OK")</formula>
    </cfRule>
  </conditionalFormatting>
  <conditionalFormatting sqref="J7:J14">
    <cfRule type="cellIs" dxfId="15" priority="14" stopIfTrue="1" operator="equal">
      <formula>"Z"</formula>
    </cfRule>
  </conditionalFormatting>
  <conditionalFormatting sqref="B7:D7 B9:D14 C8:D8">
    <cfRule type="expression" dxfId="14" priority="13" stopIfTrue="1">
      <formula>$Q7&gt;=1</formula>
    </cfRule>
  </conditionalFormatting>
  <conditionalFormatting sqref="E7:E14">
    <cfRule type="expression" dxfId="13" priority="10" stopIfTrue="1">
      <formula>AND(ROUNDDOWN(($A$4-E7)/365.25,0)&lt;=13,G7&lt;&gt;"OK")</formula>
    </cfRule>
    <cfRule type="expression" dxfId="12" priority="11" stopIfTrue="1">
      <formula>AND(ROUNDDOWN(($A$4-E7)/365.25,0)&lt;=14,G7&lt;&gt;"OK")</formula>
    </cfRule>
    <cfRule type="expression" dxfId="11" priority="12" stopIfTrue="1">
      <formula>AND(ROUNDDOWN(($A$4-E7)/365.25,0)&lt;=17,G7&lt;&gt;"OK")</formula>
    </cfRule>
  </conditionalFormatting>
  <conditionalFormatting sqref="B7:D7 B9:D14 C8:D8">
    <cfRule type="expression" dxfId="10" priority="9" stopIfTrue="1">
      <formula>$Q7&gt;=1</formula>
    </cfRule>
  </conditionalFormatting>
  <conditionalFormatting sqref="E7:E27 E29:E37">
    <cfRule type="expression" dxfId="9" priority="6" stopIfTrue="1">
      <formula>AND(ROUNDDOWN(($A$4-E7)/365.25,0)&lt;=13,G7&lt;&gt;"OK")</formula>
    </cfRule>
    <cfRule type="expression" dxfId="8" priority="7" stopIfTrue="1">
      <formula>AND(ROUNDDOWN(($A$4-E7)/365.25,0)&lt;=14,G7&lt;&gt;"OK")</formula>
    </cfRule>
    <cfRule type="expression" dxfId="7" priority="8" stopIfTrue="1">
      <formula>AND(ROUNDDOWN(($A$4-E7)/365.25,0)&lt;=17,G7&lt;&gt;"OK")</formula>
    </cfRule>
  </conditionalFormatting>
  <conditionalFormatting sqref="B7:D7 B9:D37 C8:D8">
    <cfRule type="expression" dxfId="6" priority="5" stopIfTrue="1">
      <formula>$Q7&gt;=1</formula>
    </cfRule>
  </conditionalFormatting>
  <conditionalFormatting sqref="B8">
    <cfRule type="expression" dxfId="5" priority="4" stopIfTrue="1">
      <formula>$Q8&gt;=1</formula>
    </cfRule>
  </conditionalFormatting>
  <conditionalFormatting sqref="B8">
    <cfRule type="expression" dxfId="4" priority="3" stopIfTrue="1">
      <formula>$Q8&gt;=1</formula>
    </cfRule>
  </conditionalFormatting>
  <conditionalFormatting sqref="B8">
    <cfRule type="expression" dxfId="3" priority="2" stopIfTrue="1">
      <formula>$Q8&gt;=1</formula>
    </cfRule>
  </conditionalFormatting>
  <conditionalFormatting sqref="B8">
    <cfRule type="expression" dxfId="2" priority="1" stopIfTrue="1">
      <formula>$Q8&gt;=1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4753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5">
    <tabColor rgb="FFFF0000"/>
  </sheetPr>
  <dimension ref="A1:AK43"/>
  <sheetViews>
    <sheetView workbookViewId="0">
      <selection activeCell="C14" sqref="C14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17.6640625" customWidth="1"/>
    <col min="6" max="6" width="7.3320312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style="220" hidden="1" customWidth="1"/>
    <col min="26" max="37" width="0" style="220" hidden="1" customWidth="1"/>
  </cols>
  <sheetData>
    <row r="1" spans="1:37" ht="24.6" x14ac:dyDescent="0.25">
      <c r="A1" s="273" t="str">
        <f>Altalanos!$A$6</f>
        <v>Diákolimpia - Baranya</v>
      </c>
      <c r="B1" s="273"/>
      <c r="C1" s="273"/>
      <c r="D1" s="273"/>
      <c r="E1" s="273"/>
      <c r="F1" s="273"/>
      <c r="G1" s="136"/>
      <c r="H1" s="139" t="s">
        <v>44</v>
      </c>
      <c r="I1" s="137"/>
      <c r="J1" s="138"/>
      <c r="L1" s="140"/>
      <c r="M1" s="164"/>
      <c r="N1" s="166"/>
      <c r="O1" s="166" t="s">
        <v>11</v>
      </c>
      <c r="P1" s="166"/>
      <c r="Q1" s="167"/>
      <c r="R1" s="166"/>
      <c r="S1" s="168"/>
      <c r="Y1"/>
      <c r="Z1"/>
      <c r="AA1"/>
      <c r="AB1" s="228" t="e">
        <f>IF(Y5=1,CONCATENATE(VLOOKUP(Y3,AA16:AH27,2)),CONCATENATE(VLOOKUP(Y3,AA2:AK13,2)))</f>
        <v>#N/A</v>
      </c>
      <c r="AC1" s="228" t="e">
        <f>IF(Y5=1,CONCATENATE(VLOOKUP(Y3,AA16:AK27,3)),CONCATENATE(VLOOKUP(Y3,AA2:AK13,3)))</f>
        <v>#N/A</v>
      </c>
      <c r="AD1" s="228" t="e">
        <f>IF(Y5=1,CONCATENATE(VLOOKUP(Y3,AA16:AK27,4)),CONCATENATE(VLOOKUP(Y3,AA2:AK13,4)))</f>
        <v>#N/A</v>
      </c>
      <c r="AE1" s="228" t="e">
        <f>IF(Y5=1,CONCATENATE(VLOOKUP(Y3,AA16:AK27,5)),CONCATENATE(VLOOKUP(Y3,AA2:AK13,5)))</f>
        <v>#N/A</v>
      </c>
      <c r="AF1" s="228" t="e">
        <f>IF(Y5=1,CONCATENATE(VLOOKUP(Y3,AA16:AK27,6)),CONCATENATE(VLOOKUP(Y3,AA2:AK13,6)))</f>
        <v>#N/A</v>
      </c>
      <c r="AG1" s="228" t="e">
        <f>IF(Y5=1,CONCATENATE(VLOOKUP(Y3,AA16:AK27,7)),CONCATENATE(VLOOKUP(Y3,AA2:AK13,7)))</f>
        <v>#N/A</v>
      </c>
      <c r="AH1" s="228" t="e">
        <f>IF(Y5=1,CONCATENATE(VLOOKUP(Y3,AA16:AK27,8)),CONCATENATE(VLOOKUP(Y3,AA2:AK13,8)))</f>
        <v>#N/A</v>
      </c>
      <c r="AI1" s="228" t="e">
        <f>IF(Y5=1,CONCATENATE(VLOOKUP(Y3,AA16:AK27,9)),CONCATENATE(VLOOKUP(Y3,AA2:AK13,9)))</f>
        <v>#N/A</v>
      </c>
      <c r="AJ1" s="228" t="e">
        <f>IF(Y5=1,CONCATENATE(VLOOKUP(Y3,AA16:AK27,10)),CONCATENATE(VLOOKUP(Y3,AA2:AK13,10)))</f>
        <v>#N/A</v>
      </c>
      <c r="AK1" s="228" t="e">
        <f>IF(Y5=1,CONCATENATE(VLOOKUP(Y3,AA16:AK27,11)),CONCATENATE(VLOOKUP(Y3,AA2:AK13,11)))</f>
        <v>#N/A</v>
      </c>
    </row>
    <row r="2" spans="1:37" x14ac:dyDescent="0.25">
      <c r="A2" s="141" t="s">
        <v>43</v>
      </c>
      <c r="B2" s="142"/>
      <c r="C2" s="142"/>
      <c r="D2" s="142"/>
      <c r="E2" s="127" t="str">
        <f>Altalanos!$E$8</f>
        <v>Lány IV B</v>
      </c>
      <c r="F2" s="142"/>
      <c r="G2" s="143"/>
      <c r="H2" s="144"/>
      <c r="I2" s="144"/>
      <c r="J2" s="145"/>
      <c r="K2" s="140"/>
      <c r="L2" s="140"/>
      <c r="M2" s="165"/>
      <c r="N2" s="169"/>
      <c r="O2" s="170"/>
      <c r="P2" s="169"/>
      <c r="Q2" s="170"/>
      <c r="R2" s="169"/>
      <c r="S2" s="168"/>
      <c r="Y2" s="222"/>
      <c r="Z2" s="221"/>
      <c r="AA2" s="221" t="s">
        <v>52</v>
      </c>
      <c r="AB2" s="226">
        <v>150</v>
      </c>
      <c r="AC2" s="226">
        <v>120</v>
      </c>
      <c r="AD2" s="226">
        <v>100</v>
      </c>
      <c r="AE2" s="226">
        <v>80</v>
      </c>
      <c r="AF2" s="226">
        <v>70</v>
      </c>
      <c r="AG2" s="226">
        <v>60</v>
      </c>
      <c r="AH2" s="226">
        <v>55</v>
      </c>
      <c r="AI2" s="226">
        <v>50</v>
      </c>
      <c r="AJ2" s="226">
        <v>45</v>
      </c>
      <c r="AK2" s="226">
        <v>40</v>
      </c>
    </row>
    <row r="3" spans="1:37" x14ac:dyDescent="0.25">
      <c r="A3" s="37" t="s">
        <v>21</v>
      </c>
      <c r="B3" s="37"/>
      <c r="C3" s="37"/>
      <c r="D3" s="37"/>
      <c r="E3" s="37" t="s">
        <v>19</v>
      </c>
      <c r="F3" s="37"/>
      <c r="G3" s="37"/>
      <c r="H3" s="37" t="s">
        <v>24</v>
      </c>
      <c r="I3" s="37"/>
      <c r="J3" s="69"/>
      <c r="K3" s="37"/>
      <c r="L3" s="38" t="s">
        <v>25</v>
      </c>
      <c r="M3" s="37"/>
      <c r="N3" s="172"/>
      <c r="O3" s="171"/>
      <c r="P3" s="172"/>
      <c r="Q3" s="212" t="s">
        <v>60</v>
      </c>
      <c r="R3" s="213" t="s">
        <v>66</v>
      </c>
      <c r="S3" s="168"/>
      <c r="Y3" s="221">
        <f>IF(H4="OB","A",IF(H4="IX","W",H4))</f>
        <v>0</v>
      </c>
      <c r="Z3" s="221"/>
      <c r="AA3" s="221" t="s">
        <v>69</v>
      </c>
      <c r="AB3" s="226">
        <v>120</v>
      </c>
      <c r="AC3" s="226">
        <v>90</v>
      </c>
      <c r="AD3" s="226">
        <v>65</v>
      </c>
      <c r="AE3" s="226">
        <v>55</v>
      </c>
      <c r="AF3" s="226">
        <v>50</v>
      </c>
      <c r="AG3" s="226">
        <v>45</v>
      </c>
      <c r="AH3" s="226">
        <v>40</v>
      </c>
      <c r="AI3" s="226">
        <v>35</v>
      </c>
      <c r="AJ3" s="226">
        <v>25</v>
      </c>
      <c r="AK3" s="226">
        <v>20</v>
      </c>
    </row>
    <row r="4" spans="1:37" ht="13.8" thickBot="1" x14ac:dyDescent="0.3">
      <c r="A4" s="274">
        <f>Altalanos!$A$10</f>
        <v>44686</v>
      </c>
      <c r="B4" s="274"/>
      <c r="C4" s="274"/>
      <c r="D4" s="146"/>
      <c r="E4" s="147" t="str">
        <f>Altalanos!$C$10</f>
        <v>Pécs</v>
      </c>
      <c r="F4" s="147"/>
      <c r="G4" s="147"/>
      <c r="H4" s="149"/>
      <c r="I4" s="147"/>
      <c r="J4" s="148"/>
      <c r="K4" s="149"/>
      <c r="L4" s="150">
        <f>Altalanos!$E$10</f>
        <v>0</v>
      </c>
      <c r="M4" s="149"/>
      <c r="N4" s="173"/>
      <c r="O4" s="174"/>
      <c r="P4" s="173"/>
      <c r="Q4" s="214" t="s">
        <v>67</v>
      </c>
      <c r="R4" s="215" t="s">
        <v>62</v>
      </c>
      <c r="S4" s="168"/>
      <c r="Y4" s="221"/>
      <c r="Z4" s="221"/>
      <c r="AA4" s="221" t="s">
        <v>70</v>
      </c>
      <c r="AB4" s="226">
        <v>90</v>
      </c>
      <c r="AC4" s="226">
        <v>60</v>
      </c>
      <c r="AD4" s="226">
        <v>45</v>
      </c>
      <c r="AE4" s="226">
        <v>34</v>
      </c>
      <c r="AF4" s="226">
        <v>27</v>
      </c>
      <c r="AG4" s="226">
        <v>22</v>
      </c>
      <c r="AH4" s="226">
        <v>18</v>
      </c>
      <c r="AI4" s="226">
        <v>15</v>
      </c>
      <c r="AJ4" s="226">
        <v>12</v>
      </c>
      <c r="AK4" s="226">
        <v>9</v>
      </c>
    </row>
    <row r="5" spans="1:37" x14ac:dyDescent="0.25">
      <c r="A5" s="30"/>
      <c r="B5" s="30" t="s">
        <v>41</v>
      </c>
      <c r="C5" s="161" t="s">
        <v>50</v>
      </c>
      <c r="D5" s="30" t="s">
        <v>35</v>
      </c>
      <c r="E5" s="30" t="s">
        <v>55</v>
      </c>
      <c r="F5" s="30"/>
      <c r="G5" s="30" t="s">
        <v>23</v>
      </c>
      <c r="H5" s="30"/>
      <c r="I5" s="30" t="s">
        <v>26</v>
      </c>
      <c r="J5" s="30"/>
      <c r="K5" s="205" t="s">
        <v>56</v>
      </c>
      <c r="L5" s="205" t="s">
        <v>57</v>
      </c>
      <c r="M5" s="205" t="s">
        <v>58</v>
      </c>
      <c r="N5" s="168"/>
      <c r="O5" s="168"/>
      <c r="P5" s="168"/>
      <c r="Q5" s="216" t="s">
        <v>68</v>
      </c>
      <c r="R5" s="217" t="s">
        <v>64</v>
      </c>
      <c r="S5" s="168"/>
      <c r="Y5" s="221">
        <f>IF(OR(Altalanos!$A$8="F1",Altalanos!$A$8="F2",Altalanos!$A$8="N1",Altalanos!$A$8="N2"),1,2)</f>
        <v>2</v>
      </c>
      <c r="Z5" s="221"/>
      <c r="AA5" s="221" t="s">
        <v>71</v>
      </c>
      <c r="AB5" s="226">
        <v>60</v>
      </c>
      <c r="AC5" s="226">
        <v>40</v>
      </c>
      <c r="AD5" s="226">
        <v>30</v>
      </c>
      <c r="AE5" s="226">
        <v>20</v>
      </c>
      <c r="AF5" s="226">
        <v>18</v>
      </c>
      <c r="AG5" s="226">
        <v>15</v>
      </c>
      <c r="AH5" s="226">
        <v>12</v>
      </c>
      <c r="AI5" s="226">
        <v>10</v>
      </c>
      <c r="AJ5" s="226">
        <v>8</v>
      </c>
      <c r="AK5" s="226">
        <v>6</v>
      </c>
    </row>
    <row r="6" spans="1:37" x14ac:dyDescent="0.25">
      <c r="A6" s="152"/>
      <c r="B6" s="152"/>
      <c r="C6" s="204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68"/>
      <c r="O6" s="168"/>
      <c r="P6" s="168"/>
      <c r="Q6" s="168"/>
      <c r="R6" s="168"/>
      <c r="S6" s="168"/>
      <c r="Y6" s="221"/>
      <c r="Z6" s="221"/>
      <c r="AA6" s="221" t="s">
        <v>72</v>
      </c>
      <c r="AB6" s="226">
        <v>40</v>
      </c>
      <c r="AC6" s="226">
        <v>25</v>
      </c>
      <c r="AD6" s="226">
        <v>18</v>
      </c>
      <c r="AE6" s="226">
        <v>13</v>
      </c>
      <c r="AF6" s="226">
        <v>10</v>
      </c>
      <c r="AG6" s="226">
        <v>8</v>
      </c>
      <c r="AH6" s="226">
        <v>6</v>
      </c>
      <c r="AI6" s="226">
        <v>5</v>
      </c>
      <c r="AJ6" s="226">
        <v>4</v>
      </c>
      <c r="AK6" s="226">
        <v>3</v>
      </c>
    </row>
    <row r="7" spans="1:37" x14ac:dyDescent="0.25">
      <c r="A7" s="175" t="s">
        <v>52</v>
      </c>
      <c r="B7" s="206">
        <v>1</v>
      </c>
      <c r="C7" s="162">
        <f>IF($B7="","",VLOOKUP($B7,'L IV B elo'!$A$7:$O$22,5))</f>
        <v>0</v>
      </c>
      <c r="D7" s="162">
        <f>IF($B7="","",VLOOKUP($B7,'L IV B elo'!$A$7:$O$22,15))</f>
        <v>0</v>
      </c>
      <c r="E7" s="160" t="str">
        <f>UPPER(IF($B7="","",VLOOKUP($B7,'L IV B elo'!$A$7:$O$22,2)))</f>
        <v>CISZTERCI SZT MARGIT ÁLT. ISK.</v>
      </c>
      <c r="F7" s="163"/>
      <c r="G7" s="160">
        <f>IF($B7="","",VLOOKUP($B7,'L IV B elo'!$A$7:$O$22,3))</f>
        <v>0</v>
      </c>
      <c r="H7" s="163"/>
      <c r="I7" s="160">
        <f>IF($B7="","",VLOOKUP($B7,'L IV B elo'!$A$7:$O$22,4))</f>
        <v>0</v>
      </c>
      <c r="J7" s="152"/>
      <c r="K7" s="229"/>
      <c r="L7" s="223" t="str">
        <f>IF(K7="","",CONCATENATE(VLOOKUP($Y$3,$AB$1:$AK$1,K7)," pont"))</f>
        <v/>
      </c>
      <c r="M7" s="230"/>
      <c r="N7" s="168"/>
      <c r="O7" s="168"/>
      <c r="P7" s="168"/>
      <c r="Q7" s="168"/>
      <c r="R7" s="168"/>
      <c r="S7" s="168"/>
      <c r="Y7" s="221"/>
      <c r="Z7" s="221"/>
      <c r="AA7" s="221" t="s">
        <v>73</v>
      </c>
      <c r="AB7" s="226">
        <v>25</v>
      </c>
      <c r="AC7" s="226">
        <v>15</v>
      </c>
      <c r="AD7" s="226">
        <v>13</v>
      </c>
      <c r="AE7" s="226">
        <v>8</v>
      </c>
      <c r="AF7" s="226">
        <v>6</v>
      </c>
      <c r="AG7" s="226">
        <v>4</v>
      </c>
      <c r="AH7" s="226">
        <v>3</v>
      </c>
      <c r="AI7" s="226">
        <v>2</v>
      </c>
      <c r="AJ7" s="226">
        <v>1</v>
      </c>
      <c r="AK7" s="226">
        <v>0</v>
      </c>
    </row>
    <row r="8" spans="1:37" x14ac:dyDescent="0.25">
      <c r="A8" s="175"/>
      <c r="B8" s="207"/>
      <c r="C8" s="176"/>
      <c r="D8" s="176"/>
      <c r="E8" s="176"/>
      <c r="F8" s="176"/>
      <c r="G8" s="176"/>
      <c r="H8" s="176"/>
      <c r="I8" s="176"/>
      <c r="J8" s="152"/>
      <c r="K8" s="175"/>
      <c r="L8" s="175"/>
      <c r="M8" s="231"/>
      <c r="N8" s="168"/>
      <c r="O8" s="168"/>
      <c r="P8" s="168"/>
      <c r="Q8" s="168"/>
      <c r="R8" s="168"/>
      <c r="S8" s="168"/>
      <c r="Y8" s="221"/>
      <c r="Z8" s="221"/>
      <c r="AA8" s="221" t="s">
        <v>74</v>
      </c>
      <c r="AB8" s="226">
        <v>15</v>
      </c>
      <c r="AC8" s="226">
        <v>10</v>
      </c>
      <c r="AD8" s="226">
        <v>7</v>
      </c>
      <c r="AE8" s="226">
        <v>5</v>
      </c>
      <c r="AF8" s="226">
        <v>4</v>
      </c>
      <c r="AG8" s="226">
        <v>3</v>
      </c>
      <c r="AH8" s="226">
        <v>2</v>
      </c>
      <c r="AI8" s="226">
        <v>1</v>
      </c>
      <c r="AJ8" s="226">
        <v>0</v>
      </c>
      <c r="AK8" s="226">
        <v>0</v>
      </c>
    </row>
    <row r="9" spans="1:37" x14ac:dyDescent="0.25">
      <c r="A9" s="175" t="s">
        <v>53</v>
      </c>
      <c r="B9" s="206">
        <v>2</v>
      </c>
      <c r="C9" s="162">
        <f>IF($B9="","",VLOOKUP($B9,'L IV B elo'!$A$7:$O$22,5))</f>
        <v>0</v>
      </c>
      <c r="D9" s="162">
        <f>IF($B9="","",VLOOKUP($B9,'L IV B elo'!$A$7:$O$22,15))</f>
        <v>0</v>
      </c>
      <c r="E9" s="160" t="str">
        <f>UPPER(IF($B9="","",VLOOKUP($B9,'L IV B elo'!$A$7:$O$22,2)))</f>
        <v>BÓLYI ÁLT.ISK. ÉS ALAPFOKÚ MŰV.ISK.</v>
      </c>
      <c r="F9" s="163"/>
      <c r="G9" s="160">
        <f>IF($B9="","",VLOOKUP($B9,'L IV B elo'!$A$7:$O$22,3))</f>
        <v>0</v>
      </c>
      <c r="H9" s="163"/>
      <c r="I9" s="160">
        <f>IF($B9="","",VLOOKUP($B9,'L IV B elo'!$A$7:$O$22,4))</f>
        <v>0</v>
      </c>
      <c r="J9" s="152"/>
      <c r="K9" s="229"/>
      <c r="L9" s="223" t="str">
        <f>IF(K9="","",CONCATENATE(VLOOKUP($Y$3,$AB$1:$AK$1,K9)," pont"))</f>
        <v/>
      </c>
      <c r="M9" s="230"/>
      <c r="N9" s="168"/>
      <c r="O9" s="168"/>
      <c r="P9" s="168"/>
      <c r="Q9" s="168"/>
      <c r="R9" s="168"/>
      <c r="S9" s="168"/>
      <c r="Y9" s="221"/>
      <c r="Z9" s="221"/>
      <c r="AA9" s="221" t="s">
        <v>75</v>
      </c>
      <c r="AB9" s="226">
        <v>10</v>
      </c>
      <c r="AC9" s="226">
        <v>6</v>
      </c>
      <c r="AD9" s="226">
        <v>4</v>
      </c>
      <c r="AE9" s="226">
        <v>2</v>
      </c>
      <c r="AF9" s="226">
        <v>1</v>
      </c>
      <c r="AG9" s="226">
        <v>0</v>
      </c>
      <c r="AH9" s="226">
        <v>0</v>
      </c>
      <c r="AI9" s="226">
        <v>0</v>
      </c>
      <c r="AJ9" s="226">
        <v>0</v>
      </c>
      <c r="AK9" s="226">
        <v>0</v>
      </c>
    </row>
    <row r="10" spans="1:37" x14ac:dyDescent="0.25">
      <c r="A10" s="175"/>
      <c r="B10" s="207"/>
      <c r="C10" s="176"/>
      <c r="D10" s="176"/>
      <c r="E10" s="176"/>
      <c r="F10" s="176"/>
      <c r="G10" s="176"/>
      <c r="H10" s="176"/>
      <c r="I10" s="176"/>
      <c r="J10" s="152"/>
      <c r="K10" s="175"/>
      <c r="L10" s="175"/>
      <c r="M10" s="231"/>
      <c r="N10" s="168"/>
      <c r="O10" s="168"/>
      <c r="P10" s="168"/>
      <c r="Q10" s="168"/>
      <c r="R10" s="168"/>
      <c r="S10" s="168"/>
      <c r="Y10" s="221"/>
      <c r="Z10" s="221"/>
      <c r="AA10" s="221" t="s">
        <v>76</v>
      </c>
      <c r="AB10" s="226">
        <v>6</v>
      </c>
      <c r="AC10" s="226">
        <v>3</v>
      </c>
      <c r="AD10" s="226">
        <v>2</v>
      </c>
      <c r="AE10" s="226">
        <v>1</v>
      </c>
      <c r="AF10" s="226">
        <v>0</v>
      </c>
      <c r="AG10" s="226">
        <v>0</v>
      </c>
      <c r="AH10" s="226">
        <v>0</v>
      </c>
      <c r="AI10" s="226">
        <v>0</v>
      </c>
      <c r="AJ10" s="226">
        <v>0</v>
      </c>
      <c r="AK10" s="226">
        <v>0</v>
      </c>
    </row>
    <row r="11" spans="1:37" x14ac:dyDescent="0.25">
      <c r="A11" s="175" t="s">
        <v>54</v>
      </c>
      <c r="B11" s="206"/>
      <c r="C11" s="162" t="str">
        <f>IF($B11="","",VLOOKUP($B11,'L IV B elo'!$A$7:$O$22,5))</f>
        <v/>
      </c>
      <c r="D11" s="162" t="str">
        <f>IF($B11="","",VLOOKUP($B11,'L IV B elo'!$A$7:$O$22,15))</f>
        <v/>
      </c>
      <c r="E11" s="160" t="str">
        <f>UPPER(IF($B11="","",VLOOKUP($B11,'L IV B elo'!$A$7:$O$22,2)))</f>
        <v/>
      </c>
      <c r="F11" s="163"/>
      <c r="G11" s="160" t="str">
        <f>IF($B11="","",VLOOKUP($B11,'L IV B elo'!$A$7:$O$22,3))</f>
        <v/>
      </c>
      <c r="H11" s="163"/>
      <c r="I11" s="160" t="str">
        <f>IF($B11="","",VLOOKUP($B11,'L IV B elo'!$A$7:$O$22,4))</f>
        <v/>
      </c>
      <c r="J11" s="152"/>
      <c r="K11" s="229"/>
      <c r="L11" s="223" t="str">
        <f>IF(K11="","",CONCATENATE(VLOOKUP($Y$3,$AB$1:$AK$1,K11)," pont"))</f>
        <v/>
      </c>
      <c r="M11" s="230"/>
      <c r="N11" s="168"/>
      <c r="O11" s="168"/>
      <c r="P11" s="168"/>
      <c r="Q11" s="168"/>
      <c r="R11" s="168"/>
      <c r="S11" s="168"/>
      <c r="Y11" s="221"/>
      <c r="Z11" s="221"/>
      <c r="AA11" s="221" t="s">
        <v>81</v>
      </c>
      <c r="AB11" s="226">
        <v>3</v>
      </c>
      <c r="AC11" s="226">
        <v>2</v>
      </c>
      <c r="AD11" s="226">
        <v>1</v>
      </c>
      <c r="AE11" s="226">
        <v>0</v>
      </c>
      <c r="AF11" s="226">
        <v>0</v>
      </c>
      <c r="AG11" s="226">
        <v>0</v>
      </c>
      <c r="AH11" s="226">
        <v>0</v>
      </c>
      <c r="AI11" s="226">
        <v>0</v>
      </c>
      <c r="AJ11" s="226">
        <v>0</v>
      </c>
      <c r="AK11" s="226">
        <v>0</v>
      </c>
    </row>
    <row r="12" spans="1:37" x14ac:dyDescent="0.25">
      <c r="A12" s="152"/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Y12" s="221"/>
      <c r="Z12" s="221"/>
      <c r="AA12" s="221" t="s">
        <v>77</v>
      </c>
      <c r="AB12" s="227">
        <v>0</v>
      </c>
      <c r="AC12" s="227">
        <v>0</v>
      </c>
      <c r="AD12" s="227">
        <v>0</v>
      </c>
      <c r="AE12" s="227">
        <v>0</v>
      </c>
      <c r="AF12" s="227">
        <v>0</v>
      </c>
      <c r="AG12" s="227">
        <v>0</v>
      </c>
      <c r="AH12" s="227">
        <v>0</v>
      </c>
      <c r="AI12" s="227">
        <v>0</v>
      </c>
      <c r="AJ12" s="227">
        <v>0</v>
      </c>
      <c r="AK12" s="227">
        <v>0</v>
      </c>
    </row>
    <row r="13" spans="1:37" x14ac:dyDescent="0.25">
      <c r="A13" s="152"/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Y13" s="221"/>
      <c r="Z13" s="221"/>
      <c r="AA13" s="221" t="s">
        <v>78</v>
      </c>
      <c r="AB13" s="227">
        <v>0</v>
      </c>
      <c r="AC13" s="227">
        <v>0</v>
      </c>
      <c r="AD13" s="227">
        <v>0</v>
      </c>
      <c r="AE13" s="227">
        <v>0</v>
      </c>
      <c r="AF13" s="227">
        <v>0</v>
      </c>
      <c r="AG13" s="227">
        <v>0</v>
      </c>
      <c r="AH13" s="227">
        <v>0</v>
      </c>
      <c r="AI13" s="227">
        <v>0</v>
      </c>
      <c r="AJ13" s="227">
        <v>0</v>
      </c>
      <c r="AK13" s="227">
        <v>0</v>
      </c>
    </row>
    <row r="14" spans="1:37" x14ac:dyDescent="0.25">
      <c r="A14" s="152"/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Y14" s="221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21"/>
    </row>
    <row r="15" spans="1:37" x14ac:dyDescent="0.25">
      <c r="A15" s="152"/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Y15" s="221"/>
      <c r="Z15" s="221"/>
      <c r="AA15" s="221"/>
      <c r="AB15" s="221"/>
      <c r="AC15" s="221"/>
      <c r="AD15" s="221"/>
      <c r="AE15" s="221"/>
      <c r="AF15" s="221"/>
      <c r="AG15" s="221"/>
      <c r="AH15" s="221"/>
      <c r="AI15" s="221"/>
      <c r="AJ15" s="221"/>
      <c r="AK15" s="221"/>
    </row>
    <row r="16" spans="1:37" x14ac:dyDescent="0.25">
      <c r="A16" s="152"/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Y16" s="221"/>
      <c r="Z16" s="221"/>
      <c r="AA16" s="221" t="s">
        <v>52</v>
      </c>
      <c r="AB16" s="221">
        <v>300</v>
      </c>
      <c r="AC16" s="221">
        <v>250</v>
      </c>
      <c r="AD16" s="221">
        <v>220</v>
      </c>
      <c r="AE16" s="221">
        <v>180</v>
      </c>
      <c r="AF16" s="221">
        <v>160</v>
      </c>
      <c r="AG16" s="221">
        <v>150</v>
      </c>
      <c r="AH16" s="221">
        <v>140</v>
      </c>
      <c r="AI16" s="221">
        <v>130</v>
      </c>
      <c r="AJ16" s="221">
        <v>120</v>
      </c>
      <c r="AK16" s="221">
        <v>110</v>
      </c>
    </row>
    <row r="17" spans="1:37" x14ac:dyDescent="0.25">
      <c r="A17" s="152"/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Y17" s="221"/>
      <c r="Z17" s="221"/>
      <c r="AA17" s="221" t="s">
        <v>69</v>
      </c>
      <c r="AB17" s="221">
        <v>250</v>
      </c>
      <c r="AC17" s="221">
        <v>200</v>
      </c>
      <c r="AD17" s="221">
        <v>160</v>
      </c>
      <c r="AE17" s="221">
        <v>140</v>
      </c>
      <c r="AF17" s="221">
        <v>120</v>
      </c>
      <c r="AG17" s="221">
        <v>110</v>
      </c>
      <c r="AH17" s="221">
        <v>100</v>
      </c>
      <c r="AI17" s="221">
        <v>90</v>
      </c>
      <c r="AJ17" s="221">
        <v>80</v>
      </c>
      <c r="AK17" s="221">
        <v>70</v>
      </c>
    </row>
    <row r="18" spans="1:37" ht="18.75" customHeight="1" x14ac:dyDescent="0.25">
      <c r="A18" s="152"/>
      <c r="B18" s="275"/>
      <c r="C18" s="275"/>
      <c r="D18" s="267" t="str">
        <f>E7</f>
        <v>CISZTERCI SZT MARGIT ÁLT. ISK.</v>
      </c>
      <c r="E18" s="267"/>
      <c r="F18" s="267" t="str">
        <f>E9</f>
        <v>BÓLYI ÁLT.ISK. ÉS ALAPFOKÚ MŰV.ISK.</v>
      </c>
      <c r="G18" s="267"/>
      <c r="H18" s="267" t="str">
        <f>E11</f>
        <v/>
      </c>
      <c r="I18" s="267"/>
      <c r="J18" s="152"/>
      <c r="K18" s="152"/>
      <c r="L18" s="152"/>
      <c r="M18" s="152"/>
      <c r="Y18" s="221"/>
      <c r="Z18" s="221"/>
      <c r="AA18" s="221" t="s">
        <v>70</v>
      </c>
      <c r="AB18" s="221">
        <v>200</v>
      </c>
      <c r="AC18" s="221">
        <v>150</v>
      </c>
      <c r="AD18" s="221">
        <v>130</v>
      </c>
      <c r="AE18" s="221">
        <v>110</v>
      </c>
      <c r="AF18" s="221">
        <v>95</v>
      </c>
      <c r="AG18" s="221">
        <v>80</v>
      </c>
      <c r="AH18" s="221">
        <v>70</v>
      </c>
      <c r="AI18" s="221">
        <v>60</v>
      </c>
      <c r="AJ18" s="221">
        <v>55</v>
      </c>
      <c r="AK18" s="221">
        <v>50</v>
      </c>
    </row>
    <row r="19" spans="1:37" ht="18.75" customHeight="1" x14ac:dyDescent="0.25">
      <c r="A19" s="211" t="s">
        <v>52</v>
      </c>
      <c r="B19" s="266" t="str">
        <f>E7</f>
        <v>CISZTERCI SZT MARGIT ÁLT. ISK.</v>
      </c>
      <c r="C19" s="266"/>
      <c r="D19" s="269"/>
      <c r="E19" s="269"/>
      <c r="F19" s="268"/>
      <c r="G19" s="268"/>
      <c r="H19" s="268"/>
      <c r="I19" s="268"/>
      <c r="J19" s="152"/>
      <c r="K19" s="152"/>
      <c r="L19" s="152"/>
      <c r="M19" s="152"/>
      <c r="Y19" s="221"/>
      <c r="Z19" s="221"/>
      <c r="AA19" s="221" t="s">
        <v>71</v>
      </c>
      <c r="AB19" s="221">
        <v>150</v>
      </c>
      <c r="AC19" s="221">
        <v>120</v>
      </c>
      <c r="AD19" s="221">
        <v>100</v>
      </c>
      <c r="AE19" s="221">
        <v>80</v>
      </c>
      <c r="AF19" s="221">
        <v>70</v>
      </c>
      <c r="AG19" s="221">
        <v>60</v>
      </c>
      <c r="AH19" s="221">
        <v>55</v>
      </c>
      <c r="AI19" s="221">
        <v>50</v>
      </c>
      <c r="AJ19" s="221">
        <v>45</v>
      </c>
      <c r="AK19" s="221">
        <v>40</v>
      </c>
    </row>
    <row r="20" spans="1:37" ht="18.75" customHeight="1" x14ac:dyDescent="0.25">
      <c r="A20" s="211" t="s">
        <v>53</v>
      </c>
      <c r="B20" s="266" t="str">
        <f>E9</f>
        <v>BÓLYI ÁLT.ISK. ÉS ALAPFOKÚ MŰV.ISK.</v>
      </c>
      <c r="C20" s="266"/>
      <c r="D20" s="268"/>
      <c r="E20" s="268"/>
      <c r="F20" s="269"/>
      <c r="G20" s="269"/>
      <c r="H20" s="268"/>
      <c r="I20" s="268"/>
      <c r="J20" s="152"/>
      <c r="K20" s="152"/>
      <c r="L20" s="152"/>
      <c r="M20" s="152"/>
      <c r="Y20" s="221"/>
      <c r="Z20" s="221"/>
      <c r="AA20" s="221" t="s">
        <v>72</v>
      </c>
      <c r="AB20" s="221">
        <v>120</v>
      </c>
      <c r="AC20" s="221">
        <v>90</v>
      </c>
      <c r="AD20" s="221">
        <v>65</v>
      </c>
      <c r="AE20" s="221">
        <v>55</v>
      </c>
      <c r="AF20" s="221">
        <v>50</v>
      </c>
      <c r="AG20" s="221">
        <v>45</v>
      </c>
      <c r="AH20" s="221">
        <v>40</v>
      </c>
      <c r="AI20" s="221">
        <v>35</v>
      </c>
      <c r="AJ20" s="221">
        <v>25</v>
      </c>
      <c r="AK20" s="221">
        <v>20</v>
      </c>
    </row>
    <row r="21" spans="1:37" ht="18.75" customHeight="1" x14ac:dyDescent="0.25">
      <c r="A21" s="211" t="s">
        <v>54</v>
      </c>
      <c r="B21" s="266" t="str">
        <f>E11</f>
        <v/>
      </c>
      <c r="C21" s="266"/>
      <c r="D21" s="268"/>
      <c r="E21" s="268"/>
      <c r="F21" s="268"/>
      <c r="G21" s="268"/>
      <c r="H21" s="269"/>
      <c r="I21" s="269"/>
      <c r="J21" s="152"/>
      <c r="K21" s="152"/>
      <c r="L21" s="152"/>
      <c r="M21" s="152"/>
      <c r="Y21" s="221"/>
      <c r="Z21" s="221"/>
      <c r="AA21" s="221" t="s">
        <v>73</v>
      </c>
      <c r="AB21" s="221">
        <v>90</v>
      </c>
      <c r="AC21" s="221">
        <v>60</v>
      </c>
      <c r="AD21" s="221">
        <v>45</v>
      </c>
      <c r="AE21" s="221">
        <v>34</v>
      </c>
      <c r="AF21" s="221">
        <v>27</v>
      </c>
      <c r="AG21" s="221">
        <v>22</v>
      </c>
      <c r="AH21" s="221">
        <v>18</v>
      </c>
      <c r="AI21" s="221">
        <v>15</v>
      </c>
      <c r="AJ21" s="221">
        <v>12</v>
      </c>
      <c r="AK21" s="221">
        <v>9</v>
      </c>
    </row>
    <row r="22" spans="1:37" x14ac:dyDescent="0.25">
      <c r="A22" s="152"/>
      <c r="B22" s="152"/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Y22" s="221"/>
      <c r="Z22" s="221"/>
      <c r="AA22" s="221" t="s">
        <v>74</v>
      </c>
      <c r="AB22" s="221">
        <v>60</v>
      </c>
      <c r="AC22" s="221">
        <v>40</v>
      </c>
      <c r="AD22" s="221">
        <v>30</v>
      </c>
      <c r="AE22" s="221">
        <v>20</v>
      </c>
      <c r="AF22" s="221">
        <v>18</v>
      </c>
      <c r="AG22" s="221">
        <v>15</v>
      </c>
      <c r="AH22" s="221">
        <v>12</v>
      </c>
      <c r="AI22" s="221">
        <v>10</v>
      </c>
      <c r="AJ22" s="221">
        <v>8</v>
      </c>
      <c r="AK22" s="221">
        <v>6</v>
      </c>
    </row>
    <row r="23" spans="1:37" x14ac:dyDescent="0.25">
      <c r="A23" s="152"/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Y23" s="221"/>
      <c r="Z23" s="221"/>
      <c r="AA23" s="221" t="s">
        <v>75</v>
      </c>
      <c r="AB23" s="221">
        <v>40</v>
      </c>
      <c r="AC23" s="221">
        <v>25</v>
      </c>
      <c r="AD23" s="221">
        <v>18</v>
      </c>
      <c r="AE23" s="221">
        <v>13</v>
      </c>
      <c r="AF23" s="221">
        <v>8</v>
      </c>
      <c r="AG23" s="221">
        <v>7</v>
      </c>
      <c r="AH23" s="221">
        <v>6</v>
      </c>
      <c r="AI23" s="221">
        <v>5</v>
      </c>
      <c r="AJ23" s="221">
        <v>4</v>
      </c>
      <c r="AK23" s="221">
        <v>3</v>
      </c>
    </row>
    <row r="24" spans="1:37" x14ac:dyDescent="0.25">
      <c r="A24" s="152"/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Y24" s="221"/>
      <c r="Z24" s="221"/>
      <c r="AA24" s="221" t="s">
        <v>76</v>
      </c>
      <c r="AB24" s="221">
        <v>25</v>
      </c>
      <c r="AC24" s="221">
        <v>15</v>
      </c>
      <c r="AD24" s="221">
        <v>13</v>
      </c>
      <c r="AE24" s="221">
        <v>7</v>
      </c>
      <c r="AF24" s="221">
        <v>6</v>
      </c>
      <c r="AG24" s="221">
        <v>5</v>
      </c>
      <c r="AH24" s="221">
        <v>4</v>
      </c>
      <c r="AI24" s="221">
        <v>3</v>
      </c>
      <c r="AJ24" s="221">
        <v>2</v>
      </c>
      <c r="AK24" s="221">
        <v>1</v>
      </c>
    </row>
    <row r="25" spans="1:37" x14ac:dyDescent="0.25">
      <c r="A25" s="152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Y25" s="221"/>
      <c r="Z25" s="221"/>
      <c r="AA25" s="221" t="s">
        <v>81</v>
      </c>
      <c r="AB25" s="221">
        <v>15</v>
      </c>
      <c r="AC25" s="221">
        <v>10</v>
      </c>
      <c r="AD25" s="221">
        <v>8</v>
      </c>
      <c r="AE25" s="221">
        <v>4</v>
      </c>
      <c r="AF25" s="221">
        <v>3</v>
      </c>
      <c r="AG25" s="221">
        <v>2</v>
      </c>
      <c r="AH25" s="221">
        <v>1</v>
      </c>
      <c r="AI25" s="221">
        <v>0</v>
      </c>
      <c r="AJ25" s="221">
        <v>0</v>
      </c>
      <c r="AK25" s="221">
        <v>0</v>
      </c>
    </row>
    <row r="26" spans="1:37" x14ac:dyDescent="0.25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Y26" s="221"/>
      <c r="Z26" s="221"/>
      <c r="AA26" s="221" t="s">
        <v>77</v>
      </c>
      <c r="AB26" s="221">
        <v>10</v>
      </c>
      <c r="AC26" s="221">
        <v>6</v>
      </c>
      <c r="AD26" s="221">
        <v>4</v>
      </c>
      <c r="AE26" s="221">
        <v>2</v>
      </c>
      <c r="AF26" s="221">
        <v>1</v>
      </c>
      <c r="AG26" s="221">
        <v>0</v>
      </c>
      <c r="AH26" s="221">
        <v>0</v>
      </c>
      <c r="AI26" s="221">
        <v>0</v>
      </c>
      <c r="AJ26" s="221">
        <v>0</v>
      </c>
      <c r="AK26" s="221">
        <v>0</v>
      </c>
    </row>
    <row r="27" spans="1:37" x14ac:dyDescent="0.25">
      <c r="A27" s="152"/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Y27" s="221"/>
      <c r="Z27" s="221"/>
      <c r="AA27" s="221" t="s">
        <v>78</v>
      </c>
      <c r="AB27" s="221">
        <v>3</v>
      </c>
      <c r="AC27" s="221">
        <v>2</v>
      </c>
      <c r="AD27" s="221">
        <v>1</v>
      </c>
      <c r="AE27" s="221">
        <v>0</v>
      </c>
      <c r="AF27" s="221">
        <v>0</v>
      </c>
      <c r="AG27" s="221">
        <v>0</v>
      </c>
      <c r="AH27" s="221">
        <v>0</v>
      </c>
      <c r="AI27" s="221">
        <v>0</v>
      </c>
      <c r="AJ27" s="221">
        <v>0</v>
      </c>
      <c r="AK27" s="221">
        <v>0</v>
      </c>
    </row>
    <row r="28" spans="1:37" x14ac:dyDescent="0.25">
      <c r="A28" s="152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</row>
    <row r="29" spans="1:37" x14ac:dyDescent="0.25">
      <c r="A29" s="152"/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</row>
    <row r="30" spans="1:37" x14ac:dyDescent="0.25">
      <c r="A30" s="152"/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</row>
    <row r="31" spans="1:37" x14ac:dyDescent="0.25">
      <c r="A31" s="152"/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</row>
    <row r="32" spans="1:37" x14ac:dyDescent="0.25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1"/>
      <c r="M32" s="151"/>
      <c r="O32" s="168"/>
      <c r="P32" s="168"/>
      <c r="Q32" s="168"/>
      <c r="R32" s="168"/>
      <c r="S32" s="168"/>
    </row>
    <row r="33" spans="1:19" x14ac:dyDescent="0.25">
      <c r="A33" s="70" t="s">
        <v>35</v>
      </c>
      <c r="B33" s="71"/>
      <c r="C33" s="123"/>
      <c r="D33" s="183" t="s">
        <v>2</v>
      </c>
      <c r="E33" s="184" t="s">
        <v>37</v>
      </c>
      <c r="F33" s="202"/>
      <c r="G33" s="183" t="s">
        <v>2</v>
      </c>
      <c r="H33" s="184" t="s">
        <v>46</v>
      </c>
      <c r="I33" s="79"/>
      <c r="J33" s="184" t="s">
        <v>47</v>
      </c>
      <c r="K33" s="78" t="s">
        <v>48</v>
      </c>
      <c r="L33" s="30"/>
      <c r="M33" s="258"/>
      <c r="N33" s="257"/>
      <c r="O33" s="168"/>
      <c r="P33" s="177"/>
      <c r="Q33" s="177"/>
      <c r="R33" s="178"/>
      <c r="S33" s="168"/>
    </row>
    <row r="34" spans="1:19" x14ac:dyDescent="0.25">
      <c r="A34" s="155" t="s">
        <v>36</v>
      </c>
      <c r="B34" s="156"/>
      <c r="C34" s="157"/>
      <c r="D34" s="185"/>
      <c r="E34" s="270"/>
      <c r="F34" s="270"/>
      <c r="G34" s="196" t="s">
        <v>3</v>
      </c>
      <c r="H34" s="156"/>
      <c r="I34" s="186"/>
      <c r="J34" s="197"/>
      <c r="K34" s="153" t="s">
        <v>38</v>
      </c>
      <c r="L34" s="203"/>
      <c r="M34" s="191"/>
      <c r="O34" s="168"/>
      <c r="P34" s="179"/>
      <c r="Q34" s="179"/>
      <c r="R34" s="180"/>
      <c r="S34" s="168"/>
    </row>
    <row r="35" spans="1:19" x14ac:dyDescent="0.25">
      <c r="A35" s="158" t="s">
        <v>45</v>
      </c>
      <c r="B35" s="77"/>
      <c r="C35" s="159"/>
      <c r="D35" s="188"/>
      <c r="E35" s="271"/>
      <c r="F35" s="271"/>
      <c r="G35" s="198" t="s">
        <v>4</v>
      </c>
      <c r="H35" s="189"/>
      <c r="I35" s="190"/>
      <c r="J35" s="42"/>
      <c r="K35" s="200"/>
      <c r="L35" s="151"/>
      <c r="M35" s="195"/>
      <c r="O35" s="168"/>
      <c r="P35" s="180"/>
      <c r="Q35" s="181"/>
      <c r="R35" s="180"/>
      <c r="S35" s="168"/>
    </row>
    <row r="36" spans="1:19" x14ac:dyDescent="0.25">
      <c r="A36" s="90"/>
      <c r="B36" s="91"/>
      <c r="C36" s="92"/>
      <c r="D36" s="188"/>
      <c r="E36" s="192"/>
      <c r="F36" s="193"/>
      <c r="G36" s="198" t="s">
        <v>5</v>
      </c>
      <c r="H36" s="189"/>
      <c r="I36" s="190"/>
      <c r="J36" s="42"/>
      <c r="K36" s="153" t="s">
        <v>39</v>
      </c>
      <c r="L36" s="203"/>
      <c r="M36" s="187"/>
      <c r="O36" s="168"/>
      <c r="P36" s="179"/>
      <c r="Q36" s="179"/>
      <c r="R36" s="180"/>
      <c r="S36" s="168"/>
    </row>
    <row r="37" spans="1:19" x14ac:dyDescent="0.25">
      <c r="A37" s="72"/>
      <c r="B37" s="121"/>
      <c r="C37" s="73"/>
      <c r="D37" s="188"/>
      <c r="E37" s="192"/>
      <c r="F37" s="193"/>
      <c r="G37" s="198" t="s">
        <v>6</v>
      </c>
      <c r="H37" s="189"/>
      <c r="I37" s="190"/>
      <c r="J37" s="42"/>
      <c r="K37" s="201"/>
      <c r="L37" s="193"/>
      <c r="M37" s="191"/>
      <c r="O37" s="168"/>
      <c r="P37" s="180"/>
      <c r="Q37" s="181"/>
      <c r="R37" s="180"/>
      <c r="S37" s="168"/>
    </row>
    <row r="38" spans="1:19" x14ac:dyDescent="0.25">
      <c r="A38" s="81"/>
      <c r="B38" s="93"/>
      <c r="C38" s="122"/>
      <c r="D38" s="188"/>
      <c r="E38" s="192"/>
      <c r="F38" s="193"/>
      <c r="G38" s="198" t="s">
        <v>7</v>
      </c>
      <c r="H38" s="189"/>
      <c r="I38" s="190"/>
      <c r="J38" s="42"/>
      <c r="K38" s="158"/>
      <c r="L38" s="151"/>
      <c r="M38" s="195"/>
      <c r="O38" s="168"/>
      <c r="P38" s="180"/>
      <c r="Q38" s="181"/>
      <c r="R38" s="180"/>
      <c r="S38" s="168"/>
    </row>
    <row r="39" spans="1:19" x14ac:dyDescent="0.25">
      <c r="A39" s="82"/>
      <c r="B39" s="96"/>
      <c r="C39" s="73"/>
      <c r="D39" s="188"/>
      <c r="E39" s="192"/>
      <c r="F39" s="193"/>
      <c r="G39" s="198" t="s">
        <v>8</v>
      </c>
      <c r="H39" s="189"/>
      <c r="I39" s="190"/>
      <c r="J39" s="42"/>
      <c r="K39" s="153" t="s">
        <v>28</v>
      </c>
      <c r="L39" s="203"/>
      <c r="M39" s="187"/>
      <c r="O39" s="168"/>
      <c r="P39" s="179"/>
      <c r="Q39" s="179"/>
      <c r="R39" s="180"/>
      <c r="S39" s="168"/>
    </row>
    <row r="40" spans="1:19" x14ac:dyDescent="0.25">
      <c r="A40" s="82"/>
      <c r="B40" s="96"/>
      <c r="C40" s="88"/>
      <c r="D40" s="188"/>
      <c r="E40" s="192"/>
      <c r="F40" s="193"/>
      <c r="G40" s="198" t="s">
        <v>9</v>
      </c>
      <c r="H40" s="189"/>
      <c r="I40" s="190"/>
      <c r="J40" s="42"/>
      <c r="K40" s="201"/>
      <c r="L40" s="193"/>
      <c r="M40" s="191"/>
      <c r="O40" s="168"/>
      <c r="P40" s="180"/>
      <c r="Q40" s="181"/>
      <c r="R40" s="180"/>
      <c r="S40" s="168"/>
    </row>
    <row r="41" spans="1:19" x14ac:dyDescent="0.25">
      <c r="A41" s="83"/>
      <c r="B41" s="80"/>
      <c r="C41" s="89"/>
      <c r="D41" s="194"/>
      <c r="E41" s="74"/>
      <c r="F41" s="151"/>
      <c r="G41" s="199" t="s">
        <v>10</v>
      </c>
      <c r="H41" s="77"/>
      <c r="I41" s="154"/>
      <c r="J41" s="75"/>
      <c r="K41" s="158">
        <f>L4</f>
        <v>0</v>
      </c>
      <c r="L41" s="151"/>
      <c r="M41" s="195"/>
      <c r="O41" s="168"/>
      <c r="P41" s="180"/>
      <c r="Q41" s="181"/>
      <c r="R41" s="182"/>
      <c r="S41" s="168"/>
    </row>
    <row r="42" spans="1:19" x14ac:dyDescent="0.25">
      <c r="O42" s="168"/>
      <c r="P42" s="168"/>
      <c r="Q42" s="168"/>
      <c r="R42" s="168"/>
      <c r="S42" s="168"/>
    </row>
    <row r="43" spans="1:19" x14ac:dyDescent="0.25">
      <c r="O43" s="168"/>
      <c r="P43" s="168"/>
      <c r="Q43" s="168"/>
      <c r="R43" s="168"/>
      <c r="S43" s="168"/>
    </row>
  </sheetData>
  <mergeCells count="20">
    <mergeCell ref="B21:C21"/>
    <mergeCell ref="D21:E21"/>
    <mergeCell ref="F21:G21"/>
    <mergeCell ref="H21:I21"/>
    <mergeCell ref="E34:F34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A1:F1"/>
    <mergeCell ref="A4:C4"/>
    <mergeCell ref="B18:C18"/>
    <mergeCell ref="D18:E18"/>
    <mergeCell ref="F18:G18"/>
    <mergeCell ref="H18:I18"/>
  </mergeCells>
  <conditionalFormatting sqref="E7 E9 E11">
    <cfRule type="cellIs" dxfId="1" priority="2" stopIfTrue="1" operator="equal">
      <formula>"Bye"</formula>
    </cfRule>
  </conditionalFormatting>
  <conditionalFormatting sqref="R41">
    <cfRule type="expression" dxfId="0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4"/>
  <sheetViews>
    <sheetView workbookViewId="0">
      <selection activeCell="D1" sqref="D1"/>
    </sheetView>
  </sheetViews>
  <sheetFormatPr defaultRowHeight="13.2" x14ac:dyDescent="0.25"/>
  <cols>
    <col min="1" max="1" width="9.5546875" customWidth="1"/>
    <col min="2" max="2" width="9.6640625" customWidth="1"/>
    <col min="3" max="3" width="15.5546875" bestFit="1" customWidth="1"/>
    <col min="4" max="4" width="85.5546875" customWidth="1"/>
    <col min="5" max="5" width="19.44140625" bestFit="1" customWidth="1"/>
    <col min="6" max="6" width="10.109375" bestFit="1" customWidth="1"/>
  </cols>
  <sheetData>
    <row r="1" spans="1:37" ht="57.6" x14ac:dyDescent="0.3">
      <c r="A1" s="289" t="s">
        <v>142</v>
      </c>
      <c r="B1" s="289" t="s">
        <v>143</v>
      </c>
      <c r="C1" s="289" t="s">
        <v>144</v>
      </c>
      <c r="D1" s="289" t="s">
        <v>145</v>
      </c>
      <c r="E1" s="289" t="s">
        <v>146</v>
      </c>
      <c r="F1" s="289" t="s">
        <v>147</v>
      </c>
      <c r="G1" s="289" t="s">
        <v>148</v>
      </c>
      <c r="H1" s="289" t="s">
        <v>149</v>
      </c>
      <c r="I1" s="289" t="s">
        <v>150</v>
      </c>
      <c r="J1" s="289" t="s">
        <v>151</v>
      </c>
      <c r="K1" s="289" t="s">
        <v>152</v>
      </c>
      <c r="L1" s="289" t="s">
        <v>153</v>
      </c>
      <c r="M1" s="289" t="s">
        <v>154</v>
      </c>
      <c r="N1" s="289" t="s">
        <v>155</v>
      </c>
      <c r="O1" s="289" t="s">
        <v>156</v>
      </c>
      <c r="P1" s="289" t="s">
        <v>157</v>
      </c>
      <c r="Q1" s="289" t="s">
        <v>158</v>
      </c>
      <c r="R1" s="289" t="s">
        <v>159</v>
      </c>
      <c r="S1" s="289" t="s">
        <v>160</v>
      </c>
      <c r="T1" s="289" t="s">
        <v>161</v>
      </c>
      <c r="U1" s="289" t="s">
        <v>162</v>
      </c>
      <c r="V1" s="289" t="s">
        <v>163</v>
      </c>
      <c r="W1" s="289" t="s">
        <v>164</v>
      </c>
      <c r="X1" s="289" t="s">
        <v>165</v>
      </c>
      <c r="Y1" s="289" t="s">
        <v>166</v>
      </c>
      <c r="Z1" s="289" t="s">
        <v>167</v>
      </c>
      <c r="AA1" s="289" t="s">
        <v>168</v>
      </c>
      <c r="AB1" s="289" t="s">
        <v>169</v>
      </c>
      <c r="AC1" s="289" t="s">
        <v>170</v>
      </c>
      <c r="AD1" s="289" t="s">
        <v>171</v>
      </c>
      <c r="AE1" s="289" t="s">
        <v>172</v>
      </c>
      <c r="AF1" s="289" t="s">
        <v>173</v>
      </c>
      <c r="AG1" s="290" t="s">
        <v>174</v>
      </c>
      <c r="AH1" s="289" t="s">
        <v>175</v>
      </c>
      <c r="AI1" s="289" t="s">
        <v>176</v>
      </c>
      <c r="AJ1" s="289" t="s">
        <v>177</v>
      </c>
      <c r="AK1" s="289" t="s">
        <v>178</v>
      </c>
    </row>
    <row r="2" spans="1:37" ht="14.4" x14ac:dyDescent="0.3">
      <c r="A2">
        <v>77699</v>
      </c>
      <c r="B2">
        <v>129702</v>
      </c>
      <c r="C2" t="s">
        <v>179</v>
      </c>
      <c r="D2" t="s">
        <v>180</v>
      </c>
      <c r="E2" t="s">
        <v>181</v>
      </c>
      <c r="F2" s="291">
        <v>41868</v>
      </c>
      <c r="G2" s="292" t="s">
        <v>182</v>
      </c>
      <c r="H2" t="s">
        <v>181</v>
      </c>
      <c r="I2" t="s">
        <v>183</v>
      </c>
      <c r="J2" t="s">
        <v>103</v>
      </c>
      <c r="K2" t="s">
        <v>184</v>
      </c>
      <c r="L2" t="s">
        <v>69</v>
      </c>
      <c r="M2" s="291">
        <v>44659</v>
      </c>
      <c r="N2" s="291">
        <v>44659</v>
      </c>
      <c r="O2" t="s">
        <v>11</v>
      </c>
      <c r="P2" t="s">
        <v>185</v>
      </c>
      <c r="Q2" t="s">
        <v>186</v>
      </c>
      <c r="R2" t="s">
        <v>187</v>
      </c>
      <c r="S2" t="s">
        <v>188</v>
      </c>
      <c r="T2" t="s">
        <v>180</v>
      </c>
      <c r="U2" t="s">
        <v>189</v>
      </c>
      <c r="V2" t="s">
        <v>190</v>
      </c>
      <c r="W2" t="s">
        <v>191</v>
      </c>
      <c r="X2" t="s">
        <v>192</v>
      </c>
      <c r="Y2" t="s">
        <v>193</v>
      </c>
      <c r="Z2" t="s">
        <v>194</v>
      </c>
      <c r="AA2" t="s">
        <v>195</v>
      </c>
      <c r="AB2" t="s">
        <v>196</v>
      </c>
      <c r="AC2" t="s">
        <v>197</v>
      </c>
      <c r="AD2" t="s">
        <v>198</v>
      </c>
      <c r="AE2" t="s">
        <v>182</v>
      </c>
      <c r="AF2" t="s">
        <v>199</v>
      </c>
      <c r="AG2" s="293" t="s">
        <v>52</v>
      </c>
      <c r="AH2" t="s">
        <v>6</v>
      </c>
      <c r="AI2" t="s">
        <v>200</v>
      </c>
      <c r="AJ2" t="s">
        <v>201</v>
      </c>
      <c r="AK2">
        <v>0</v>
      </c>
    </row>
    <row r="3" spans="1:37" ht="14.4" x14ac:dyDescent="0.3">
      <c r="A3">
        <v>77700</v>
      </c>
      <c r="B3">
        <v>129702</v>
      </c>
      <c r="C3" t="s">
        <v>179</v>
      </c>
      <c r="D3" t="s">
        <v>180</v>
      </c>
      <c r="E3" t="s">
        <v>202</v>
      </c>
      <c r="F3" s="291">
        <v>41705</v>
      </c>
      <c r="G3" s="292" t="s">
        <v>182</v>
      </c>
      <c r="H3" t="s">
        <v>202</v>
      </c>
      <c r="I3" t="s">
        <v>203</v>
      </c>
      <c r="J3" t="s">
        <v>103</v>
      </c>
      <c r="K3" t="s">
        <v>204</v>
      </c>
      <c r="L3" t="s">
        <v>69</v>
      </c>
      <c r="M3" s="291">
        <v>44659</v>
      </c>
      <c r="N3" s="291">
        <v>44659</v>
      </c>
      <c r="O3" t="s">
        <v>11</v>
      </c>
      <c r="P3" t="s">
        <v>185</v>
      </c>
      <c r="Q3" t="s">
        <v>186</v>
      </c>
      <c r="R3" t="s">
        <v>187</v>
      </c>
      <c r="S3" t="s">
        <v>188</v>
      </c>
      <c r="T3" t="s">
        <v>180</v>
      </c>
      <c r="U3" t="s">
        <v>189</v>
      </c>
      <c r="V3" t="s">
        <v>190</v>
      </c>
      <c r="W3" t="s">
        <v>191</v>
      </c>
      <c r="X3" t="s">
        <v>192</v>
      </c>
      <c r="Y3" t="s">
        <v>193</v>
      </c>
      <c r="Z3" t="s">
        <v>194</v>
      </c>
      <c r="AA3" t="s">
        <v>195</v>
      </c>
      <c r="AB3" t="s">
        <v>196</v>
      </c>
      <c r="AC3" t="s">
        <v>197</v>
      </c>
      <c r="AD3" t="s">
        <v>198</v>
      </c>
      <c r="AE3" t="s">
        <v>182</v>
      </c>
      <c r="AF3" t="s">
        <v>199</v>
      </c>
      <c r="AG3" s="293" t="s">
        <v>52</v>
      </c>
      <c r="AH3" t="s">
        <v>6</v>
      </c>
      <c r="AI3" t="s">
        <v>200</v>
      </c>
      <c r="AJ3" t="s">
        <v>201</v>
      </c>
      <c r="AK3">
        <v>0</v>
      </c>
    </row>
    <row r="4" spans="1:37" ht="14.4" x14ac:dyDescent="0.3">
      <c r="A4">
        <v>96753</v>
      </c>
      <c r="B4">
        <v>129198</v>
      </c>
      <c r="C4" t="s">
        <v>205</v>
      </c>
      <c r="D4" t="s">
        <v>206</v>
      </c>
      <c r="E4" t="s">
        <v>207</v>
      </c>
      <c r="F4" s="291">
        <v>40344</v>
      </c>
      <c r="G4" s="294" t="s">
        <v>208</v>
      </c>
      <c r="H4" t="s">
        <v>207</v>
      </c>
      <c r="I4" t="s">
        <v>209</v>
      </c>
      <c r="J4" t="s">
        <v>103</v>
      </c>
      <c r="K4" t="s">
        <v>210</v>
      </c>
      <c r="L4" t="s">
        <v>69</v>
      </c>
      <c r="M4" s="291">
        <v>44656</v>
      </c>
      <c r="N4" s="291">
        <v>44656</v>
      </c>
      <c r="O4" t="s">
        <v>11</v>
      </c>
      <c r="P4" t="s">
        <v>211</v>
      </c>
      <c r="Q4" t="s">
        <v>212</v>
      </c>
      <c r="R4" t="s">
        <v>213</v>
      </c>
      <c r="S4" t="s">
        <v>11</v>
      </c>
      <c r="T4" t="s">
        <v>206</v>
      </c>
      <c r="U4" t="s">
        <v>214</v>
      </c>
      <c r="V4" t="s">
        <v>190</v>
      </c>
      <c r="W4" t="s">
        <v>215</v>
      </c>
      <c r="X4" t="s">
        <v>216</v>
      </c>
      <c r="Y4" t="s">
        <v>217</v>
      </c>
      <c r="Z4" t="s">
        <v>218</v>
      </c>
      <c r="AA4" t="s">
        <v>219</v>
      </c>
      <c r="AB4" t="s">
        <v>196</v>
      </c>
      <c r="AC4" t="s">
        <v>197</v>
      </c>
      <c r="AD4" t="s">
        <v>198</v>
      </c>
      <c r="AE4" t="s">
        <v>208</v>
      </c>
      <c r="AF4" t="s">
        <v>199</v>
      </c>
      <c r="AG4" s="293" t="s">
        <v>52</v>
      </c>
      <c r="AH4" t="s">
        <v>6</v>
      </c>
      <c r="AI4" t="s">
        <v>200</v>
      </c>
      <c r="AJ4" t="s">
        <v>201</v>
      </c>
      <c r="AK4">
        <v>0</v>
      </c>
    </row>
    <row r="5" spans="1:37" ht="14.4" x14ac:dyDescent="0.3">
      <c r="A5">
        <v>96754</v>
      </c>
      <c r="B5">
        <v>129198</v>
      </c>
      <c r="C5" t="s">
        <v>205</v>
      </c>
      <c r="D5" t="s">
        <v>206</v>
      </c>
      <c r="E5" t="s">
        <v>220</v>
      </c>
      <c r="F5" s="291">
        <v>40287</v>
      </c>
      <c r="G5" s="294" t="s">
        <v>208</v>
      </c>
      <c r="H5" t="s">
        <v>220</v>
      </c>
      <c r="I5" t="s">
        <v>221</v>
      </c>
      <c r="J5" t="s">
        <v>103</v>
      </c>
      <c r="K5" t="s">
        <v>222</v>
      </c>
      <c r="L5" t="s">
        <v>69</v>
      </c>
      <c r="M5" s="291">
        <v>44656</v>
      </c>
      <c r="N5" s="291">
        <v>44656</v>
      </c>
      <c r="O5" t="s">
        <v>11</v>
      </c>
      <c r="P5" t="s">
        <v>211</v>
      </c>
      <c r="Q5" t="s">
        <v>212</v>
      </c>
      <c r="R5" t="s">
        <v>213</v>
      </c>
      <c r="S5" t="s">
        <v>11</v>
      </c>
      <c r="T5" t="s">
        <v>206</v>
      </c>
      <c r="U5" t="s">
        <v>214</v>
      </c>
      <c r="V5" t="s">
        <v>190</v>
      </c>
      <c r="W5" t="s">
        <v>215</v>
      </c>
      <c r="X5" t="s">
        <v>216</v>
      </c>
      <c r="Y5" t="s">
        <v>217</v>
      </c>
      <c r="Z5" t="s">
        <v>218</v>
      </c>
      <c r="AA5" t="s">
        <v>219</v>
      </c>
      <c r="AB5" t="s">
        <v>196</v>
      </c>
      <c r="AC5" t="s">
        <v>197</v>
      </c>
      <c r="AD5" t="s">
        <v>198</v>
      </c>
      <c r="AE5" t="s">
        <v>208</v>
      </c>
      <c r="AF5" t="s">
        <v>199</v>
      </c>
      <c r="AG5" s="293" t="s">
        <v>52</v>
      </c>
      <c r="AH5" t="s">
        <v>6</v>
      </c>
      <c r="AI5" t="s">
        <v>200</v>
      </c>
      <c r="AJ5" t="s">
        <v>201</v>
      </c>
      <c r="AK5">
        <v>0</v>
      </c>
    </row>
    <row r="6" spans="1:37" ht="14.4" x14ac:dyDescent="0.3">
      <c r="A6">
        <v>90424</v>
      </c>
      <c r="B6">
        <v>130441</v>
      </c>
      <c r="C6" t="s">
        <v>205</v>
      </c>
      <c r="D6" t="s">
        <v>223</v>
      </c>
      <c r="E6" t="s">
        <v>224</v>
      </c>
      <c r="F6" s="291">
        <v>40545</v>
      </c>
      <c r="G6" s="294" t="s">
        <v>208</v>
      </c>
      <c r="H6" t="s">
        <v>224</v>
      </c>
      <c r="I6" t="s">
        <v>225</v>
      </c>
      <c r="J6" t="s">
        <v>103</v>
      </c>
      <c r="K6" t="s">
        <v>226</v>
      </c>
      <c r="L6" t="s">
        <v>69</v>
      </c>
      <c r="M6" s="291">
        <v>44663</v>
      </c>
      <c r="N6" s="291">
        <v>44663</v>
      </c>
      <c r="O6" t="s">
        <v>11</v>
      </c>
      <c r="P6" t="s">
        <v>227</v>
      </c>
      <c r="Q6" t="s">
        <v>228</v>
      </c>
      <c r="R6" t="s">
        <v>229</v>
      </c>
      <c r="S6" t="s">
        <v>11</v>
      </c>
      <c r="T6" t="s">
        <v>223</v>
      </c>
      <c r="U6" t="s">
        <v>230</v>
      </c>
      <c r="V6" t="s">
        <v>190</v>
      </c>
      <c r="W6" t="s">
        <v>231</v>
      </c>
      <c r="X6" t="s">
        <v>232</v>
      </c>
      <c r="Y6" t="s">
        <v>11</v>
      </c>
      <c r="Z6" t="s">
        <v>233</v>
      </c>
      <c r="AA6" t="s">
        <v>234</v>
      </c>
      <c r="AB6" t="s">
        <v>196</v>
      </c>
      <c r="AC6" t="s">
        <v>197</v>
      </c>
      <c r="AD6" t="s">
        <v>198</v>
      </c>
      <c r="AE6" t="s">
        <v>208</v>
      </c>
      <c r="AF6" t="s">
        <v>199</v>
      </c>
      <c r="AG6" s="295" t="s">
        <v>53</v>
      </c>
      <c r="AH6" t="s">
        <v>6</v>
      </c>
      <c r="AI6" t="s">
        <v>200</v>
      </c>
      <c r="AJ6" t="s">
        <v>201</v>
      </c>
      <c r="AK6">
        <v>0</v>
      </c>
    </row>
    <row r="7" spans="1:37" ht="14.4" x14ac:dyDescent="0.3">
      <c r="A7">
        <v>90425</v>
      </c>
      <c r="B7">
        <v>130441</v>
      </c>
      <c r="C7" t="s">
        <v>205</v>
      </c>
      <c r="D7" t="s">
        <v>223</v>
      </c>
      <c r="E7" t="s">
        <v>235</v>
      </c>
      <c r="F7" s="291">
        <v>40814</v>
      </c>
      <c r="G7" s="294" t="s">
        <v>208</v>
      </c>
      <c r="H7" t="s">
        <v>235</v>
      </c>
      <c r="I7" t="s">
        <v>236</v>
      </c>
      <c r="J7" t="s">
        <v>103</v>
      </c>
      <c r="K7" t="s">
        <v>237</v>
      </c>
      <c r="L7" t="s">
        <v>69</v>
      </c>
      <c r="M7" s="291">
        <v>44663</v>
      </c>
      <c r="N7" s="291">
        <v>44663</v>
      </c>
      <c r="O7" t="s">
        <v>11</v>
      </c>
      <c r="P7" t="s">
        <v>227</v>
      </c>
      <c r="Q7" t="s">
        <v>228</v>
      </c>
      <c r="R7" t="s">
        <v>229</v>
      </c>
      <c r="S7" t="s">
        <v>11</v>
      </c>
      <c r="T7" t="s">
        <v>223</v>
      </c>
      <c r="U7" t="s">
        <v>230</v>
      </c>
      <c r="V7" t="s">
        <v>190</v>
      </c>
      <c r="W7" t="s">
        <v>231</v>
      </c>
      <c r="X7" t="s">
        <v>232</v>
      </c>
      <c r="Y7" t="s">
        <v>11</v>
      </c>
      <c r="Z7" t="s">
        <v>233</v>
      </c>
      <c r="AA7" t="s">
        <v>234</v>
      </c>
      <c r="AB7" t="s">
        <v>196</v>
      </c>
      <c r="AC7" t="s">
        <v>197</v>
      </c>
      <c r="AD7" t="s">
        <v>198</v>
      </c>
      <c r="AE7" t="s">
        <v>208</v>
      </c>
      <c r="AF7" t="s">
        <v>199</v>
      </c>
      <c r="AG7" s="295" t="s">
        <v>53</v>
      </c>
      <c r="AH7" t="s">
        <v>6</v>
      </c>
      <c r="AI7" t="s">
        <v>200</v>
      </c>
      <c r="AJ7" t="s">
        <v>201</v>
      </c>
      <c r="AK7">
        <v>0</v>
      </c>
    </row>
    <row r="8" spans="1:37" ht="14.4" x14ac:dyDescent="0.3">
      <c r="A8">
        <v>90426</v>
      </c>
      <c r="B8">
        <v>130442</v>
      </c>
      <c r="C8" t="s">
        <v>205</v>
      </c>
      <c r="D8" t="s">
        <v>238</v>
      </c>
      <c r="E8" t="s">
        <v>239</v>
      </c>
      <c r="F8" s="291">
        <v>40698</v>
      </c>
      <c r="G8" s="294" t="s">
        <v>208</v>
      </c>
      <c r="H8" t="s">
        <v>239</v>
      </c>
      <c r="I8" t="s">
        <v>240</v>
      </c>
      <c r="J8" t="s">
        <v>103</v>
      </c>
      <c r="K8" t="s">
        <v>241</v>
      </c>
      <c r="L8" t="s">
        <v>69</v>
      </c>
      <c r="M8" s="291">
        <v>44663</v>
      </c>
      <c r="N8" s="291">
        <v>44663</v>
      </c>
      <c r="O8" t="s">
        <v>11</v>
      </c>
      <c r="P8" t="s">
        <v>227</v>
      </c>
      <c r="Q8" t="s">
        <v>228</v>
      </c>
      <c r="R8" t="s">
        <v>229</v>
      </c>
      <c r="S8" t="s">
        <v>11</v>
      </c>
      <c r="T8" t="s">
        <v>223</v>
      </c>
      <c r="U8" t="s">
        <v>230</v>
      </c>
      <c r="V8" t="s">
        <v>190</v>
      </c>
      <c r="W8" t="s">
        <v>231</v>
      </c>
      <c r="X8" t="s">
        <v>232</v>
      </c>
      <c r="Y8" t="s">
        <v>11</v>
      </c>
      <c r="Z8" t="s">
        <v>233</v>
      </c>
      <c r="AA8" t="s">
        <v>234</v>
      </c>
      <c r="AB8" t="s">
        <v>196</v>
      </c>
      <c r="AC8" t="s">
        <v>197</v>
      </c>
      <c r="AD8" t="s">
        <v>198</v>
      </c>
      <c r="AE8" t="s">
        <v>208</v>
      </c>
      <c r="AF8" t="s">
        <v>199</v>
      </c>
      <c r="AG8" s="295" t="s">
        <v>53</v>
      </c>
      <c r="AH8" t="s">
        <v>6</v>
      </c>
      <c r="AI8" t="s">
        <v>200</v>
      </c>
      <c r="AJ8" t="s">
        <v>201</v>
      </c>
      <c r="AK8">
        <v>0</v>
      </c>
    </row>
    <row r="9" spans="1:37" ht="14.4" x14ac:dyDescent="0.3">
      <c r="A9">
        <v>90427</v>
      </c>
      <c r="B9">
        <v>130442</v>
      </c>
      <c r="C9" t="s">
        <v>205</v>
      </c>
      <c r="D9" t="s">
        <v>238</v>
      </c>
      <c r="E9" t="s">
        <v>242</v>
      </c>
      <c r="F9" s="291">
        <v>40939</v>
      </c>
      <c r="G9" s="294" t="s">
        <v>208</v>
      </c>
      <c r="H9" t="s">
        <v>242</v>
      </c>
      <c r="I9" t="s">
        <v>243</v>
      </c>
      <c r="J9" t="s">
        <v>103</v>
      </c>
      <c r="K9" t="s">
        <v>244</v>
      </c>
      <c r="L9" t="s">
        <v>69</v>
      </c>
      <c r="M9" s="291">
        <v>44663</v>
      </c>
      <c r="N9" s="291">
        <v>44663</v>
      </c>
      <c r="O9" t="s">
        <v>11</v>
      </c>
      <c r="P9" t="s">
        <v>227</v>
      </c>
      <c r="Q9" t="s">
        <v>228</v>
      </c>
      <c r="R9" t="s">
        <v>229</v>
      </c>
      <c r="S9" t="s">
        <v>11</v>
      </c>
      <c r="T9" t="s">
        <v>223</v>
      </c>
      <c r="U9" t="s">
        <v>230</v>
      </c>
      <c r="V9" t="s">
        <v>190</v>
      </c>
      <c r="W9" t="s">
        <v>231</v>
      </c>
      <c r="X9" t="s">
        <v>232</v>
      </c>
      <c r="Y9" t="s">
        <v>11</v>
      </c>
      <c r="Z9" t="s">
        <v>233</v>
      </c>
      <c r="AA9" t="s">
        <v>234</v>
      </c>
      <c r="AB9" t="s">
        <v>196</v>
      </c>
      <c r="AC9" t="s">
        <v>197</v>
      </c>
      <c r="AD9" t="s">
        <v>198</v>
      </c>
      <c r="AE9" t="s">
        <v>208</v>
      </c>
      <c r="AF9" t="s">
        <v>199</v>
      </c>
      <c r="AG9" s="295" t="s">
        <v>53</v>
      </c>
      <c r="AH9" t="s">
        <v>6</v>
      </c>
      <c r="AI9" t="s">
        <v>200</v>
      </c>
      <c r="AJ9" t="s">
        <v>201</v>
      </c>
      <c r="AK9">
        <v>0</v>
      </c>
    </row>
    <row r="10" spans="1:37" ht="14.4" x14ac:dyDescent="0.3">
      <c r="A10">
        <v>90428</v>
      </c>
      <c r="B10">
        <v>130443</v>
      </c>
      <c r="C10" t="s">
        <v>205</v>
      </c>
      <c r="D10" t="s">
        <v>245</v>
      </c>
      <c r="E10" t="s">
        <v>239</v>
      </c>
      <c r="F10" s="291">
        <v>40698</v>
      </c>
      <c r="G10" s="294" t="s">
        <v>208</v>
      </c>
      <c r="H10" t="s">
        <v>239</v>
      </c>
      <c r="I10" t="s">
        <v>240</v>
      </c>
      <c r="J10" t="s">
        <v>103</v>
      </c>
      <c r="K10" t="s">
        <v>241</v>
      </c>
      <c r="L10" t="s">
        <v>69</v>
      </c>
      <c r="M10" s="291">
        <v>44663</v>
      </c>
      <c r="N10" s="291">
        <v>44663</v>
      </c>
      <c r="O10" t="s">
        <v>11</v>
      </c>
      <c r="P10" t="s">
        <v>227</v>
      </c>
      <c r="Q10" t="s">
        <v>228</v>
      </c>
      <c r="R10" t="s">
        <v>229</v>
      </c>
      <c r="S10" t="s">
        <v>11</v>
      </c>
      <c r="T10" t="s">
        <v>223</v>
      </c>
      <c r="U10" t="s">
        <v>230</v>
      </c>
      <c r="V10" t="s">
        <v>190</v>
      </c>
      <c r="W10" t="s">
        <v>231</v>
      </c>
      <c r="X10" t="s">
        <v>232</v>
      </c>
      <c r="Y10" t="s">
        <v>11</v>
      </c>
      <c r="Z10" t="s">
        <v>233</v>
      </c>
      <c r="AA10" t="s">
        <v>234</v>
      </c>
      <c r="AB10" t="s">
        <v>196</v>
      </c>
      <c r="AC10" t="s">
        <v>197</v>
      </c>
      <c r="AD10" t="s">
        <v>198</v>
      </c>
      <c r="AE10" t="s">
        <v>208</v>
      </c>
      <c r="AF10" t="s">
        <v>199</v>
      </c>
      <c r="AG10" s="295" t="s">
        <v>53</v>
      </c>
      <c r="AH10" t="s">
        <v>6</v>
      </c>
      <c r="AI10" t="s">
        <v>200</v>
      </c>
      <c r="AJ10" t="s">
        <v>201</v>
      </c>
      <c r="AK10">
        <v>0</v>
      </c>
    </row>
    <row r="11" spans="1:37" ht="14.4" x14ac:dyDescent="0.3">
      <c r="A11">
        <v>90429</v>
      </c>
      <c r="B11">
        <v>130443</v>
      </c>
      <c r="C11" t="s">
        <v>205</v>
      </c>
      <c r="D11" t="s">
        <v>245</v>
      </c>
      <c r="E11" t="s">
        <v>242</v>
      </c>
      <c r="F11" s="291">
        <v>40939</v>
      </c>
      <c r="G11" s="294" t="s">
        <v>208</v>
      </c>
      <c r="H11" t="s">
        <v>242</v>
      </c>
      <c r="I11" t="s">
        <v>243</v>
      </c>
      <c r="J11" t="s">
        <v>103</v>
      </c>
      <c r="K11" t="s">
        <v>244</v>
      </c>
      <c r="L11" t="s">
        <v>69</v>
      </c>
      <c r="M11" s="291">
        <v>44663</v>
      </c>
      <c r="N11" s="291">
        <v>44663</v>
      </c>
      <c r="O11" t="s">
        <v>11</v>
      </c>
      <c r="P11" t="s">
        <v>227</v>
      </c>
      <c r="Q11" t="s">
        <v>228</v>
      </c>
      <c r="R11" t="s">
        <v>229</v>
      </c>
      <c r="S11" t="s">
        <v>11</v>
      </c>
      <c r="T11" t="s">
        <v>223</v>
      </c>
      <c r="U11" t="s">
        <v>230</v>
      </c>
      <c r="V11" t="s">
        <v>190</v>
      </c>
      <c r="W11" t="s">
        <v>231</v>
      </c>
      <c r="X11" t="s">
        <v>232</v>
      </c>
      <c r="Y11" t="s">
        <v>11</v>
      </c>
      <c r="Z11" t="s">
        <v>233</v>
      </c>
      <c r="AA11" t="s">
        <v>234</v>
      </c>
      <c r="AB11" t="s">
        <v>196</v>
      </c>
      <c r="AC11" t="s">
        <v>197</v>
      </c>
      <c r="AD11" t="s">
        <v>198</v>
      </c>
      <c r="AE11" t="s">
        <v>208</v>
      </c>
      <c r="AF11" t="s">
        <v>199</v>
      </c>
      <c r="AG11" s="295" t="s">
        <v>53</v>
      </c>
      <c r="AH11" t="s">
        <v>6</v>
      </c>
      <c r="AI11" t="s">
        <v>200</v>
      </c>
      <c r="AJ11" t="s">
        <v>201</v>
      </c>
      <c r="AK11">
        <v>0</v>
      </c>
    </row>
    <row r="12" spans="1:37" ht="14.4" x14ac:dyDescent="0.3">
      <c r="A12">
        <v>111960</v>
      </c>
      <c r="B12">
        <v>130531</v>
      </c>
      <c r="C12" t="s">
        <v>205</v>
      </c>
      <c r="D12" t="s">
        <v>246</v>
      </c>
      <c r="E12" t="s">
        <v>247</v>
      </c>
      <c r="F12" s="291">
        <v>41222</v>
      </c>
      <c r="G12" s="294" t="s">
        <v>208</v>
      </c>
      <c r="H12" t="s">
        <v>247</v>
      </c>
      <c r="I12" t="s">
        <v>248</v>
      </c>
      <c r="J12" t="s">
        <v>249</v>
      </c>
      <c r="K12" t="s">
        <v>250</v>
      </c>
      <c r="L12" t="s">
        <v>69</v>
      </c>
      <c r="M12" s="291">
        <v>44663</v>
      </c>
      <c r="N12" s="291">
        <v>44663</v>
      </c>
      <c r="O12" t="s">
        <v>11</v>
      </c>
      <c r="P12" t="s">
        <v>251</v>
      </c>
      <c r="Q12" t="s">
        <v>252</v>
      </c>
      <c r="R12" t="s">
        <v>253</v>
      </c>
      <c r="S12" t="s">
        <v>11</v>
      </c>
      <c r="T12" t="s">
        <v>246</v>
      </c>
      <c r="U12" t="s">
        <v>254</v>
      </c>
      <c r="V12" t="s">
        <v>190</v>
      </c>
      <c r="W12" t="s">
        <v>255</v>
      </c>
      <c r="X12" t="s">
        <v>256</v>
      </c>
      <c r="Y12" t="s">
        <v>257</v>
      </c>
      <c r="Z12" t="s">
        <v>258</v>
      </c>
      <c r="AA12" t="s">
        <v>259</v>
      </c>
      <c r="AB12" t="s">
        <v>260</v>
      </c>
      <c r="AC12" t="s">
        <v>197</v>
      </c>
      <c r="AD12" t="s">
        <v>198</v>
      </c>
      <c r="AE12" t="s">
        <v>208</v>
      </c>
      <c r="AF12" t="s">
        <v>199</v>
      </c>
      <c r="AG12" s="295" t="s">
        <v>53</v>
      </c>
      <c r="AH12" t="s">
        <v>6</v>
      </c>
      <c r="AI12" t="s">
        <v>200</v>
      </c>
      <c r="AJ12" t="s">
        <v>201</v>
      </c>
      <c r="AK12">
        <v>0</v>
      </c>
    </row>
    <row r="13" spans="1:37" ht="14.4" x14ac:dyDescent="0.3">
      <c r="A13">
        <v>111961</v>
      </c>
      <c r="B13">
        <v>130531</v>
      </c>
      <c r="C13" t="s">
        <v>205</v>
      </c>
      <c r="D13" t="s">
        <v>246</v>
      </c>
      <c r="E13" t="s">
        <v>261</v>
      </c>
      <c r="F13" s="291">
        <v>41203</v>
      </c>
      <c r="G13" s="294" t="s">
        <v>208</v>
      </c>
      <c r="H13" t="s">
        <v>261</v>
      </c>
      <c r="I13" t="s">
        <v>262</v>
      </c>
      <c r="J13" t="s">
        <v>103</v>
      </c>
      <c r="K13" t="s">
        <v>263</v>
      </c>
      <c r="L13" t="s">
        <v>69</v>
      </c>
      <c r="M13" s="291">
        <v>44663</v>
      </c>
      <c r="N13" s="291">
        <v>44663</v>
      </c>
      <c r="O13" t="s">
        <v>11</v>
      </c>
      <c r="P13" t="s">
        <v>251</v>
      </c>
      <c r="Q13" t="s">
        <v>252</v>
      </c>
      <c r="R13" t="s">
        <v>253</v>
      </c>
      <c r="S13" t="s">
        <v>11</v>
      </c>
      <c r="T13" t="s">
        <v>246</v>
      </c>
      <c r="U13" t="s">
        <v>254</v>
      </c>
      <c r="V13" t="s">
        <v>190</v>
      </c>
      <c r="W13" t="s">
        <v>255</v>
      </c>
      <c r="X13" t="s">
        <v>256</v>
      </c>
      <c r="Y13" t="s">
        <v>257</v>
      </c>
      <c r="Z13" t="s">
        <v>258</v>
      </c>
      <c r="AA13" t="s">
        <v>259</v>
      </c>
      <c r="AB13" t="s">
        <v>260</v>
      </c>
      <c r="AC13" t="s">
        <v>197</v>
      </c>
      <c r="AD13" t="s">
        <v>198</v>
      </c>
      <c r="AE13" t="s">
        <v>208</v>
      </c>
      <c r="AF13" t="s">
        <v>199</v>
      </c>
      <c r="AG13" s="295" t="s">
        <v>53</v>
      </c>
      <c r="AH13" t="s">
        <v>6</v>
      </c>
      <c r="AI13" t="s">
        <v>200</v>
      </c>
      <c r="AJ13" t="s">
        <v>201</v>
      </c>
      <c r="AK13">
        <v>0</v>
      </c>
    </row>
    <row r="14" spans="1:37" ht="14.4" x14ac:dyDescent="0.3">
      <c r="A14">
        <v>90430</v>
      </c>
      <c r="B14">
        <v>130464</v>
      </c>
      <c r="C14" t="s">
        <v>205</v>
      </c>
      <c r="D14" t="s">
        <v>223</v>
      </c>
      <c r="E14" t="s">
        <v>264</v>
      </c>
      <c r="F14" s="291">
        <v>41069</v>
      </c>
      <c r="G14" s="292" t="s">
        <v>182</v>
      </c>
      <c r="H14" t="s">
        <v>264</v>
      </c>
      <c r="I14" t="s">
        <v>265</v>
      </c>
      <c r="J14" t="s">
        <v>266</v>
      </c>
      <c r="K14" t="s">
        <v>267</v>
      </c>
      <c r="L14" t="s">
        <v>69</v>
      </c>
      <c r="M14" s="291">
        <v>44663</v>
      </c>
      <c r="N14" s="291">
        <v>44663</v>
      </c>
      <c r="O14" t="s">
        <v>11</v>
      </c>
      <c r="P14" t="s">
        <v>227</v>
      </c>
      <c r="Q14" t="s">
        <v>228</v>
      </c>
      <c r="R14" t="s">
        <v>229</v>
      </c>
      <c r="S14" t="s">
        <v>11</v>
      </c>
      <c r="T14" t="s">
        <v>223</v>
      </c>
      <c r="U14" t="s">
        <v>230</v>
      </c>
      <c r="V14" t="s">
        <v>190</v>
      </c>
      <c r="W14" t="s">
        <v>231</v>
      </c>
      <c r="X14" t="s">
        <v>232</v>
      </c>
      <c r="Y14" t="s">
        <v>11</v>
      </c>
      <c r="Z14" t="s">
        <v>233</v>
      </c>
      <c r="AA14" t="s">
        <v>234</v>
      </c>
      <c r="AB14" t="s">
        <v>196</v>
      </c>
      <c r="AC14" t="s">
        <v>197</v>
      </c>
      <c r="AD14" t="s">
        <v>198</v>
      </c>
      <c r="AE14" t="s">
        <v>182</v>
      </c>
      <c r="AF14" t="s">
        <v>199</v>
      </c>
      <c r="AG14" s="295" t="s">
        <v>53</v>
      </c>
      <c r="AH14" t="s">
        <v>6</v>
      </c>
      <c r="AI14" t="s">
        <v>200</v>
      </c>
      <c r="AJ14" t="s">
        <v>201</v>
      </c>
      <c r="AK14">
        <v>0</v>
      </c>
    </row>
    <row r="15" spans="1:37" ht="14.4" x14ac:dyDescent="0.3">
      <c r="A15">
        <v>90431</v>
      </c>
      <c r="B15">
        <v>130464</v>
      </c>
      <c r="C15" t="s">
        <v>205</v>
      </c>
      <c r="D15" t="s">
        <v>223</v>
      </c>
      <c r="E15" t="s">
        <v>268</v>
      </c>
      <c r="F15" s="291">
        <v>40990</v>
      </c>
      <c r="G15" s="292" t="s">
        <v>182</v>
      </c>
      <c r="H15" t="s">
        <v>268</v>
      </c>
      <c r="I15" t="s">
        <v>269</v>
      </c>
      <c r="J15" t="s">
        <v>103</v>
      </c>
      <c r="K15" t="s">
        <v>270</v>
      </c>
      <c r="L15" t="s">
        <v>69</v>
      </c>
      <c r="M15" s="291">
        <v>44663</v>
      </c>
      <c r="N15" s="291">
        <v>44663</v>
      </c>
      <c r="O15" t="s">
        <v>11</v>
      </c>
      <c r="P15" t="s">
        <v>227</v>
      </c>
      <c r="Q15" t="s">
        <v>228</v>
      </c>
      <c r="R15" t="s">
        <v>229</v>
      </c>
      <c r="S15" t="s">
        <v>11</v>
      </c>
      <c r="T15" t="s">
        <v>223</v>
      </c>
      <c r="U15" t="s">
        <v>230</v>
      </c>
      <c r="V15" t="s">
        <v>190</v>
      </c>
      <c r="W15" t="s">
        <v>231</v>
      </c>
      <c r="X15" t="s">
        <v>232</v>
      </c>
      <c r="Y15" t="s">
        <v>11</v>
      </c>
      <c r="Z15" t="s">
        <v>233</v>
      </c>
      <c r="AA15" t="s">
        <v>234</v>
      </c>
      <c r="AB15" t="s">
        <v>196</v>
      </c>
      <c r="AC15" t="s">
        <v>197</v>
      </c>
      <c r="AD15" t="s">
        <v>198</v>
      </c>
      <c r="AE15" t="s">
        <v>182</v>
      </c>
      <c r="AF15" t="s">
        <v>199</v>
      </c>
      <c r="AG15" s="295" t="s">
        <v>53</v>
      </c>
      <c r="AH15" t="s">
        <v>6</v>
      </c>
      <c r="AI15" t="s">
        <v>200</v>
      </c>
      <c r="AJ15" t="s">
        <v>201</v>
      </c>
      <c r="AK15">
        <v>0</v>
      </c>
    </row>
    <row r="16" spans="1:37" ht="14.4" x14ac:dyDescent="0.3">
      <c r="A16">
        <v>90432</v>
      </c>
      <c r="B16">
        <v>130464</v>
      </c>
      <c r="C16" t="s">
        <v>205</v>
      </c>
      <c r="D16" t="s">
        <v>223</v>
      </c>
      <c r="E16" t="s">
        <v>271</v>
      </c>
      <c r="F16" s="291">
        <v>40728</v>
      </c>
      <c r="G16" s="292" t="s">
        <v>182</v>
      </c>
      <c r="H16" t="s">
        <v>271</v>
      </c>
      <c r="I16" t="s">
        <v>272</v>
      </c>
      <c r="J16" t="s">
        <v>103</v>
      </c>
      <c r="K16" t="s">
        <v>273</v>
      </c>
      <c r="L16" t="s">
        <v>69</v>
      </c>
      <c r="M16" s="291">
        <v>44663</v>
      </c>
      <c r="N16" s="291">
        <v>44663</v>
      </c>
      <c r="O16" t="s">
        <v>11</v>
      </c>
      <c r="P16" t="s">
        <v>227</v>
      </c>
      <c r="Q16" t="s">
        <v>228</v>
      </c>
      <c r="R16" t="s">
        <v>229</v>
      </c>
      <c r="S16" t="s">
        <v>11</v>
      </c>
      <c r="T16" t="s">
        <v>223</v>
      </c>
      <c r="U16" t="s">
        <v>230</v>
      </c>
      <c r="V16" t="s">
        <v>190</v>
      </c>
      <c r="W16" t="s">
        <v>231</v>
      </c>
      <c r="X16" t="s">
        <v>232</v>
      </c>
      <c r="Y16" t="s">
        <v>11</v>
      </c>
      <c r="Z16" t="s">
        <v>233</v>
      </c>
      <c r="AA16" t="s">
        <v>234</v>
      </c>
      <c r="AB16" t="s">
        <v>196</v>
      </c>
      <c r="AC16" t="s">
        <v>197</v>
      </c>
      <c r="AD16" t="s">
        <v>198</v>
      </c>
      <c r="AE16" t="s">
        <v>182</v>
      </c>
      <c r="AF16" t="s">
        <v>199</v>
      </c>
      <c r="AG16" s="295" t="s">
        <v>53</v>
      </c>
      <c r="AH16" t="s">
        <v>6</v>
      </c>
      <c r="AI16" t="s">
        <v>200</v>
      </c>
      <c r="AJ16" t="s">
        <v>201</v>
      </c>
      <c r="AK16">
        <v>0</v>
      </c>
    </row>
    <row r="17" spans="1:37" ht="14.4" x14ac:dyDescent="0.3">
      <c r="A17">
        <v>86092</v>
      </c>
      <c r="B17">
        <v>129350</v>
      </c>
      <c r="C17" t="s">
        <v>274</v>
      </c>
      <c r="D17" t="s">
        <v>275</v>
      </c>
      <c r="E17" t="s">
        <v>276</v>
      </c>
      <c r="F17" s="291">
        <v>40017</v>
      </c>
      <c r="G17" s="294" t="s">
        <v>208</v>
      </c>
      <c r="H17" t="s">
        <v>276</v>
      </c>
      <c r="I17" t="s">
        <v>277</v>
      </c>
      <c r="J17" t="s">
        <v>103</v>
      </c>
      <c r="K17" t="s">
        <v>278</v>
      </c>
      <c r="L17" t="s">
        <v>69</v>
      </c>
      <c r="M17" s="291">
        <v>44657</v>
      </c>
      <c r="N17" s="291">
        <v>44657</v>
      </c>
      <c r="O17" t="s">
        <v>11</v>
      </c>
      <c r="P17" t="s">
        <v>211</v>
      </c>
      <c r="Q17" t="s">
        <v>212</v>
      </c>
      <c r="R17" t="s">
        <v>213</v>
      </c>
      <c r="S17" t="s">
        <v>11</v>
      </c>
      <c r="T17" t="s">
        <v>206</v>
      </c>
      <c r="U17" t="s">
        <v>214</v>
      </c>
      <c r="V17" t="s">
        <v>279</v>
      </c>
      <c r="W17" t="s">
        <v>215</v>
      </c>
      <c r="X17" t="s">
        <v>216</v>
      </c>
      <c r="Y17" t="s">
        <v>217</v>
      </c>
      <c r="Z17" t="s">
        <v>218</v>
      </c>
      <c r="AA17" t="s">
        <v>219</v>
      </c>
      <c r="AB17" t="s">
        <v>196</v>
      </c>
      <c r="AC17" t="s">
        <v>197</v>
      </c>
      <c r="AD17" t="s">
        <v>198</v>
      </c>
      <c r="AE17" t="s">
        <v>208</v>
      </c>
      <c r="AF17" t="s">
        <v>199</v>
      </c>
      <c r="AG17" s="293" t="s">
        <v>52</v>
      </c>
      <c r="AH17" t="s">
        <v>6</v>
      </c>
      <c r="AI17" t="s">
        <v>200</v>
      </c>
      <c r="AJ17" t="s">
        <v>201</v>
      </c>
      <c r="AK17">
        <v>0</v>
      </c>
    </row>
    <row r="18" spans="1:37" ht="14.4" x14ac:dyDescent="0.3">
      <c r="A18">
        <v>86093</v>
      </c>
      <c r="B18">
        <v>129350</v>
      </c>
      <c r="C18" t="s">
        <v>274</v>
      </c>
      <c r="D18" t="s">
        <v>275</v>
      </c>
      <c r="E18" t="s">
        <v>280</v>
      </c>
      <c r="F18" s="291">
        <v>39879</v>
      </c>
      <c r="G18" s="294" t="s">
        <v>208</v>
      </c>
      <c r="H18" t="s">
        <v>280</v>
      </c>
      <c r="I18" t="s">
        <v>281</v>
      </c>
      <c r="J18" t="s">
        <v>103</v>
      </c>
      <c r="K18" t="s">
        <v>282</v>
      </c>
      <c r="L18" t="s">
        <v>69</v>
      </c>
      <c r="M18" s="291">
        <v>44657</v>
      </c>
      <c r="N18" s="291">
        <v>44657</v>
      </c>
      <c r="O18" t="s">
        <v>11</v>
      </c>
      <c r="P18" t="s">
        <v>211</v>
      </c>
      <c r="Q18" t="s">
        <v>212</v>
      </c>
      <c r="R18" t="s">
        <v>213</v>
      </c>
      <c r="S18" t="s">
        <v>11</v>
      </c>
      <c r="T18" t="s">
        <v>206</v>
      </c>
      <c r="U18" t="s">
        <v>214</v>
      </c>
      <c r="V18" t="s">
        <v>279</v>
      </c>
      <c r="W18" t="s">
        <v>215</v>
      </c>
      <c r="X18" t="s">
        <v>216</v>
      </c>
      <c r="Y18" t="s">
        <v>217</v>
      </c>
      <c r="Z18" t="s">
        <v>218</v>
      </c>
      <c r="AA18" t="s">
        <v>219</v>
      </c>
      <c r="AB18" t="s">
        <v>196</v>
      </c>
      <c r="AC18" t="s">
        <v>197</v>
      </c>
      <c r="AD18" t="s">
        <v>198</v>
      </c>
      <c r="AE18" t="s">
        <v>208</v>
      </c>
      <c r="AF18" t="s">
        <v>199</v>
      </c>
      <c r="AG18" s="293" t="s">
        <v>52</v>
      </c>
      <c r="AH18" t="s">
        <v>6</v>
      </c>
      <c r="AI18" t="s">
        <v>200</v>
      </c>
      <c r="AJ18" t="s">
        <v>201</v>
      </c>
      <c r="AK18">
        <v>0</v>
      </c>
    </row>
    <row r="19" spans="1:37" ht="14.4" x14ac:dyDescent="0.3">
      <c r="A19">
        <v>96762</v>
      </c>
      <c r="B19">
        <v>129343</v>
      </c>
      <c r="C19" t="s">
        <v>274</v>
      </c>
      <c r="D19" t="s">
        <v>206</v>
      </c>
      <c r="E19" t="s">
        <v>283</v>
      </c>
      <c r="F19" s="291">
        <v>39583</v>
      </c>
      <c r="G19" s="294" t="s">
        <v>208</v>
      </c>
      <c r="H19" t="s">
        <v>284</v>
      </c>
      <c r="I19" t="s">
        <v>285</v>
      </c>
      <c r="J19" t="s">
        <v>103</v>
      </c>
      <c r="K19" t="s">
        <v>286</v>
      </c>
      <c r="L19" t="s">
        <v>69</v>
      </c>
      <c r="M19" s="291">
        <v>44657</v>
      </c>
      <c r="N19" s="291">
        <v>44657</v>
      </c>
      <c r="O19" t="s">
        <v>11</v>
      </c>
      <c r="P19" t="s">
        <v>211</v>
      </c>
      <c r="Q19" t="s">
        <v>212</v>
      </c>
      <c r="R19" t="s">
        <v>213</v>
      </c>
      <c r="S19" t="s">
        <v>11</v>
      </c>
      <c r="T19" t="s">
        <v>206</v>
      </c>
      <c r="U19" t="s">
        <v>214</v>
      </c>
      <c r="V19" t="s">
        <v>190</v>
      </c>
      <c r="W19" t="s">
        <v>215</v>
      </c>
      <c r="X19" t="s">
        <v>216</v>
      </c>
      <c r="Y19" t="s">
        <v>217</v>
      </c>
      <c r="Z19" t="s">
        <v>218</v>
      </c>
      <c r="AA19" t="s">
        <v>219</v>
      </c>
      <c r="AB19" t="s">
        <v>196</v>
      </c>
      <c r="AC19" t="s">
        <v>197</v>
      </c>
      <c r="AD19" t="s">
        <v>198</v>
      </c>
      <c r="AE19" t="s">
        <v>208</v>
      </c>
      <c r="AF19" t="s">
        <v>199</v>
      </c>
      <c r="AG19" s="293" t="s">
        <v>52</v>
      </c>
      <c r="AH19" t="s">
        <v>6</v>
      </c>
      <c r="AI19" t="s">
        <v>200</v>
      </c>
      <c r="AJ19" t="s">
        <v>201</v>
      </c>
      <c r="AK19">
        <v>0</v>
      </c>
    </row>
    <row r="20" spans="1:37" ht="14.4" x14ac:dyDescent="0.3">
      <c r="A20">
        <v>96763</v>
      </c>
      <c r="B20">
        <v>129343</v>
      </c>
      <c r="C20" t="s">
        <v>274</v>
      </c>
      <c r="D20" t="s">
        <v>206</v>
      </c>
      <c r="E20" t="s">
        <v>287</v>
      </c>
      <c r="F20" s="291">
        <v>39666</v>
      </c>
      <c r="G20" s="294" t="s">
        <v>208</v>
      </c>
      <c r="H20" t="s">
        <v>287</v>
      </c>
      <c r="I20" t="s">
        <v>221</v>
      </c>
      <c r="J20" t="s">
        <v>103</v>
      </c>
      <c r="K20" t="s">
        <v>288</v>
      </c>
      <c r="L20" t="s">
        <v>69</v>
      </c>
      <c r="M20" s="291">
        <v>44657</v>
      </c>
      <c r="N20" s="291">
        <v>44657</v>
      </c>
      <c r="O20" t="s">
        <v>11</v>
      </c>
      <c r="P20" t="s">
        <v>211</v>
      </c>
      <c r="Q20" t="s">
        <v>212</v>
      </c>
      <c r="R20" t="s">
        <v>213</v>
      </c>
      <c r="S20" t="s">
        <v>11</v>
      </c>
      <c r="T20" t="s">
        <v>206</v>
      </c>
      <c r="U20" t="s">
        <v>214</v>
      </c>
      <c r="V20" t="s">
        <v>190</v>
      </c>
      <c r="W20" t="s">
        <v>215</v>
      </c>
      <c r="X20" t="s">
        <v>216</v>
      </c>
      <c r="Y20" t="s">
        <v>217</v>
      </c>
      <c r="Z20" t="s">
        <v>218</v>
      </c>
      <c r="AA20" t="s">
        <v>219</v>
      </c>
      <c r="AB20" t="s">
        <v>196</v>
      </c>
      <c r="AC20" t="s">
        <v>197</v>
      </c>
      <c r="AD20" t="s">
        <v>198</v>
      </c>
      <c r="AE20" t="s">
        <v>208</v>
      </c>
      <c r="AF20" t="s">
        <v>199</v>
      </c>
      <c r="AG20" s="293" t="s">
        <v>52</v>
      </c>
      <c r="AH20" t="s">
        <v>6</v>
      </c>
      <c r="AI20" t="s">
        <v>200</v>
      </c>
      <c r="AJ20" t="s">
        <v>201</v>
      </c>
      <c r="AK20">
        <v>0</v>
      </c>
    </row>
    <row r="21" spans="1:37" ht="14.4" x14ac:dyDescent="0.3">
      <c r="A21">
        <v>111934</v>
      </c>
      <c r="B21">
        <v>128797</v>
      </c>
      <c r="C21" t="s">
        <v>274</v>
      </c>
      <c r="D21" t="s">
        <v>246</v>
      </c>
      <c r="E21" t="s">
        <v>289</v>
      </c>
      <c r="F21" s="291">
        <v>40429</v>
      </c>
      <c r="G21" s="294" t="s">
        <v>208</v>
      </c>
      <c r="H21" t="s">
        <v>289</v>
      </c>
      <c r="I21" t="s">
        <v>290</v>
      </c>
      <c r="J21" t="s">
        <v>103</v>
      </c>
      <c r="K21" t="s">
        <v>291</v>
      </c>
      <c r="L21" t="s">
        <v>69</v>
      </c>
      <c r="M21" s="291">
        <v>44654</v>
      </c>
      <c r="N21" s="291">
        <v>44654</v>
      </c>
      <c r="O21" t="s">
        <v>11</v>
      </c>
      <c r="P21" t="s">
        <v>251</v>
      </c>
      <c r="Q21" t="s">
        <v>252</v>
      </c>
      <c r="R21" t="s">
        <v>253</v>
      </c>
      <c r="S21" t="s">
        <v>11</v>
      </c>
      <c r="T21" t="s">
        <v>246</v>
      </c>
      <c r="U21" t="s">
        <v>254</v>
      </c>
      <c r="V21" t="s">
        <v>190</v>
      </c>
      <c r="W21" t="s">
        <v>255</v>
      </c>
      <c r="X21" t="s">
        <v>256</v>
      </c>
      <c r="Y21" t="s">
        <v>257</v>
      </c>
      <c r="Z21" t="s">
        <v>258</v>
      </c>
      <c r="AA21" t="s">
        <v>259</v>
      </c>
      <c r="AB21" t="s">
        <v>260</v>
      </c>
      <c r="AC21" t="s">
        <v>197</v>
      </c>
      <c r="AD21" t="s">
        <v>198</v>
      </c>
      <c r="AE21" t="s">
        <v>208</v>
      </c>
      <c r="AF21" t="s">
        <v>199</v>
      </c>
      <c r="AG21" s="293" t="s">
        <v>52</v>
      </c>
      <c r="AH21" t="s">
        <v>6</v>
      </c>
      <c r="AI21" t="s">
        <v>200</v>
      </c>
      <c r="AJ21" t="s">
        <v>201</v>
      </c>
      <c r="AK21">
        <v>0</v>
      </c>
    </row>
    <row r="22" spans="1:37" ht="14.4" x14ac:dyDescent="0.3">
      <c r="A22">
        <v>111935</v>
      </c>
      <c r="B22">
        <v>128797</v>
      </c>
      <c r="C22" t="s">
        <v>274</v>
      </c>
      <c r="D22" t="s">
        <v>246</v>
      </c>
      <c r="E22" t="s">
        <v>292</v>
      </c>
      <c r="F22" s="291">
        <v>40270</v>
      </c>
      <c r="G22" s="294" t="s">
        <v>208</v>
      </c>
      <c r="H22" t="s">
        <v>292</v>
      </c>
      <c r="I22" t="s">
        <v>262</v>
      </c>
      <c r="J22" t="s">
        <v>103</v>
      </c>
      <c r="K22" t="s">
        <v>293</v>
      </c>
      <c r="L22" t="s">
        <v>69</v>
      </c>
      <c r="M22" s="291">
        <v>44654</v>
      </c>
      <c r="N22" s="291">
        <v>44654</v>
      </c>
      <c r="O22" t="s">
        <v>11</v>
      </c>
      <c r="P22" t="s">
        <v>251</v>
      </c>
      <c r="Q22" t="s">
        <v>252</v>
      </c>
      <c r="R22" t="s">
        <v>253</v>
      </c>
      <c r="S22" t="s">
        <v>11</v>
      </c>
      <c r="T22" t="s">
        <v>246</v>
      </c>
      <c r="U22" t="s">
        <v>254</v>
      </c>
      <c r="V22" t="s">
        <v>190</v>
      </c>
      <c r="W22" t="s">
        <v>255</v>
      </c>
      <c r="X22" t="s">
        <v>256</v>
      </c>
      <c r="Y22" t="s">
        <v>257</v>
      </c>
      <c r="Z22" t="s">
        <v>258</v>
      </c>
      <c r="AA22" t="s">
        <v>259</v>
      </c>
      <c r="AB22" t="s">
        <v>260</v>
      </c>
      <c r="AC22" t="s">
        <v>197</v>
      </c>
      <c r="AD22" t="s">
        <v>198</v>
      </c>
      <c r="AE22" t="s">
        <v>208</v>
      </c>
      <c r="AF22" t="s">
        <v>199</v>
      </c>
      <c r="AG22" s="293" t="s">
        <v>52</v>
      </c>
      <c r="AH22" t="s">
        <v>6</v>
      </c>
      <c r="AI22" t="s">
        <v>200</v>
      </c>
      <c r="AJ22" t="s">
        <v>201</v>
      </c>
      <c r="AK22">
        <v>0</v>
      </c>
    </row>
    <row r="23" spans="1:37" ht="14.4" x14ac:dyDescent="0.3">
      <c r="A23">
        <v>78146</v>
      </c>
      <c r="B23">
        <v>130795</v>
      </c>
      <c r="C23" t="s">
        <v>274</v>
      </c>
      <c r="D23" t="s">
        <v>294</v>
      </c>
      <c r="E23" t="s">
        <v>295</v>
      </c>
      <c r="F23" s="291">
        <v>40224</v>
      </c>
      <c r="G23" s="294" t="s">
        <v>208</v>
      </c>
      <c r="H23" t="s">
        <v>295</v>
      </c>
      <c r="I23" t="s">
        <v>296</v>
      </c>
      <c r="J23" t="s">
        <v>103</v>
      </c>
      <c r="K23" t="s">
        <v>297</v>
      </c>
      <c r="L23" t="s">
        <v>69</v>
      </c>
      <c r="M23" s="291">
        <v>44664</v>
      </c>
      <c r="N23" s="291">
        <v>44664</v>
      </c>
      <c r="O23" t="s">
        <v>11</v>
      </c>
      <c r="P23" t="s">
        <v>298</v>
      </c>
      <c r="Q23" t="s">
        <v>299</v>
      </c>
      <c r="R23" t="s">
        <v>300</v>
      </c>
      <c r="S23" t="s">
        <v>11</v>
      </c>
      <c r="T23" t="s">
        <v>294</v>
      </c>
      <c r="U23" t="s">
        <v>301</v>
      </c>
      <c r="V23" t="s">
        <v>190</v>
      </c>
      <c r="W23" t="s">
        <v>302</v>
      </c>
      <c r="X23" t="s">
        <v>303</v>
      </c>
      <c r="Y23" t="s">
        <v>304</v>
      </c>
      <c r="Z23" t="s">
        <v>233</v>
      </c>
      <c r="AA23" t="s">
        <v>234</v>
      </c>
      <c r="AB23" t="s">
        <v>196</v>
      </c>
      <c r="AC23" t="s">
        <v>197</v>
      </c>
      <c r="AD23" t="s">
        <v>198</v>
      </c>
      <c r="AE23" t="s">
        <v>208</v>
      </c>
      <c r="AF23" t="s">
        <v>199</v>
      </c>
      <c r="AG23" s="295" t="s">
        <v>53</v>
      </c>
      <c r="AH23" t="s">
        <v>6</v>
      </c>
      <c r="AI23" t="s">
        <v>200</v>
      </c>
      <c r="AJ23" t="s">
        <v>201</v>
      </c>
      <c r="AK23">
        <v>0</v>
      </c>
    </row>
    <row r="24" spans="1:37" ht="14.4" x14ac:dyDescent="0.3">
      <c r="A24">
        <v>78147</v>
      </c>
      <c r="B24">
        <v>130795</v>
      </c>
      <c r="C24" t="s">
        <v>274</v>
      </c>
      <c r="D24" t="s">
        <v>294</v>
      </c>
      <c r="E24" t="s">
        <v>305</v>
      </c>
      <c r="F24" s="291">
        <v>40189</v>
      </c>
      <c r="G24" s="294" t="s">
        <v>208</v>
      </c>
      <c r="H24" t="s">
        <v>305</v>
      </c>
      <c r="I24" t="s">
        <v>306</v>
      </c>
      <c r="J24" t="s">
        <v>103</v>
      </c>
      <c r="K24" t="s">
        <v>307</v>
      </c>
      <c r="L24" t="s">
        <v>69</v>
      </c>
      <c r="M24" s="291">
        <v>44664</v>
      </c>
      <c r="N24" s="291">
        <v>44664</v>
      </c>
      <c r="O24" t="s">
        <v>11</v>
      </c>
      <c r="P24" t="s">
        <v>298</v>
      </c>
      <c r="Q24" t="s">
        <v>299</v>
      </c>
      <c r="R24" t="s">
        <v>300</v>
      </c>
      <c r="S24" t="s">
        <v>11</v>
      </c>
      <c r="T24" t="s">
        <v>294</v>
      </c>
      <c r="U24" t="s">
        <v>301</v>
      </c>
      <c r="V24" t="s">
        <v>190</v>
      </c>
      <c r="W24" t="s">
        <v>302</v>
      </c>
      <c r="X24" t="s">
        <v>303</v>
      </c>
      <c r="Y24" t="s">
        <v>304</v>
      </c>
      <c r="Z24" t="s">
        <v>233</v>
      </c>
      <c r="AA24" t="s">
        <v>234</v>
      </c>
      <c r="AB24" t="s">
        <v>196</v>
      </c>
      <c r="AC24" t="s">
        <v>197</v>
      </c>
      <c r="AD24" t="s">
        <v>198</v>
      </c>
      <c r="AE24" t="s">
        <v>208</v>
      </c>
      <c r="AF24" t="s">
        <v>199</v>
      </c>
      <c r="AG24" s="295" t="s">
        <v>53</v>
      </c>
      <c r="AH24" t="s">
        <v>6</v>
      </c>
      <c r="AI24" t="s">
        <v>200</v>
      </c>
      <c r="AJ24" t="s">
        <v>201</v>
      </c>
      <c r="AK24">
        <v>0</v>
      </c>
    </row>
    <row r="25" spans="1:37" ht="14.4" x14ac:dyDescent="0.3">
      <c r="A25">
        <v>90418</v>
      </c>
      <c r="B25">
        <v>130429</v>
      </c>
      <c r="C25" t="s">
        <v>274</v>
      </c>
      <c r="D25" t="s">
        <v>223</v>
      </c>
      <c r="E25" t="s">
        <v>308</v>
      </c>
      <c r="F25" s="291">
        <v>40229</v>
      </c>
      <c r="G25" s="294" t="s">
        <v>208</v>
      </c>
      <c r="H25" t="s">
        <v>308</v>
      </c>
      <c r="I25" t="s">
        <v>309</v>
      </c>
      <c r="J25" t="s">
        <v>103</v>
      </c>
      <c r="K25" t="s">
        <v>310</v>
      </c>
      <c r="L25" t="s">
        <v>69</v>
      </c>
      <c r="M25" s="291">
        <v>44663</v>
      </c>
      <c r="N25" s="291">
        <v>44663</v>
      </c>
      <c r="O25" t="s">
        <v>11</v>
      </c>
      <c r="P25" t="s">
        <v>227</v>
      </c>
      <c r="Q25" t="s">
        <v>228</v>
      </c>
      <c r="R25" t="s">
        <v>229</v>
      </c>
      <c r="S25" t="s">
        <v>11</v>
      </c>
      <c r="T25" t="s">
        <v>223</v>
      </c>
      <c r="U25" t="s">
        <v>230</v>
      </c>
      <c r="V25" t="s">
        <v>190</v>
      </c>
      <c r="W25" t="s">
        <v>231</v>
      </c>
      <c r="X25" t="s">
        <v>232</v>
      </c>
      <c r="Y25" t="s">
        <v>11</v>
      </c>
      <c r="Z25" t="s">
        <v>233</v>
      </c>
      <c r="AA25" t="s">
        <v>234</v>
      </c>
      <c r="AB25" t="s">
        <v>196</v>
      </c>
      <c r="AC25" t="s">
        <v>197</v>
      </c>
      <c r="AD25" t="s">
        <v>198</v>
      </c>
      <c r="AE25" t="s">
        <v>208</v>
      </c>
      <c r="AF25" t="s">
        <v>199</v>
      </c>
      <c r="AG25" s="295" t="s">
        <v>53</v>
      </c>
      <c r="AH25" t="s">
        <v>6</v>
      </c>
      <c r="AI25" t="s">
        <v>200</v>
      </c>
      <c r="AJ25" t="s">
        <v>201</v>
      </c>
      <c r="AK25">
        <v>0</v>
      </c>
    </row>
    <row r="26" spans="1:37" ht="14.4" x14ac:dyDescent="0.3">
      <c r="A26">
        <v>90419</v>
      </c>
      <c r="B26">
        <v>130429</v>
      </c>
      <c r="C26" t="s">
        <v>274</v>
      </c>
      <c r="D26" t="s">
        <v>223</v>
      </c>
      <c r="E26" t="s">
        <v>311</v>
      </c>
      <c r="F26" s="291">
        <v>40324</v>
      </c>
      <c r="G26" s="294" t="s">
        <v>208</v>
      </c>
      <c r="H26" t="s">
        <v>311</v>
      </c>
      <c r="I26" t="s">
        <v>312</v>
      </c>
      <c r="J26" t="s">
        <v>103</v>
      </c>
      <c r="K26" t="s">
        <v>313</v>
      </c>
      <c r="L26" t="s">
        <v>69</v>
      </c>
      <c r="M26" s="291">
        <v>44663</v>
      </c>
      <c r="N26" s="291">
        <v>44663</v>
      </c>
      <c r="O26" t="s">
        <v>11</v>
      </c>
      <c r="P26" t="s">
        <v>227</v>
      </c>
      <c r="Q26" t="s">
        <v>228</v>
      </c>
      <c r="R26" t="s">
        <v>229</v>
      </c>
      <c r="S26" t="s">
        <v>11</v>
      </c>
      <c r="T26" t="s">
        <v>223</v>
      </c>
      <c r="U26" t="s">
        <v>230</v>
      </c>
      <c r="V26" t="s">
        <v>190</v>
      </c>
      <c r="W26" t="s">
        <v>231</v>
      </c>
      <c r="X26" t="s">
        <v>232</v>
      </c>
      <c r="Y26" t="s">
        <v>11</v>
      </c>
      <c r="Z26" t="s">
        <v>233</v>
      </c>
      <c r="AA26" t="s">
        <v>234</v>
      </c>
      <c r="AB26" t="s">
        <v>196</v>
      </c>
      <c r="AC26" t="s">
        <v>197</v>
      </c>
      <c r="AD26" t="s">
        <v>198</v>
      </c>
      <c r="AE26" t="s">
        <v>208</v>
      </c>
      <c r="AF26" t="s">
        <v>199</v>
      </c>
      <c r="AG26" s="295" t="s">
        <v>53</v>
      </c>
      <c r="AH26" t="s">
        <v>6</v>
      </c>
      <c r="AI26" t="s">
        <v>200</v>
      </c>
      <c r="AJ26" t="s">
        <v>201</v>
      </c>
      <c r="AK26">
        <v>0</v>
      </c>
    </row>
    <row r="27" spans="1:37" ht="14.4" x14ac:dyDescent="0.3">
      <c r="A27">
        <v>90422</v>
      </c>
      <c r="B27">
        <v>130436</v>
      </c>
      <c r="C27" t="s">
        <v>274</v>
      </c>
      <c r="D27" t="s">
        <v>238</v>
      </c>
      <c r="E27" t="s">
        <v>314</v>
      </c>
      <c r="F27" s="291">
        <v>40124</v>
      </c>
      <c r="G27" s="294" t="s">
        <v>208</v>
      </c>
      <c r="H27" t="s">
        <v>314</v>
      </c>
      <c r="I27" t="s">
        <v>315</v>
      </c>
      <c r="J27" t="s">
        <v>316</v>
      </c>
      <c r="K27" t="s">
        <v>317</v>
      </c>
      <c r="L27" t="s">
        <v>69</v>
      </c>
      <c r="M27" s="291">
        <v>44663</v>
      </c>
      <c r="N27" s="291">
        <v>44663</v>
      </c>
      <c r="O27" t="s">
        <v>11</v>
      </c>
      <c r="P27" t="s">
        <v>227</v>
      </c>
      <c r="Q27" t="s">
        <v>228</v>
      </c>
      <c r="R27" t="s">
        <v>229</v>
      </c>
      <c r="S27" t="s">
        <v>11</v>
      </c>
      <c r="T27" t="s">
        <v>223</v>
      </c>
      <c r="U27" t="s">
        <v>230</v>
      </c>
      <c r="V27" t="s">
        <v>190</v>
      </c>
      <c r="W27" t="s">
        <v>231</v>
      </c>
      <c r="X27" t="s">
        <v>232</v>
      </c>
      <c r="Y27" t="s">
        <v>11</v>
      </c>
      <c r="Z27" t="s">
        <v>233</v>
      </c>
      <c r="AA27" t="s">
        <v>234</v>
      </c>
      <c r="AB27" t="s">
        <v>196</v>
      </c>
      <c r="AC27" t="s">
        <v>197</v>
      </c>
      <c r="AD27" t="s">
        <v>198</v>
      </c>
      <c r="AE27" t="s">
        <v>208</v>
      </c>
      <c r="AF27" t="s">
        <v>199</v>
      </c>
      <c r="AG27" s="295" t="s">
        <v>53</v>
      </c>
      <c r="AH27" t="s">
        <v>6</v>
      </c>
      <c r="AI27" t="s">
        <v>200</v>
      </c>
      <c r="AJ27" t="s">
        <v>201</v>
      </c>
      <c r="AK27">
        <v>0</v>
      </c>
    </row>
    <row r="28" spans="1:37" ht="14.4" x14ac:dyDescent="0.3">
      <c r="A28">
        <v>90423</v>
      </c>
      <c r="B28">
        <v>130436</v>
      </c>
      <c r="C28" t="s">
        <v>274</v>
      </c>
      <c r="D28" t="s">
        <v>238</v>
      </c>
      <c r="E28" t="s">
        <v>318</v>
      </c>
      <c r="F28" s="291">
        <v>40432</v>
      </c>
      <c r="G28" s="294" t="s">
        <v>208</v>
      </c>
      <c r="H28" t="s">
        <v>318</v>
      </c>
      <c r="I28" t="s">
        <v>319</v>
      </c>
      <c r="J28" t="s">
        <v>320</v>
      </c>
      <c r="K28" t="s">
        <v>321</v>
      </c>
      <c r="L28" t="s">
        <v>69</v>
      </c>
      <c r="M28" s="291">
        <v>44663</v>
      </c>
      <c r="N28" s="291">
        <v>44663</v>
      </c>
      <c r="O28" t="s">
        <v>11</v>
      </c>
      <c r="P28" t="s">
        <v>227</v>
      </c>
      <c r="Q28" t="s">
        <v>228</v>
      </c>
      <c r="R28" t="s">
        <v>229</v>
      </c>
      <c r="S28" t="s">
        <v>11</v>
      </c>
      <c r="T28" t="s">
        <v>223</v>
      </c>
      <c r="U28" t="s">
        <v>230</v>
      </c>
      <c r="V28" t="s">
        <v>190</v>
      </c>
      <c r="W28" t="s">
        <v>231</v>
      </c>
      <c r="X28" t="s">
        <v>232</v>
      </c>
      <c r="Y28" t="s">
        <v>11</v>
      </c>
      <c r="Z28" t="s">
        <v>233</v>
      </c>
      <c r="AA28" t="s">
        <v>234</v>
      </c>
      <c r="AB28" t="s">
        <v>196</v>
      </c>
      <c r="AC28" t="s">
        <v>197</v>
      </c>
      <c r="AD28" t="s">
        <v>198</v>
      </c>
      <c r="AE28" t="s">
        <v>208</v>
      </c>
      <c r="AF28" t="s">
        <v>199</v>
      </c>
      <c r="AG28" s="295" t="s">
        <v>53</v>
      </c>
      <c r="AH28" t="s">
        <v>6</v>
      </c>
      <c r="AI28" t="s">
        <v>200</v>
      </c>
      <c r="AJ28" t="s">
        <v>201</v>
      </c>
      <c r="AK28">
        <v>0</v>
      </c>
    </row>
    <row r="29" spans="1:37" ht="14.4" x14ac:dyDescent="0.3">
      <c r="A29">
        <v>93075</v>
      </c>
      <c r="B29">
        <v>130366</v>
      </c>
      <c r="C29" t="s">
        <v>274</v>
      </c>
      <c r="D29" t="s">
        <v>322</v>
      </c>
      <c r="E29" t="s">
        <v>323</v>
      </c>
      <c r="F29" s="291">
        <v>40174</v>
      </c>
      <c r="G29" s="294" t="s">
        <v>208</v>
      </c>
      <c r="H29" t="s">
        <v>323</v>
      </c>
      <c r="I29" t="s">
        <v>324</v>
      </c>
      <c r="J29" t="s">
        <v>103</v>
      </c>
      <c r="K29" t="s">
        <v>325</v>
      </c>
      <c r="L29" t="s">
        <v>69</v>
      </c>
      <c r="M29" s="291">
        <v>44663</v>
      </c>
      <c r="N29" s="291">
        <v>44663</v>
      </c>
      <c r="O29" t="s">
        <v>11</v>
      </c>
      <c r="P29" t="s">
        <v>326</v>
      </c>
      <c r="Q29" t="s">
        <v>327</v>
      </c>
      <c r="R29" t="s">
        <v>11</v>
      </c>
      <c r="S29" t="s">
        <v>11</v>
      </c>
      <c r="T29" t="s">
        <v>322</v>
      </c>
      <c r="U29" t="s">
        <v>328</v>
      </c>
      <c r="V29" t="s">
        <v>190</v>
      </c>
      <c r="W29" t="s">
        <v>329</v>
      </c>
      <c r="X29" t="s">
        <v>330</v>
      </c>
      <c r="Y29" t="s">
        <v>11</v>
      </c>
      <c r="Z29" t="s">
        <v>233</v>
      </c>
      <c r="AA29" t="s">
        <v>234</v>
      </c>
      <c r="AB29" t="s">
        <v>196</v>
      </c>
      <c r="AC29" t="s">
        <v>197</v>
      </c>
      <c r="AD29" t="s">
        <v>198</v>
      </c>
      <c r="AE29" t="s">
        <v>208</v>
      </c>
      <c r="AF29" t="s">
        <v>199</v>
      </c>
      <c r="AG29" s="295" t="s">
        <v>53</v>
      </c>
      <c r="AH29" t="s">
        <v>6</v>
      </c>
      <c r="AI29" t="s">
        <v>200</v>
      </c>
      <c r="AJ29" t="s">
        <v>201</v>
      </c>
      <c r="AK29">
        <v>0</v>
      </c>
    </row>
    <row r="30" spans="1:37" ht="14.4" x14ac:dyDescent="0.3">
      <c r="A30">
        <v>93076</v>
      </c>
      <c r="B30">
        <v>130366</v>
      </c>
      <c r="C30" t="s">
        <v>274</v>
      </c>
      <c r="D30" t="s">
        <v>322</v>
      </c>
      <c r="E30" t="s">
        <v>331</v>
      </c>
      <c r="F30" s="291">
        <v>40235</v>
      </c>
      <c r="G30" s="294" t="s">
        <v>208</v>
      </c>
      <c r="H30" t="s">
        <v>331</v>
      </c>
      <c r="I30" t="s">
        <v>332</v>
      </c>
      <c r="J30" t="s">
        <v>103</v>
      </c>
      <c r="K30" t="s">
        <v>333</v>
      </c>
      <c r="L30" t="s">
        <v>69</v>
      </c>
      <c r="M30" s="291">
        <v>44663</v>
      </c>
      <c r="N30" s="291">
        <v>44663</v>
      </c>
      <c r="O30" t="s">
        <v>11</v>
      </c>
      <c r="P30" t="s">
        <v>326</v>
      </c>
      <c r="Q30" t="s">
        <v>327</v>
      </c>
      <c r="R30" t="s">
        <v>11</v>
      </c>
      <c r="S30" t="s">
        <v>11</v>
      </c>
      <c r="T30" t="s">
        <v>322</v>
      </c>
      <c r="U30" t="s">
        <v>328</v>
      </c>
      <c r="V30" t="s">
        <v>190</v>
      </c>
      <c r="W30" t="s">
        <v>329</v>
      </c>
      <c r="X30" t="s">
        <v>330</v>
      </c>
      <c r="Y30" t="s">
        <v>11</v>
      </c>
      <c r="Z30" t="s">
        <v>233</v>
      </c>
      <c r="AA30" t="s">
        <v>234</v>
      </c>
      <c r="AB30" t="s">
        <v>196</v>
      </c>
      <c r="AC30" t="s">
        <v>197</v>
      </c>
      <c r="AD30" t="s">
        <v>198</v>
      </c>
      <c r="AE30" t="s">
        <v>208</v>
      </c>
      <c r="AF30" t="s">
        <v>199</v>
      </c>
      <c r="AG30" s="295" t="s">
        <v>53</v>
      </c>
      <c r="AH30" t="s">
        <v>6</v>
      </c>
      <c r="AI30" t="s">
        <v>200</v>
      </c>
      <c r="AJ30" t="s">
        <v>201</v>
      </c>
      <c r="AK30">
        <v>0</v>
      </c>
    </row>
    <row r="31" spans="1:37" ht="14.4" x14ac:dyDescent="0.3">
      <c r="A31">
        <v>90392</v>
      </c>
      <c r="B31">
        <v>128572</v>
      </c>
      <c r="C31" t="s">
        <v>274</v>
      </c>
      <c r="D31" t="s">
        <v>223</v>
      </c>
      <c r="E31" t="s">
        <v>334</v>
      </c>
      <c r="F31" s="291">
        <v>40338</v>
      </c>
      <c r="G31" s="292" t="s">
        <v>182</v>
      </c>
      <c r="H31" t="s">
        <v>334</v>
      </c>
      <c r="I31" t="s">
        <v>335</v>
      </c>
      <c r="J31" t="s">
        <v>103</v>
      </c>
      <c r="K31" t="s">
        <v>336</v>
      </c>
      <c r="L31" t="s">
        <v>69</v>
      </c>
      <c r="M31" s="291">
        <v>44652</v>
      </c>
      <c r="N31" s="291">
        <v>44652</v>
      </c>
      <c r="O31" t="s">
        <v>11</v>
      </c>
      <c r="P31" t="s">
        <v>227</v>
      </c>
      <c r="Q31" t="s">
        <v>228</v>
      </c>
      <c r="R31" t="s">
        <v>229</v>
      </c>
      <c r="S31" t="s">
        <v>11</v>
      </c>
      <c r="T31" t="s">
        <v>223</v>
      </c>
      <c r="U31" t="s">
        <v>230</v>
      </c>
      <c r="V31" t="s">
        <v>190</v>
      </c>
      <c r="W31" t="s">
        <v>231</v>
      </c>
      <c r="X31" t="s">
        <v>232</v>
      </c>
      <c r="Y31" t="s">
        <v>11</v>
      </c>
      <c r="Z31" t="s">
        <v>233</v>
      </c>
      <c r="AA31" t="s">
        <v>234</v>
      </c>
      <c r="AB31" t="s">
        <v>196</v>
      </c>
      <c r="AC31" t="s">
        <v>197</v>
      </c>
      <c r="AD31" t="s">
        <v>198</v>
      </c>
      <c r="AE31" t="s">
        <v>182</v>
      </c>
      <c r="AF31" t="s">
        <v>199</v>
      </c>
      <c r="AG31" s="295" t="s">
        <v>53</v>
      </c>
      <c r="AH31" t="s">
        <v>6</v>
      </c>
      <c r="AI31" t="s">
        <v>200</v>
      </c>
      <c r="AJ31" t="s">
        <v>201</v>
      </c>
      <c r="AK31">
        <v>0</v>
      </c>
    </row>
    <row r="32" spans="1:37" ht="14.4" x14ac:dyDescent="0.3">
      <c r="A32">
        <v>90393</v>
      </c>
      <c r="B32">
        <v>128572</v>
      </c>
      <c r="C32" t="s">
        <v>274</v>
      </c>
      <c r="D32" t="s">
        <v>223</v>
      </c>
      <c r="E32" t="s">
        <v>337</v>
      </c>
      <c r="F32" s="291">
        <v>40154</v>
      </c>
      <c r="G32" s="292" t="s">
        <v>182</v>
      </c>
      <c r="H32" t="s">
        <v>337</v>
      </c>
      <c r="I32" t="s">
        <v>338</v>
      </c>
      <c r="J32" t="s">
        <v>103</v>
      </c>
      <c r="K32" t="s">
        <v>339</v>
      </c>
      <c r="L32" t="s">
        <v>69</v>
      </c>
      <c r="M32" s="291">
        <v>44652</v>
      </c>
      <c r="N32" s="291">
        <v>44652</v>
      </c>
      <c r="O32" t="s">
        <v>11</v>
      </c>
      <c r="P32" t="s">
        <v>227</v>
      </c>
      <c r="Q32" t="s">
        <v>228</v>
      </c>
      <c r="R32" t="s">
        <v>229</v>
      </c>
      <c r="S32" t="s">
        <v>11</v>
      </c>
      <c r="T32" t="s">
        <v>223</v>
      </c>
      <c r="U32" t="s">
        <v>230</v>
      </c>
      <c r="V32" t="s">
        <v>190</v>
      </c>
      <c r="W32" t="s">
        <v>231</v>
      </c>
      <c r="X32" t="s">
        <v>232</v>
      </c>
      <c r="Y32" t="s">
        <v>11</v>
      </c>
      <c r="Z32" t="s">
        <v>233</v>
      </c>
      <c r="AA32" t="s">
        <v>234</v>
      </c>
      <c r="AB32" t="s">
        <v>196</v>
      </c>
      <c r="AC32" t="s">
        <v>197</v>
      </c>
      <c r="AD32" t="s">
        <v>198</v>
      </c>
      <c r="AE32" t="s">
        <v>182</v>
      </c>
      <c r="AF32" t="s">
        <v>199</v>
      </c>
      <c r="AG32" s="295" t="s">
        <v>53</v>
      </c>
      <c r="AH32" t="s">
        <v>6</v>
      </c>
      <c r="AI32" t="s">
        <v>200</v>
      </c>
      <c r="AJ32" t="s">
        <v>201</v>
      </c>
      <c r="AK32">
        <v>0</v>
      </c>
    </row>
    <row r="33" spans="1:37" ht="14.4" x14ac:dyDescent="0.3">
      <c r="A33">
        <v>90420</v>
      </c>
      <c r="B33">
        <v>130433</v>
      </c>
      <c r="C33" t="s">
        <v>274</v>
      </c>
      <c r="D33" t="s">
        <v>238</v>
      </c>
      <c r="E33" t="s">
        <v>340</v>
      </c>
      <c r="F33" s="291">
        <v>40128</v>
      </c>
      <c r="G33" s="292" t="s">
        <v>182</v>
      </c>
      <c r="H33" t="s">
        <v>340</v>
      </c>
      <c r="I33" t="s">
        <v>341</v>
      </c>
      <c r="J33" t="s">
        <v>103</v>
      </c>
      <c r="K33" t="s">
        <v>342</v>
      </c>
      <c r="L33" t="s">
        <v>69</v>
      </c>
      <c r="M33" s="291">
        <v>44663</v>
      </c>
      <c r="N33" s="291">
        <v>44663</v>
      </c>
      <c r="O33" t="s">
        <v>11</v>
      </c>
      <c r="P33" t="s">
        <v>227</v>
      </c>
      <c r="Q33" t="s">
        <v>228</v>
      </c>
      <c r="R33" t="s">
        <v>229</v>
      </c>
      <c r="S33" t="s">
        <v>11</v>
      </c>
      <c r="T33" t="s">
        <v>223</v>
      </c>
      <c r="U33" t="s">
        <v>230</v>
      </c>
      <c r="V33" t="s">
        <v>190</v>
      </c>
      <c r="W33" t="s">
        <v>231</v>
      </c>
      <c r="X33" t="s">
        <v>232</v>
      </c>
      <c r="Y33" t="s">
        <v>11</v>
      </c>
      <c r="Z33" t="s">
        <v>233</v>
      </c>
      <c r="AA33" t="s">
        <v>234</v>
      </c>
      <c r="AB33" t="s">
        <v>196</v>
      </c>
      <c r="AC33" t="s">
        <v>197</v>
      </c>
      <c r="AD33" t="s">
        <v>198</v>
      </c>
      <c r="AE33" t="s">
        <v>182</v>
      </c>
      <c r="AF33" t="s">
        <v>199</v>
      </c>
      <c r="AG33" s="295" t="s">
        <v>53</v>
      </c>
      <c r="AH33" t="s">
        <v>6</v>
      </c>
      <c r="AI33" t="s">
        <v>200</v>
      </c>
      <c r="AJ33" t="s">
        <v>201</v>
      </c>
      <c r="AK33">
        <v>0</v>
      </c>
    </row>
    <row r="34" spans="1:37" ht="14.4" x14ac:dyDescent="0.3">
      <c r="A34">
        <v>90421</v>
      </c>
      <c r="B34">
        <v>130433</v>
      </c>
      <c r="C34" t="s">
        <v>274</v>
      </c>
      <c r="D34" t="s">
        <v>238</v>
      </c>
      <c r="E34" t="s">
        <v>343</v>
      </c>
      <c r="F34" s="291">
        <v>40110</v>
      </c>
      <c r="G34" s="292" t="s">
        <v>182</v>
      </c>
      <c r="H34" t="s">
        <v>343</v>
      </c>
      <c r="I34" t="s">
        <v>344</v>
      </c>
      <c r="J34" t="s">
        <v>103</v>
      </c>
      <c r="K34" t="s">
        <v>345</v>
      </c>
      <c r="L34" t="s">
        <v>69</v>
      </c>
      <c r="M34" s="291">
        <v>44663</v>
      </c>
      <c r="N34" s="291">
        <v>44663</v>
      </c>
      <c r="O34" t="s">
        <v>11</v>
      </c>
      <c r="P34" t="s">
        <v>227</v>
      </c>
      <c r="Q34" t="s">
        <v>228</v>
      </c>
      <c r="R34" t="s">
        <v>229</v>
      </c>
      <c r="S34" t="s">
        <v>11</v>
      </c>
      <c r="T34" t="s">
        <v>223</v>
      </c>
      <c r="U34" t="s">
        <v>230</v>
      </c>
      <c r="V34" t="s">
        <v>190</v>
      </c>
      <c r="W34" t="s">
        <v>231</v>
      </c>
      <c r="X34" t="s">
        <v>232</v>
      </c>
      <c r="Y34" t="s">
        <v>11</v>
      </c>
      <c r="Z34" t="s">
        <v>233</v>
      </c>
      <c r="AA34" t="s">
        <v>234</v>
      </c>
      <c r="AB34" t="s">
        <v>196</v>
      </c>
      <c r="AC34" t="s">
        <v>197</v>
      </c>
      <c r="AD34" t="s">
        <v>198</v>
      </c>
      <c r="AE34" t="s">
        <v>182</v>
      </c>
      <c r="AF34" t="s">
        <v>199</v>
      </c>
      <c r="AG34" s="295" t="s">
        <v>53</v>
      </c>
      <c r="AH34" t="s">
        <v>6</v>
      </c>
      <c r="AI34" t="s">
        <v>200</v>
      </c>
      <c r="AJ34" t="s">
        <v>201</v>
      </c>
      <c r="AK34">
        <v>0</v>
      </c>
    </row>
    <row r="35" spans="1:37" ht="14.4" x14ac:dyDescent="0.3">
      <c r="A35">
        <v>111936</v>
      </c>
      <c r="B35">
        <v>128799</v>
      </c>
      <c r="C35" t="s">
        <v>274</v>
      </c>
      <c r="D35" t="s">
        <v>246</v>
      </c>
      <c r="E35" t="s">
        <v>346</v>
      </c>
      <c r="F35" s="291">
        <v>40404</v>
      </c>
      <c r="G35" s="292" t="s">
        <v>182</v>
      </c>
      <c r="H35" t="s">
        <v>346</v>
      </c>
      <c r="I35" t="s">
        <v>347</v>
      </c>
      <c r="J35" t="s">
        <v>249</v>
      </c>
      <c r="K35" t="s">
        <v>348</v>
      </c>
      <c r="L35" t="s">
        <v>69</v>
      </c>
      <c r="M35" s="291">
        <v>44654</v>
      </c>
      <c r="N35" s="291">
        <v>44654</v>
      </c>
      <c r="O35" t="s">
        <v>11</v>
      </c>
      <c r="P35" t="s">
        <v>251</v>
      </c>
      <c r="Q35" t="s">
        <v>252</v>
      </c>
      <c r="R35" t="s">
        <v>253</v>
      </c>
      <c r="S35" t="s">
        <v>11</v>
      </c>
      <c r="T35" t="s">
        <v>246</v>
      </c>
      <c r="U35" t="s">
        <v>254</v>
      </c>
      <c r="V35" t="s">
        <v>190</v>
      </c>
      <c r="W35" t="s">
        <v>255</v>
      </c>
      <c r="X35" t="s">
        <v>256</v>
      </c>
      <c r="Y35" t="s">
        <v>257</v>
      </c>
      <c r="Z35" t="s">
        <v>258</v>
      </c>
      <c r="AA35" t="s">
        <v>259</v>
      </c>
      <c r="AB35" t="s">
        <v>260</v>
      </c>
      <c r="AC35" t="s">
        <v>197</v>
      </c>
      <c r="AD35" t="s">
        <v>198</v>
      </c>
      <c r="AE35" t="s">
        <v>182</v>
      </c>
      <c r="AF35" t="s">
        <v>199</v>
      </c>
      <c r="AG35" s="295" t="s">
        <v>53</v>
      </c>
      <c r="AH35" t="s">
        <v>6</v>
      </c>
      <c r="AI35" t="s">
        <v>200</v>
      </c>
      <c r="AJ35" t="s">
        <v>201</v>
      </c>
      <c r="AK35">
        <v>0</v>
      </c>
    </row>
    <row r="36" spans="1:37" ht="14.4" x14ac:dyDescent="0.3">
      <c r="A36">
        <v>111937</v>
      </c>
      <c r="B36">
        <v>128799</v>
      </c>
      <c r="C36" t="s">
        <v>274</v>
      </c>
      <c r="D36" t="s">
        <v>246</v>
      </c>
      <c r="E36" t="s">
        <v>349</v>
      </c>
      <c r="F36" s="291">
        <v>40204</v>
      </c>
      <c r="G36" s="292" t="s">
        <v>182</v>
      </c>
      <c r="H36" t="s">
        <v>349</v>
      </c>
      <c r="I36" t="s">
        <v>350</v>
      </c>
      <c r="J36" t="s">
        <v>103</v>
      </c>
      <c r="K36" t="s">
        <v>351</v>
      </c>
      <c r="L36" t="s">
        <v>69</v>
      </c>
      <c r="M36" s="291">
        <v>44654</v>
      </c>
      <c r="N36" s="291">
        <v>44654</v>
      </c>
      <c r="O36" t="s">
        <v>11</v>
      </c>
      <c r="P36" t="s">
        <v>251</v>
      </c>
      <c r="Q36" t="s">
        <v>252</v>
      </c>
      <c r="R36" t="s">
        <v>253</v>
      </c>
      <c r="S36" t="s">
        <v>11</v>
      </c>
      <c r="T36" t="s">
        <v>246</v>
      </c>
      <c r="U36" t="s">
        <v>254</v>
      </c>
      <c r="V36" t="s">
        <v>190</v>
      </c>
      <c r="W36" t="s">
        <v>255</v>
      </c>
      <c r="X36" t="s">
        <v>256</v>
      </c>
      <c r="Y36" t="s">
        <v>257</v>
      </c>
      <c r="Z36" t="s">
        <v>258</v>
      </c>
      <c r="AA36" t="s">
        <v>259</v>
      </c>
      <c r="AB36" t="s">
        <v>260</v>
      </c>
      <c r="AC36" t="s">
        <v>197</v>
      </c>
      <c r="AD36" t="s">
        <v>198</v>
      </c>
      <c r="AE36" t="s">
        <v>182</v>
      </c>
      <c r="AF36" t="s">
        <v>199</v>
      </c>
      <c r="AG36" s="295" t="s">
        <v>53</v>
      </c>
      <c r="AH36" t="s">
        <v>6</v>
      </c>
      <c r="AI36" t="s">
        <v>200</v>
      </c>
      <c r="AJ36" t="s">
        <v>201</v>
      </c>
      <c r="AK36">
        <v>0</v>
      </c>
    </row>
    <row r="37" spans="1:37" ht="14.4" x14ac:dyDescent="0.3">
      <c r="A37">
        <v>87861</v>
      </c>
      <c r="B37">
        <v>129773</v>
      </c>
      <c r="C37" t="s">
        <v>352</v>
      </c>
      <c r="D37" t="s">
        <v>353</v>
      </c>
      <c r="E37" t="s">
        <v>354</v>
      </c>
      <c r="F37" s="291">
        <v>39339</v>
      </c>
      <c r="G37" s="294" t="s">
        <v>208</v>
      </c>
      <c r="H37" t="s">
        <v>354</v>
      </c>
      <c r="I37" t="s">
        <v>355</v>
      </c>
      <c r="J37" t="s">
        <v>103</v>
      </c>
      <c r="K37" t="s">
        <v>356</v>
      </c>
      <c r="L37" t="s">
        <v>69</v>
      </c>
      <c r="M37" s="291">
        <v>44659</v>
      </c>
      <c r="N37" s="291">
        <v>44659</v>
      </c>
      <c r="O37" t="s">
        <v>11</v>
      </c>
      <c r="P37" t="s">
        <v>357</v>
      </c>
      <c r="Q37" t="s">
        <v>358</v>
      </c>
      <c r="R37" t="s">
        <v>359</v>
      </c>
      <c r="S37" t="s">
        <v>11</v>
      </c>
      <c r="T37" t="s">
        <v>353</v>
      </c>
      <c r="U37" t="s">
        <v>360</v>
      </c>
      <c r="V37" t="s">
        <v>190</v>
      </c>
      <c r="W37" t="s">
        <v>361</v>
      </c>
      <c r="X37" t="s">
        <v>362</v>
      </c>
      <c r="Y37" t="s">
        <v>363</v>
      </c>
      <c r="Z37" t="s">
        <v>364</v>
      </c>
      <c r="AA37" t="s">
        <v>195</v>
      </c>
      <c r="AB37" t="s">
        <v>196</v>
      </c>
      <c r="AC37" t="s">
        <v>197</v>
      </c>
      <c r="AD37" t="s">
        <v>198</v>
      </c>
      <c r="AE37" t="s">
        <v>208</v>
      </c>
      <c r="AF37" t="s">
        <v>199</v>
      </c>
      <c r="AG37" s="293" t="s">
        <v>52</v>
      </c>
      <c r="AH37" t="s">
        <v>6</v>
      </c>
      <c r="AI37" t="s">
        <v>200</v>
      </c>
      <c r="AJ37" t="s">
        <v>201</v>
      </c>
      <c r="AK37">
        <v>0</v>
      </c>
    </row>
    <row r="38" spans="1:37" ht="14.4" x14ac:dyDescent="0.3">
      <c r="A38">
        <v>87862</v>
      </c>
      <c r="B38">
        <v>129773</v>
      </c>
      <c r="C38" t="s">
        <v>352</v>
      </c>
      <c r="D38" t="s">
        <v>353</v>
      </c>
      <c r="E38" t="s">
        <v>365</v>
      </c>
      <c r="F38" s="291">
        <v>39430</v>
      </c>
      <c r="G38" s="294" t="s">
        <v>208</v>
      </c>
      <c r="H38" t="s">
        <v>365</v>
      </c>
      <c r="I38" t="s">
        <v>366</v>
      </c>
      <c r="J38" t="s">
        <v>103</v>
      </c>
      <c r="K38" t="s">
        <v>367</v>
      </c>
      <c r="L38" t="s">
        <v>69</v>
      </c>
      <c r="M38" s="291">
        <v>44659</v>
      </c>
      <c r="N38" s="291">
        <v>44659</v>
      </c>
      <c r="O38" t="s">
        <v>11</v>
      </c>
      <c r="P38" t="s">
        <v>357</v>
      </c>
      <c r="Q38" t="s">
        <v>358</v>
      </c>
      <c r="R38" t="s">
        <v>359</v>
      </c>
      <c r="S38" t="s">
        <v>11</v>
      </c>
      <c r="T38" t="s">
        <v>353</v>
      </c>
      <c r="U38" t="s">
        <v>360</v>
      </c>
      <c r="V38" t="s">
        <v>190</v>
      </c>
      <c r="W38" t="s">
        <v>361</v>
      </c>
      <c r="X38" t="s">
        <v>362</v>
      </c>
      <c r="Y38" t="s">
        <v>363</v>
      </c>
      <c r="Z38" t="s">
        <v>364</v>
      </c>
      <c r="AA38" t="s">
        <v>195</v>
      </c>
      <c r="AB38" t="s">
        <v>196</v>
      </c>
      <c r="AC38" t="s">
        <v>197</v>
      </c>
      <c r="AD38" t="s">
        <v>198</v>
      </c>
      <c r="AE38" t="s">
        <v>208</v>
      </c>
      <c r="AF38" t="s">
        <v>199</v>
      </c>
      <c r="AG38" s="293" t="s">
        <v>52</v>
      </c>
      <c r="AH38" t="s">
        <v>6</v>
      </c>
      <c r="AI38" t="s">
        <v>200</v>
      </c>
      <c r="AJ38" t="s">
        <v>201</v>
      </c>
      <c r="AK38">
        <v>0</v>
      </c>
    </row>
    <row r="39" spans="1:37" ht="14.4" x14ac:dyDescent="0.3">
      <c r="A39">
        <v>78144</v>
      </c>
      <c r="B39">
        <v>130729</v>
      </c>
      <c r="C39" t="s">
        <v>352</v>
      </c>
      <c r="D39" t="s">
        <v>294</v>
      </c>
      <c r="E39" t="s">
        <v>368</v>
      </c>
      <c r="F39" s="291">
        <v>39652</v>
      </c>
      <c r="G39" s="294" t="s">
        <v>208</v>
      </c>
      <c r="H39" t="s">
        <v>368</v>
      </c>
      <c r="I39" t="s">
        <v>369</v>
      </c>
      <c r="J39" t="s">
        <v>103</v>
      </c>
      <c r="K39" t="s">
        <v>370</v>
      </c>
      <c r="L39" t="s">
        <v>69</v>
      </c>
      <c r="M39" s="291">
        <v>44664</v>
      </c>
      <c r="N39" s="291">
        <v>44664</v>
      </c>
      <c r="O39" t="s">
        <v>11</v>
      </c>
      <c r="P39" t="s">
        <v>298</v>
      </c>
      <c r="Q39" t="s">
        <v>299</v>
      </c>
      <c r="R39" t="s">
        <v>300</v>
      </c>
      <c r="S39" t="s">
        <v>11</v>
      </c>
      <c r="T39" t="s">
        <v>294</v>
      </c>
      <c r="U39" t="s">
        <v>301</v>
      </c>
      <c r="V39" t="s">
        <v>190</v>
      </c>
      <c r="W39" t="s">
        <v>302</v>
      </c>
      <c r="X39" t="s">
        <v>303</v>
      </c>
      <c r="Y39" t="s">
        <v>304</v>
      </c>
      <c r="Z39" t="s">
        <v>233</v>
      </c>
      <c r="AA39" t="s">
        <v>234</v>
      </c>
      <c r="AB39" t="s">
        <v>196</v>
      </c>
      <c r="AC39" t="s">
        <v>197</v>
      </c>
      <c r="AD39" t="s">
        <v>198</v>
      </c>
      <c r="AE39" t="s">
        <v>208</v>
      </c>
      <c r="AF39" t="s">
        <v>199</v>
      </c>
      <c r="AG39" s="295" t="s">
        <v>53</v>
      </c>
      <c r="AH39" t="s">
        <v>6</v>
      </c>
      <c r="AI39" t="s">
        <v>200</v>
      </c>
      <c r="AJ39" t="s">
        <v>201</v>
      </c>
      <c r="AK39">
        <v>0</v>
      </c>
    </row>
    <row r="40" spans="1:37" ht="14.4" x14ac:dyDescent="0.3">
      <c r="A40">
        <v>78145</v>
      </c>
      <c r="B40">
        <v>130729</v>
      </c>
      <c r="C40" t="s">
        <v>352</v>
      </c>
      <c r="D40" t="s">
        <v>294</v>
      </c>
      <c r="E40" t="s">
        <v>371</v>
      </c>
      <c r="F40" s="291">
        <v>39383</v>
      </c>
      <c r="G40" s="294" t="s">
        <v>208</v>
      </c>
      <c r="H40" t="s">
        <v>371</v>
      </c>
      <c r="I40" t="s">
        <v>372</v>
      </c>
      <c r="J40" t="s">
        <v>103</v>
      </c>
      <c r="K40" t="s">
        <v>373</v>
      </c>
      <c r="L40" t="s">
        <v>69</v>
      </c>
      <c r="M40" s="291">
        <v>44664</v>
      </c>
      <c r="N40" s="291">
        <v>44664</v>
      </c>
      <c r="O40" t="s">
        <v>11</v>
      </c>
      <c r="P40" t="s">
        <v>298</v>
      </c>
      <c r="Q40" t="s">
        <v>299</v>
      </c>
      <c r="R40" t="s">
        <v>300</v>
      </c>
      <c r="S40" t="s">
        <v>11</v>
      </c>
      <c r="T40" t="s">
        <v>294</v>
      </c>
      <c r="U40" t="s">
        <v>301</v>
      </c>
      <c r="V40" t="s">
        <v>190</v>
      </c>
      <c r="W40" t="s">
        <v>302</v>
      </c>
      <c r="X40" t="s">
        <v>303</v>
      </c>
      <c r="Y40" t="s">
        <v>304</v>
      </c>
      <c r="Z40" t="s">
        <v>233</v>
      </c>
      <c r="AA40" t="s">
        <v>234</v>
      </c>
      <c r="AB40" t="s">
        <v>196</v>
      </c>
      <c r="AC40" t="s">
        <v>197</v>
      </c>
      <c r="AD40" t="s">
        <v>198</v>
      </c>
      <c r="AE40" t="s">
        <v>208</v>
      </c>
      <c r="AF40" t="s">
        <v>199</v>
      </c>
      <c r="AG40" s="295" t="s">
        <v>53</v>
      </c>
      <c r="AH40" t="s">
        <v>6</v>
      </c>
      <c r="AI40" t="s">
        <v>200</v>
      </c>
      <c r="AJ40" t="s">
        <v>201</v>
      </c>
      <c r="AK40">
        <v>0</v>
      </c>
    </row>
    <row r="41" spans="1:37" ht="14.4" x14ac:dyDescent="0.3">
      <c r="A41">
        <v>88359</v>
      </c>
      <c r="B41">
        <v>129697</v>
      </c>
      <c r="C41" t="s">
        <v>352</v>
      </c>
      <c r="D41" t="s">
        <v>374</v>
      </c>
      <c r="E41" t="s">
        <v>375</v>
      </c>
      <c r="F41" s="291">
        <v>39242</v>
      </c>
      <c r="G41" s="292" t="s">
        <v>182</v>
      </c>
      <c r="H41" t="s">
        <v>375</v>
      </c>
      <c r="I41" t="s">
        <v>376</v>
      </c>
      <c r="J41" t="s">
        <v>103</v>
      </c>
      <c r="K41" t="s">
        <v>377</v>
      </c>
      <c r="L41" t="s">
        <v>69</v>
      </c>
      <c r="M41" s="291">
        <v>44659</v>
      </c>
      <c r="N41" s="291">
        <v>44659</v>
      </c>
      <c r="O41" t="s">
        <v>11</v>
      </c>
      <c r="P41" t="s">
        <v>378</v>
      </c>
      <c r="Q41" t="s">
        <v>379</v>
      </c>
      <c r="R41" t="s">
        <v>380</v>
      </c>
      <c r="S41" t="s">
        <v>11</v>
      </c>
      <c r="T41" t="s">
        <v>381</v>
      </c>
      <c r="U41" t="s">
        <v>382</v>
      </c>
      <c r="V41" t="s">
        <v>383</v>
      </c>
      <c r="W41" t="s">
        <v>384</v>
      </c>
      <c r="X41" t="s">
        <v>385</v>
      </c>
      <c r="Y41" t="s">
        <v>386</v>
      </c>
      <c r="Z41" t="s">
        <v>387</v>
      </c>
      <c r="AA41" t="s">
        <v>388</v>
      </c>
      <c r="AB41" t="s">
        <v>196</v>
      </c>
      <c r="AC41" t="s">
        <v>197</v>
      </c>
      <c r="AD41" t="s">
        <v>198</v>
      </c>
      <c r="AE41" t="s">
        <v>182</v>
      </c>
      <c r="AF41" t="s">
        <v>199</v>
      </c>
      <c r="AG41" s="293" t="s">
        <v>52</v>
      </c>
      <c r="AH41" t="s">
        <v>6</v>
      </c>
      <c r="AI41" t="s">
        <v>200</v>
      </c>
      <c r="AJ41" t="s">
        <v>201</v>
      </c>
      <c r="AK41">
        <v>0</v>
      </c>
    </row>
    <row r="42" spans="1:37" ht="14.4" x14ac:dyDescent="0.3">
      <c r="A42">
        <v>88360</v>
      </c>
      <c r="B42">
        <v>129697</v>
      </c>
      <c r="C42" t="s">
        <v>352</v>
      </c>
      <c r="D42" t="s">
        <v>374</v>
      </c>
      <c r="E42" t="s">
        <v>389</v>
      </c>
      <c r="F42" s="291">
        <v>39336</v>
      </c>
      <c r="G42" s="292" t="s">
        <v>182</v>
      </c>
      <c r="H42" t="s">
        <v>389</v>
      </c>
      <c r="I42" t="s">
        <v>390</v>
      </c>
      <c r="J42" t="s">
        <v>103</v>
      </c>
      <c r="K42" t="s">
        <v>391</v>
      </c>
      <c r="L42" t="s">
        <v>69</v>
      </c>
      <c r="M42" s="291">
        <v>44659</v>
      </c>
      <c r="N42" s="291">
        <v>44659</v>
      </c>
      <c r="O42" t="s">
        <v>11</v>
      </c>
      <c r="P42" t="s">
        <v>378</v>
      </c>
      <c r="Q42" t="s">
        <v>379</v>
      </c>
      <c r="R42" t="s">
        <v>380</v>
      </c>
      <c r="S42" t="s">
        <v>11</v>
      </c>
      <c r="T42" t="s">
        <v>381</v>
      </c>
      <c r="U42" t="s">
        <v>382</v>
      </c>
      <c r="V42" t="s">
        <v>383</v>
      </c>
      <c r="W42" t="s">
        <v>384</v>
      </c>
      <c r="X42" t="s">
        <v>385</v>
      </c>
      <c r="Y42" t="s">
        <v>386</v>
      </c>
      <c r="Z42" t="s">
        <v>387</v>
      </c>
      <c r="AA42" t="s">
        <v>388</v>
      </c>
      <c r="AB42" t="s">
        <v>196</v>
      </c>
      <c r="AC42" t="s">
        <v>197</v>
      </c>
      <c r="AD42" t="s">
        <v>198</v>
      </c>
      <c r="AE42" t="s">
        <v>182</v>
      </c>
      <c r="AF42" t="s">
        <v>199</v>
      </c>
      <c r="AG42" s="293" t="s">
        <v>52</v>
      </c>
      <c r="AH42" t="s">
        <v>6</v>
      </c>
      <c r="AI42" t="s">
        <v>200</v>
      </c>
      <c r="AJ42" t="s">
        <v>201</v>
      </c>
      <c r="AK42">
        <v>0</v>
      </c>
    </row>
    <row r="43" spans="1:37" ht="14.4" x14ac:dyDescent="0.3">
      <c r="A43">
        <v>88357</v>
      </c>
      <c r="B43">
        <v>129696</v>
      </c>
      <c r="C43" t="s">
        <v>352</v>
      </c>
      <c r="D43" t="s">
        <v>374</v>
      </c>
      <c r="E43" t="s">
        <v>375</v>
      </c>
      <c r="F43" s="291">
        <v>39242</v>
      </c>
      <c r="G43" s="292" t="s">
        <v>182</v>
      </c>
      <c r="H43" t="s">
        <v>375</v>
      </c>
      <c r="I43" t="s">
        <v>376</v>
      </c>
      <c r="J43" t="s">
        <v>103</v>
      </c>
      <c r="K43" t="s">
        <v>377</v>
      </c>
      <c r="L43" t="s">
        <v>69</v>
      </c>
      <c r="M43" s="291">
        <v>44659</v>
      </c>
      <c r="N43" s="291">
        <v>44659</v>
      </c>
      <c r="O43" t="s">
        <v>11</v>
      </c>
      <c r="P43" t="s">
        <v>378</v>
      </c>
      <c r="Q43" t="s">
        <v>379</v>
      </c>
      <c r="R43" t="s">
        <v>380</v>
      </c>
      <c r="S43" t="s">
        <v>11</v>
      </c>
      <c r="T43" t="s">
        <v>381</v>
      </c>
      <c r="U43" t="s">
        <v>382</v>
      </c>
      <c r="V43" t="s">
        <v>383</v>
      </c>
      <c r="W43" t="s">
        <v>384</v>
      </c>
      <c r="X43" t="s">
        <v>385</v>
      </c>
      <c r="Y43" t="s">
        <v>386</v>
      </c>
      <c r="Z43" t="s">
        <v>387</v>
      </c>
      <c r="AA43" t="s">
        <v>388</v>
      </c>
      <c r="AB43" t="s">
        <v>196</v>
      </c>
      <c r="AC43" t="s">
        <v>197</v>
      </c>
      <c r="AD43" t="s">
        <v>198</v>
      </c>
      <c r="AE43" t="s">
        <v>182</v>
      </c>
      <c r="AF43" t="s">
        <v>199</v>
      </c>
      <c r="AG43" s="295" t="s">
        <v>53</v>
      </c>
      <c r="AH43" t="s">
        <v>6</v>
      </c>
      <c r="AI43" t="s">
        <v>200</v>
      </c>
      <c r="AJ43" t="s">
        <v>201</v>
      </c>
      <c r="AK43">
        <v>0</v>
      </c>
    </row>
    <row r="44" spans="1:37" ht="14.4" x14ac:dyDescent="0.3">
      <c r="A44">
        <v>88358</v>
      </c>
      <c r="B44">
        <v>129696</v>
      </c>
      <c r="C44" t="s">
        <v>352</v>
      </c>
      <c r="D44" t="s">
        <v>374</v>
      </c>
      <c r="E44" t="s">
        <v>389</v>
      </c>
      <c r="F44" s="291">
        <v>39336</v>
      </c>
      <c r="G44" s="292" t="s">
        <v>182</v>
      </c>
      <c r="H44" t="s">
        <v>389</v>
      </c>
      <c r="I44" t="s">
        <v>390</v>
      </c>
      <c r="J44" t="s">
        <v>103</v>
      </c>
      <c r="K44" t="s">
        <v>391</v>
      </c>
      <c r="L44" t="s">
        <v>69</v>
      </c>
      <c r="M44" s="291">
        <v>44659</v>
      </c>
      <c r="N44" s="291">
        <v>44659</v>
      </c>
      <c r="O44" t="s">
        <v>11</v>
      </c>
      <c r="P44" t="s">
        <v>378</v>
      </c>
      <c r="Q44" t="s">
        <v>379</v>
      </c>
      <c r="R44" t="s">
        <v>380</v>
      </c>
      <c r="S44" t="s">
        <v>11</v>
      </c>
      <c r="T44" t="s">
        <v>381</v>
      </c>
      <c r="U44" t="s">
        <v>382</v>
      </c>
      <c r="V44" t="s">
        <v>383</v>
      </c>
      <c r="W44" t="s">
        <v>384</v>
      </c>
      <c r="X44" t="s">
        <v>385</v>
      </c>
      <c r="Y44" t="s">
        <v>386</v>
      </c>
      <c r="Z44" t="s">
        <v>387</v>
      </c>
      <c r="AA44" t="s">
        <v>388</v>
      </c>
      <c r="AB44" t="s">
        <v>196</v>
      </c>
      <c r="AC44" t="s">
        <v>197</v>
      </c>
      <c r="AD44" t="s">
        <v>198</v>
      </c>
      <c r="AE44" t="s">
        <v>182</v>
      </c>
      <c r="AF44" t="s">
        <v>199</v>
      </c>
      <c r="AG44" s="295" t="s">
        <v>53</v>
      </c>
      <c r="AH44" t="s">
        <v>6</v>
      </c>
      <c r="AI44" t="s">
        <v>200</v>
      </c>
      <c r="AJ44" t="s">
        <v>201</v>
      </c>
      <c r="AK44">
        <v>0</v>
      </c>
    </row>
    <row r="45" spans="1:37" ht="14.4" x14ac:dyDescent="0.3">
      <c r="A45">
        <v>111938</v>
      </c>
      <c r="B45">
        <v>128802</v>
      </c>
      <c r="C45" t="s">
        <v>352</v>
      </c>
      <c r="D45" t="s">
        <v>246</v>
      </c>
      <c r="E45" t="s">
        <v>392</v>
      </c>
      <c r="F45" s="291">
        <v>39354</v>
      </c>
      <c r="G45" s="292" t="s">
        <v>182</v>
      </c>
      <c r="H45" t="s">
        <v>392</v>
      </c>
      <c r="I45" t="s">
        <v>393</v>
      </c>
      <c r="J45" t="s">
        <v>103</v>
      </c>
      <c r="K45" t="s">
        <v>394</v>
      </c>
      <c r="L45" t="s">
        <v>69</v>
      </c>
      <c r="M45" s="291">
        <v>44654</v>
      </c>
      <c r="N45" s="291">
        <v>44654</v>
      </c>
      <c r="O45" t="s">
        <v>11</v>
      </c>
      <c r="P45" t="s">
        <v>251</v>
      </c>
      <c r="Q45" t="s">
        <v>252</v>
      </c>
      <c r="R45" t="s">
        <v>253</v>
      </c>
      <c r="S45" t="s">
        <v>11</v>
      </c>
      <c r="T45" t="s">
        <v>246</v>
      </c>
      <c r="U45" t="s">
        <v>254</v>
      </c>
      <c r="V45" t="s">
        <v>190</v>
      </c>
      <c r="W45" t="s">
        <v>255</v>
      </c>
      <c r="X45" t="s">
        <v>256</v>
      </c>
      <c r="Y45" t="s">
        <v>257</v>
      </c>
      <c r="Z45" t="s">
        <v>258</v>
      </c>
      <c r="AA45" t="s">
        <v>259</v>
      </c>
      <c r="AB45" t="s">
        <v>260</v>
      </c>
      <c r="AC45" t="s">
        <v>197</v>
      </c>
      <c r="AD45" t="s">
        <v>198</v>
      </c>
      <c r="AE45" t="s">
        <v>182</v>
      </c>
      <c r="AF45" t="s">
        <v>199</v>
      </c>
      <c r="AG45" s="295" t="s">
        <v>53</v>
      </c>
      <c r="AH45" t="s">
        <v>6</v>
      </c>
      <c r="AI45" t="s">
        <v>200</v>
      </c>
      <c r="AJ45" t="s">
        <v>201</v>
      </c>
      <c r="AK45">
        <v>0</v>
      </c>
    </row>
    <row r="46" spans="1:37" ht="14.4" x14ac:dyDescent="0.3">
      <c r="A46">
        <v>111939</v>
      </c>
      <c r="B46">
        <v>128802</v>
      </c>
      <c r="C46" t="s">
        <v>352</v>
      </c>
      <c r="D46" t="s">
        <v>246</v>
      </c>
      <c r="E46" t="s">
        <v>395</v>
      </c>
      <c r="F46" s="291">
        <v>39721</v>
      </c>
      <c r="G46" s="292" t="s">
        <v>182</v>
      </c>
      <c r="H46" t="s">
        <v>395</v>
      </c>
      <c r="I46" t="s">
        <v>396</v>
      </c>
      <c r="J46" t="s">
        <v>249</v>
      </c>
      <c r="K46" t="s">
        <v>397</v>
      </c>
      <c r="L46" t="s">
        <v>69</v>
      </c>
      <c r="M46" s="291">
        <v>44654</v>
      </c>
      <c r="N46" s="291">
        <v>44654</v>
      </c>
      <c r="O46" t="s">
        <v>11</v>
      </c>
      <c r="P46" t="s">
        <v>251</v>
      </c>
      <c r="Q46" t="s">
        <v>252</v>
      </c>
      <c r="R46" t="s">
        <v>253</v>
      </c>
      <c r="S46" t="s">
        <v>11</v>
      </c>
      <c r="T46" t="s">
        <v>246</v>
      </c>
      <c r="U46" t="s">
        <v>254</v>
      </c>
      <c r="V46" t="s">
        <v>190</v>
      </c>
      <c r="W46" t="s">
        <v>255</v>
      </c>
      <c r="X46" t="s">
        <v>256</v>
      </c>
      <c r="Y46" t="s">
        <v>257</v>
      </c>
      <c r="Z46" t="s">
        <v>258</v>
      </c>
      <c r="AA46" t="s">
        <v>259</v>
      </c>
      <c r="AB46" t="s">
        <v>260</v>
      </c>
      <c r="AC46" t="s">
        <v>197</v>
      </c>
      <c r="AD46" t="s">
        <v>198</v>
      </c>
      <c r="AE46" t="s">
        <v>182</v>
      </c>
      <c r="AF46" t="s">
        <v>199</v>
      </c>
      <c r="AG46" s="295" t="s">
        <v>53</v>
      </c>
      <c r="AH46" t="s">
        <v>6</v>
      </c>
      <c r="AI46" t="s">
        <v>200</v>
      </c>
      <c r="AJ46" t="s">
        <v>201</v>
      </c>
      <c r="AK46">
        <v>0</v>
      </c>
    </row>
    <row r="47" spans="1:37" ht="14.4" x14ac:dyDescent="0.3">
      <c r="A47">
        <v>87863</v>
      </c>
      <c r="B47">
        <v>130847</v>
      </c>
      <c r="C47" t="s">
        <v>398</v>
      </c>
      <c r="D47" t="s">
        <v>353</v>
      </c>
      <c r="E47" t="s">
        <v>399</v>
      </c>
      <c r="F47" s="291">
        <v>39132</v>
      </c>
      <c r="G47" s="294" t="s">
        <v>208</v>
      </c>
      <c r="H47" t="s">
        <v>399</v>
      </c>
      <c r="I47" t="s">
        <v>400</v>
      </c>
      <c r="J47" t="s">
        <v>103</v>
      </c>
      <c r="K47" t="s">
        <v>401</v>
      </c>
      <c r="L47" t="s">
        <v>69</v>
      </c>
      <c r="M47" s="291">
        <v>44665</v>
      </c>
      <c r="N47" s="291">
        <v>44665</v>
      </c>
      <c r="O47" t="s">
        <v>11</v>
      </c>
      <c r="P47" t="s">
        <v>402</v>
      </c>
      <c r="Q47" t="s">
        <v>403</v>
      </c>
      <c r="R47" t="s">
        <v>404</v>
      </c>
      <c r="S47" t="s">
        <v>11</v>
      </c>
      <c r="T47" t="s">
        <v>353</v>
      </c>
      <c r="U47" t="s">
        <v>360</v>
      </c>
      <c r="V47" t="s">
        <v>190</v>
      </c>
      <c r="W47" t="s">
        <v>361</v>
      </c>
      <c r="X47" t="s">
        <v>362</v>
      </c>
      <c r="Y47" t="s">
        <v>363</v>
      </c>
      <c r="Z47" t="s">
        <v>364</v>
      </c>
      <c r="AA47" t="s">
        <v>195</v>
      </c>
      <c r="AB47" t="s">
        <v>196</v>
      </c>
      <c r="AC47" t="s">
        <v>197</v>
      </c>
      <c r="AD47" t="s">
        <v>198</v>
      </c>
      <c r="AE47" t="s">
        <v>208</v>
      </c>
      <c r="AF47" t="s">
        <v>199</v>
      </c>
      <c r="AG47" s="295" t="s">
        <v>53</v>
      </c>
      <c r="AH47" t="s">
        <v>6</v>
      </c>
      <c r="AI47" t="s">
        <v>200</v>
      </c>
      <c r="AJ47" t="s">
        <v>201</v>
      </c>
      <c r="AK47">
        <v>0</v>
      </c>
    </row>
    <row r="48" spans="1:37" ht="14.4" x14ac:dyDescent="0.3">
      <c r="A48">
        <v>87864</v>
      </c>
      <c r="B48">
        <v>130847</v>
      </c>
      <c r="C48" t="s">
        <v>398</v>
      </c>
      <c r="D48" t="s">
        <v>353</v>
      </c>
      <c r="E48" t="s">
        <v>405</v>
      </c>
      <c r="F48" s="291">
        <v>39223</v>
      </c>
      <c r="G48" s="294" t="s">
        <v>208</v>
      </c>
      <c r="H48" t="s">
        <v>405</v>
      </c>
      <c r="I48" t="s">
        <v>406</v>
      </c>
      <c r="J48" t="s">
        <v>103</v>
      </c>
      <c r="K48" t="s">
        <v>407</v>
      </c>
      <c r="L48" t="s">
        <v>69</v>
      </c>
      <c r="M48" s="291">
        <v>44665</v>
      </c>
      <c r="N48" s="291">
        <v>44665</v>
      </c>
      <c r="O48" t="s">
        <v>11</v>
      </c>
      <c r="P48" t="s">
        <v>402</v>
      </c>
      <c r="Q48" t="s">
        <v>403</v>
      </c>
      <c r="R48" t="s">
        <v>404</v>
      </c>
      <c r="S48" t="s">
        <v>11</v>
      </c>
      <c r="T48" t="s">
        <v>353</v>
      </c>
      <c r="U48" t="s">
        <v>360</v>
      </c>
      <c r="V48" t="s">
        <v>190</v>
      </c>
      <c r="W48" t="s">
        <v>361</v>
      </c>
      <c r="X48" t="s">
        <v>362</v>
      </c>
      <c r="Y48" t="s">
        <v>363</v>
      </c>
      <c r="Z48" t="s">
        <v>364</v>
      </c>
      <c r="AA48" t="s">
        <v>195</v>
      </c>
      <c r="AB48" t="s">
        <v>196</v>
      </c>
      <c r="AC48" t="s">
        <v>197</v>
      </c>
      <c r="AD48" t="s">
        <v>198</v>
      </c>
      <c r="AE48" t="s">
        <v>208</v>
      </c>
      <c r="AF48" t="s">
        <v>199</v>
      </c>
      <c r="AG48" s="295" t="s">
        <v>53</v>
      </c>
      <c r="AH48" t="s">
        <v>6</v>
      </c>
      <c r="AI48" t="s">
        <v>200</v>
      </c>
      <c r="AJ48" t="s">
        <v>201</v>
      </c>
      <c r="AK48">
        <v>0</v>
      </c>
    </row>
    <row r="49" spans="1:37" ht="14.4" x14ac:dyDescent="0.3">
      <c r="A49">
        <v>123080</v>
      </c>
      <c r="B49">
        <v>130460</v>
      </c>
      <c r="C49" t="s">
        <v>398</v>
      </c>
      <c r="D49" t="s">
        <v>408</v>
      </c>
      <c r="E49" t="s">
        <v>409</v>
      </c>
      <c r="F49" s="291">
        <v>39267</v>
      </c>
      <c r="G49" s="292" t="s">
        <v>182</v>
      </c>
      <c r="H49" t="s">
        <v>409</v>
      </c>
      <c r="I49" t="s">
        <v>410</v>
      </c>
      <c r="J49" t="s">
        <v>103</v>
      </c>
      <c r="K49" t="s">
        <v>411</v>
      </c>
      <c r="L49" t="s">
        <v>69</v>
      </c>
      <c r="M49" s="291">
        <v>44663</v>
      </c>
      <c r="N49" s="291">
        <v>44663</v>
      </c>
      <c r="O49" t="s">
        <v>11</v>
      </c>
      <c r="P49" t="s">
        <v>412</v>
      </c>
      <c r="Q49" t="s">
        <v>413</v>
      </c>
      <c r="R49" t="s">
        <v>11</v>
      </c>
      <c r="S49" t="s">
        <v>11</v>
      </c>
      <c r="T49" t="s">
        <v>408</v>
      </c>
      <c r="U49" t="s">
        <v>414</v>
      </c>
      <c r="V49" t="s">
        <v>190</v>
      </c>
      <c r="W49" t="s">
        <v>415</v>
      </c>
      <c r="X49" t="s">
        <v>416</v>
      </c>
      <c r="Y49" t="s">
        <v>417</v>
      </c>
      <c r="Z49" t="s">
        <v>233</v>
      </c>
      <c r="AA49" t="s">
        <v>234</v>
      </c>
      <c r="AB49" t="s">
        <v>418</v>
      </c>
      <c r="AC49" t="s">
        <v>197</v>
      </c>
      <c r="AD49" t="s">
        <v>198</v>
      </c>
      <c r="AE49" t="s">
        <v>182</v>
      </c>
      <c r="AF49" t="s">
        <v>199</v>
      </c>
      <c r="AG49" s="293" t="s">
        <v>52</v>
      </c>
      <c r="AH49" t="s">
        <v>6</v>
      </c>
      <c r="AI49" t="s">
        <v>200</v>
      </c>
      <c r="AJ49" t="s">
        <v>201</v>
      </c>
      <c r="AK49">
        <v>0</v>
      </c>
    </row>
    <row r="50" spans="1:37" ht="14.4" x14ac:dyDescent="0.3">
      <c r="A50">
        <v>123081</v>
      </c>
      <c r="B50">
        <v>130460</v>
      </c>
      <c r="C50" t="s">
        <v>398</v>
      </c>
      <c r="D50" t="s">
        <v>408</v>
      </c>
      <c r="E50" t="s">
        <v>419</v>
      </c>
      <c r="F50" s="291">
        <v>38865</v>
      </c>
      <c r="G50" s="292" t="s">
        <v>182</v>
      </c>
      <c r="H50" t="s">
        <v>419</v>
      </c>
      <c r="I50" t="s">
        <v>285</v>
      </c>
      <c r="J50" t="s">
        <v>103</v>
      </c>
      <c r="K50" t="s">
        <v>420</v>
      </c>
      <c r="L50" t="s">
        <v>69</v>
      </c>
      <c r="M50" s="291">
        <v>44663</v>
      </c>
      <c r="N50" s="291">
        <v>44663</v>
      </c>
      <c r="O50" t="s">
        <v>11</v>
      </c>
      <c r="P50" t="s">
        <v>412</v>
      </c>
      <c r="Q50" t="s">
        <v>413</v>
      </c>
      <c r="R50" t="s">
        <v>11</v>
      </c>
      <c r="S50" t="s">
        <v>11</v>
      </c>
      <c r="T50" t="s">
        <v>408</v>
      </c>
      <c r="U50" t="s">
        <v>414</v>
      </c>
      <c r="V50" t="s">
        <v>190</v>
      </c>
      <c r="W50" t="s">
        <v>415</v>
      </c>
      <c r="X50" t="s">
        <v>416</v>
      </c>
      <c r="Y50" t="s">
        <v>417</v>
      </c>
      <c r="Z50" t="s">
        <v>233</v>
      </c>
      <c r="AA50" t="s">
        <v>234</v>
      </c>
      <c r="AB50" t="s">
        <v>418</v>
      </c>
      <c r="AC50" t="s">
        <v>197</v>
      </c>
      <c r="AD50" t="s">
        <v>198</v>
      </c>
      <c r="AE50" t="s">
        <v>182</v>
      </c>
      <c r="AF50" t="s">
        <v>199</v>
      </c>
      <c r="AG50" s="293" t="s">
        <v>52</v>
      </c>
      <c r="AH50" t="s">
        <v>6</v>
      </c>
      <c r="AI50" t="s">
        <v>200</v>
      </c>
      <c r="AJ50" t="s">
        <v>201</v>
      </c>
      <c r="AK50">
        <v>0</v>
      </c>
    </row>
    <row r="51" spans="1:37" ht="14.4" x14ac:dyDescent="0.3">
      <c r="A51">
        <v>96764</v>
      </c>
      <c r="B51">
        <v>129629</v>
      </c>
      <c r="C51" t="s">
        <v>421</v>
      </c>
      <c r="D51" t="s">
        <v>206</v>
      </c>
      <c r="E51" t="s">
        <v>422</v>
      </c>
      <c r="F51" s="291">
        <v>38323</v>
      </c>
      <c r="G51" s="294" t="s">
        <v>208</v>
      </c>
      <c r="H51" t="s">
        <v>422</v>
      </c>
      <c r="I51" t="s">
        <v>423</v>
      </c>
      <c r="J51" t="s">
        <v>103</v>
      </c>
      <c r="K51" t="s">
        <v>424</v>
      </c>
      <c r="L51" t="s">
        <v>69</v>
      </c>
      <c r="M51" s="291">
        <v>44658</v>
      </c>
      <c r="N51" s="291">
        <v>44658</v>
      </c>
      <c r="O51" t="s">
        <v>11</v>
      </c>
      <c r="P51" t="s">
        <v>425</v>
      </c>
      <c r="Q51" t="s">
        <v>426</v>
      </c>
      <c r="R51" t="s">
        <v>427</v>
      </c>
      <c r="S51" t="s">
        <v>11</v>
      </c>
      <c r="T51" t="s">
        <v>206</v>
      </c>
      <c r="U51" t="s">
        <v>214</v>
      </c>
      <c r="V51" t="s">
        <v>190</v>
      </c>
      <c r="W51" t="s">
        <v>215</v>
      </c>
      <c r="X51" t="s">
        <v>216</v>
      </c>
      <c r="Y51" t="s">
        <v>217</v>
      </c>
      <c r="Z51" t="s">
        <v>218</v>
      </c>
      <c r="AA51" t="s">
        <v>219</v>
      </c>
      <c r="AB51" t="s">
        <v>196</v>
      </c>
      <c r="AC51" t="s">
        <v>197</v>
      </c>
      <c r="AD51" t="s">
        <v>198</v>
      </c>
      <c r="AE51" t="s">
        <v>208</v>
      </c>
      <c r="AF51" t="s">
        <v>199</v>
      </c>
      <c r="AG51" s="293" t="s">
        <v>52</v>
      </c>
      <c r="AH51" t="s">
        <v>6</v>
      </c>
      <c r="AI51" t="s">
        <v>200</v>
      </c>
      <c r="AJ51" t="s">
        <v>201</v>
      </c>
      <c r="AK51">
        <v>0</v>
      </c>
    </row>
    <row r="52" spans="1:37" ht="14.4" x14ac:dyDescent="0.3">
      <c r="A52">
        <v>96765</v>
      </c>
      <c r="B52">
        <v>129629</v>
      </c>
      <c r="C52" t="s">
        <v>421</v>
      </c>
      <c r="D52" t="s">
        <v>206</v>
      </c>
      <c r="E52" t="s">
        <v>428</v>
      </c>
      <c r="F52" s="291">
        <v>37923</v>
      </c>
      <c r="G52" s="294" t="s">
        <v>208</v>
      </c>
      <c r="H52" t="s">
        <v>428</v>
      </c>
      <c r="I52" t="s">
        <v>429</v>
      </c>
      <c r="J52" t="s">
        <v>103</v>
      </c>
      <c r="K52" t="s">
        <v>430</v>
      </c>
      <c r="L52" t="s">
        <v>69</v>
      </c>
      <c r="M52" s="291">
        <v>44658</v>
      </c>
      <c r="N52" s="291">
        <v>44658</v>
      </c>
      <c r="O52" t="s">
        <v>11</v>
      </c>
      <c r="P52" t="s">
        <v>425</v>
      </c>
      <c r="Q52" t="s">
        <v>426</v>
      </c>
      <c r="R52" t="s">
        <v>427</v>
      </c>
      <c r="S52" t="s">
        <v>11</v>
      </c>
      <c r="T52" t="s">
        <v>206</v>
      </c>
      <c r="U52" t="s">
        <v>214</v>
      </c>
      <c r="V52" t="s">
        <v>190</v>
      </c>
      <c r="W52" t="s">
        <v>215</v>
      </c>
      <c r="X52" t="s">
        <v>216</v>
      </c>
      <c r="Y52" t="s">
        <v>217</v>
      </c>
      <c r="Z52" t="s">
        <v>218</v>
      </c>
      <c r="AA52" t="s">
        <v>219</v>
      </c>
      <c r="AB52" t="s">
        <v>196</v>
      </c>
      <c r="AC52" t="s">
        <v>197</v>
      </c>
      <c r="AD52" t="s">
        <v>198</v>
      </c>
      <c r="AE52" t="s">
        <v>208</v>
      </c>
      <c r="AF52" t="s">
        <v>199</v>
      </c>
      <c r="AG52" s="293" t="s">
        <v>52</v>
      </c>
      <c r="AH52" t="s">
        <v>6</v>
      </c>
      <c r="AI52" t="s">
        <v>200</v>
      </c>
      <c r="AJ52" t="s">
        <v>201</v>
      </c>
      <c r="AK52">
        <v>0</v>
      </c>
    </row>
    <row r="53" spans="1:37" ht="14.4" x14ac:dyDescent="0.3">
      <c r="A53">
        <v>97599</v>
      </c>
      <c r="B53">
        <v>130799</v>
      </c>
      <c r="C53" t="s">
        <v>421</v>
      </c>
      <c r="D53" t="s">
        <v>431</v>
      </c>
      <c r="E53" t="s">
        <v>432</v>
      </c>
      <c r="F53" s="291">
        <v>38905</v>
      </c>
      <c r="G53" s="294" t="s">
        <v>208</v>
      </c>
      <c r="H53" t="s">
        <v>432</v>
      </c>
      <c r="I53" t="s">
        <v>433</v>
      </c>
      <c r="J53" t="s">
        <v>103</v>
      </c>
      <c r="K53" t="s">
        <v>434</v>
      </c>
      <c r="L53" t="s">
        <v>69</v>
      </c>
      <c r="M53" s="291">
        <v>44664</v>
      </c>
      <c r="N53" s="291">
        <v>44664</v>
      </c>
      <c r="O53" t="s">
        <v>11</v>
      </c>
      <c r="P53" t="s">
        <v>435</v>
      </c>
      <c r="Q53" t="s">
        <v>436</v>
      </c>
      <c r="R53" t="s">
        <v>437</v>
      </c>
      <c r="S53" t="s">
        <v>438</v>
      </c>
      <c r="T53" t="s">
        <v>431</v>
      </c>
      <c r="U53" t="s">
        <v>439</v>
      </c>
      <c r="V53" t="s">
        <v>383</v>
      </c>
      <c r="W53" t="s">
        <v>440</v>
      </c>
      <c r="X53" t="s">
        <v>441</v>
      </c>
      <c r="Y53" t="s">
        <v>442</v>
      </c>
      <c r="Z53" t="s">
        <v>443</v>
      </c>
      <c r="AA53" t="s">
        <v>388</v>
      </c>
      <c r="AB53" t="s">
        <v>196</v>
      </c>
      <c r="AC53" t="s">
        <v>197</v>
      </c>
      <c r="AD53" t="s">
        <v>198</v>
      </c>
      <c r="AE53" t="s">
        <v>208</v>
      </c>
      <c r="AF53" t="s">
        <v>199</v>
      </c>
      <c r="AG53" s="293" t="s">
        <v>52</v>
      </c>
      <c r="AH53" t="s">
        <v>6</v>
      </c>
      <c r="AI53" t="s">
        <v>200</v>
      </c>
      <c r="AJ53" t="s">
        <v>201</v>
      </c>
      <c r="AK53">
        <v>0</v>
      </c>
    </row>
    <row r="54" spans="1:37" ht="14.4" x14ac:dyDescent="0.3">
      <c r="A54">
        <v>97600</v>
      </c>
      <c r="B54">
        <v>130799</v>
      </c>
      <c r="C54" t="s">
        <v>421</v>
      </c>
      <c r="D54" t="s">
        <v>431</v>
      </c>
      <c r="E54" t="s">
        <v>444</v>
      </c>
      <c r="F54" s="291">
        <v>38213</v>
      </c>
      <c r="G54" s="294" t="s">
        <v>208</v>
      </c>
      <c r="H54" t="s">
        <v>444</v>
      </c>
      <c r="I54" t="s">
        <v>445</v>
      </c>
      <c r="J54" t="s">
        <v>103</v>
      </c>
      <c r="K54" t="s">
        <v>446</v>
      </c>
      <c r="L54" t="s">
        <v>69</v>
      </c>
      <c r="M54" s="291">
        <v>44664</v>
      </c>
      <c r="N54" s="291">
        <v>44664</v>
      </c>
      <c r="O54" t="s">
        <v>11</v>
      </c>
      <c r="P54" t="s">
        <v>435</v>
      </c>
      <c r="Q54" t="s">
        <v>436</v>
      </c>
      <c r="R54" t="s">
        <v>437</v>
      </c>
      <c r="S54" t="s">
        <v>438</v>
      </c>
      <c r="T54" t="s">
        <v>431</v>
      </c>
      <c r="U54" t="s">
        <v>439</v>
      </c>
      <c r="V54" t="s">
        <v>383</v>
      </c>
      <c r="W54" t="s">
        <v>440</v>
      </c>
      <c r="X54" t="s">
        <v>441</v>
      </c>
      <c r="Y54" t="s">
        <v>442</v>
      </c>
      <c r="Z54" t="s">
        <v>443</v>
      </c>
      <c r="AA54" t="s">
        <v>388</v>
      </c>
      <c r="AB54" t="s">
        <v>196</v>
      </c>
      <c r="AC54" t="s">
        <v>197</v>
      </c>
      <c r="AD54" t="s">
        <v>198</v>
      </c>
      <c r="AE54" t="s">
        <v>208</v>
      </c>
      <c r="AF54" t="s">
        <v>199</v>
      </c>
      <c r="AG54" s="293" t="s">
        <v>52</v>
      </c>
      <c r="AH54" t="s">
        <v>6</v>
      </c>
      <c r="AI54" t="s">
        <v>200</v>
      </c>
      <c r="AJ54" t="s">
        <v>201</v>
      </c>
      <c r="AK5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"/>
  <sheetViews>
    <sheetView tabSelected="1" workbookViewId="0"/>
  </sheetViews>
  <sheetFormatPr defaultRowHeight="13.2" x14ac:dyDescent="0.25"/>
  <sheetData>
    <row r="1" spans="2:6" x14ac:dyDescent="0.25">
      <c r="F1" s="296" t="s">
        <v>449</v>
      </c>
    </row>
    <row r="3" spans="2:6" ht="14.4" x14ac:dyDescent="0.25">
      <c r="B3" s="297" t="s">
        <v>450</v>
      </c>
    </row>
    <row r="4" spans="2:6" ht="14.4" x14ac:dyDescent="0.25">
      <c r="B4" s="297" t="s">
        <v>451</v>
      </c>
    </row>
    <row r="5" spans="2:6" x14ac:dyDescent="0.25">
      <c r="B5" s="296" t="s">
        <v>452</v>
      </c>
    </row>
    <row r="7" spans="2:6" x14ac:dyDescent="0.25">
      <c r="B7" s="296" t="s">
        <v>447</v>
      </c>
    </row>
    <row r="8" spans="2:6" x14ac:dyDescent="0.25">
      <c r="B8" s="296" t="s">
        <v>448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workbookViewId="0">
      <selection activeCell="C21" sqref="C21"/>
    </sheetView>
  </sheetViews>
  <sheetFormatPr defaultRowHeight="14.4" x14ac:dyDescent="0.3"/>
  <cols>
    <col min="1" max="1" width="5.6640625" style="280" customWidth="1"/>
    <col min="2" max="2" width="6.5546875" style="280" customWidth="1"/>
    <col min="3" max="3" width="11.5546875" style="280" customWidth="1"/>
    <col min="4" max="4" width="5.6640625" style="280" customWidth="1"/>
    <col min="5" max="6" width="22.109375" style="280" customWidth="1"/>
    <col min="7" max="7" width="12" style="280" customWidth="1"/>
    <col min="8" max="16384" width="8.88671875" style="277"/>
  </cols>
  <sheetData>
    <row r="1" spans="1:9" ht="45" customHeight="1" x14ac:dyDescent="0.3">
      <c r="A1" s="276" t="s">
        <v>106</v>
      </c>
      <c r="B1" s="276"/>
      <c r="C1" s="276"/>
      <c r="D1" s="276"/>
      <c r="E1" s="276"/>
      <c r="F1" s="276"/>
      <c r="G1" s="276"/>
    </row>
    <row r="2" spans="1:9" ht="46.5" customHeight="1" x14ac:dyDescent="0.3">
      <c r="A2" s="278" t="s">
        <v>107</v>
      </c>
      <c r="B2" s="278"/>
      <c r="C2" s="278"/>
      <c r="D2" s="278"/>
      <c r="E2" s="278"/>
      <c r="F2" s="278"/>
      <c r="G2" s="278"/>
    </row>
    <row r="3" spans="1:9" ht="48" customHeight="1" x14ac:dyDescent="0.3">
      <c r="A3" s="279" t="s">
        <v>108</v>
      </c>
      <c r="B3" s="279" t="s">
        <v>109</v>
      </c>
      <c r="C3" s="279" t="s">
        <v>110</v>
      </c>
      <c r="D3" s="279" t="s">
        <v>111</v>
      </c>
      <c r="G3" s="280" t="s">
        <v>112</v>
      </c>
    </row>
    <row r="4" spans="1:9" ht="21.9" customHeight="1" x14ac:dyDescent="0.3">
      <c r="A4" s="281" t="s">
        <v>113</v>
      </c>
      <c r="B4" s="282"/>
      <c r="C4" s="283" t="s">
        <v>114</v>
      </c>
      <c r="D4" s="281"/>
      <c r="E4" s="281" t="s">
        <v>115</v>
      </c>
      <c r="F4" s="281" t="s">
        <v>116</v>
      </c>
      <c r="G4" s="281"/>
    </row>
    <row r="5" spans="1:9" ht="21.9" customHeight="1" x14ac:dyDescent="0.3">
      <c r="A5" s="281"/>
      <c r="B5" s="283"/>
      <c r="C5" s="281"/>
      <c r="D5" s="281"/>
      <c r="E5" s="281" t="s">
        <v>117</v>
      </c>
      <c r="F5" s="281" t="s">
        <v>118</v>
      </c>
      <c r="G5" s="281"/>
    </row>
    <row r="6" spans="1:9" ht="21.9" customHeight="1" x14ac:dyDescent="0.3">
      <c r="A6" s="281" t="s">
        <v>119</v>
      </c>
      <c r="B6" s="283"/>
      <c r="C6" s="283" t="s">
        <v>120</v>
      </c>
      <c r="D6" s="281"/>
      <c r="E6" s="281" t="s">
        <v>121</v>
      </c>
      <c r="F6" s="281" t="s">
        <v>122</v>
      </c>
      <c r="G6" s="281"/>
    </row>
    <row r="7" spans="1:9" ht="21.9" customHeight="1" x14ac:dyDescent="0.3">
      <c r="A7" s="281"/>
      <c r="B7" s="284"/>
      <c r="C7" s="285" t="s">
        <v>123</v>
      </c>
      <c r="D7" s="281"/>
      <c r="E7" s="281"/>
      <c r="F7" s="281"/>
      <c r="G7" s="281"/>
    </row>
    <row r="8" spans="1:9" ht="21.9" customHeight="1" x14ac:dyDescent="0.3">
      <c r="A8" s="281" t="s">
        <v>124</v>
      </c>
      <c r="B8" s="283"/>
      <c r="C8" s="283" t="s">
        <v>125</v>
      </c>
      <c r="D8" s="281"/>
      <c r="E8" s="281" t="s">
        <v>126</v>
      </c>
      <c r="F8" s="281" t="s">
        <v>127</v>
      </c>
      <c r="G8" s="281"/>
    </row>
    <row r="9" spans="1:9" ht="21.9" customHeight="1" x14ac:dyDescent="0.3">
      <c r="A9" s="281"/>
      <c r="B9" s="283"/>
      <c r="C9" s="283" t="s">
        <v>128</v>
      </c>
      <c r="D9" s="281"/>
      <c r="E9" s="281" t="s">
        <v>105</v>
      </c>
      <c r="F9" s="281" t="s">
        <v>129</v>
      </c>
      <c r="G9" s="281"/>
    </row>
    <row r="10" spans="1:9" ht="21.9" customHeight="1" x14ac:dyDescent="0.3">
      <c r="A10" s="281" t="s">
        <v>130</v>
      </c>
      <c r="B10" s="283"/>
      <c r="C10" s="283" t="s">
        <v>114</v>
      </c>
      <c r="D10" s="281"/>
      <c r="E10" s="281" t="s">
        <v>115</v>
      </c>
      <c r="F10" s="281" t="s">
        <v>118</v>
      </c>
      <c r="G10" s="281"/>
    </row>
    <row r="11" spans="1:9" ht="21.9" customHeight="1" x14ac:dyDescent="0.3">
      <c r="A11" s="281"/>
      <c r="B11" s="283"/>
      <c r="C11" s="281"/>
      <c r="D11" s="281"/>
      <c r="E11" s="281" t="s">
        <v>116</v>
      </c>
      <c r="F11" s="281" t="s">
        <v>117</v>
      </c>
      <c r="G11" s="281"/>
    </row>
    <row r="12" spans="1:9" ht="21.9" customHeight="1" x14ac:dyDescent="0.3">
      <c r="A12" s="281" t="s">
        <v>131</v>
      </c>
      <c r="B12" s="283"/>
      <c r="C12" s="281" t="s">
        <v>132</v>
      </c>
      <c r="D12" s="281"/>
      <c r="E12" s="281" t="s">
        <v>118</v>
      </c>
      <c r="F12" s="281" t="s">
        <v>133</v>
      </c>
      <c r="G12" s="281"/>
    </row>
    <row r="13" spans="1:9" ht="21.9" customHeight="1" x14ac:dyDescent="0.3">
      <c r="A13" s="281"/>
      <c r="B13" s="283"/>
      <c r="D13" s="286"/>
      <c r="E13" s="286" t="s">
        <v>117</v>
      </c>
      <c r="F13" s="286" t="s">
        <v>129</v>
      </c>
      <c r="G13" s="281"/>
    </row>
    <row r="14" spans="1:9" ht="21.9" customHeight="1" x14ac:dyDescent="0.3">
      <c r="A14" s="281" t="s">
        <v>134</v>
      </c>
      <c r="B14" s="283"/>
      <c r="C14" s="281" t="s">
        <v>135</v>
      </c>
      <c r="D14" s="281"/>
      <c r="E14" s="281"/>
      <c r="F14" s="281"/>
      <c r="G14" s="281"/>
      <c r="I14" s="287"/>
    </row>
    <row r="15" spans="1:9" ht="21.9" customHeight="1" x14ac:dyDescent="0.3">
      <c r="A15" s="281"/>
      <c r="B15" s="283"/>
      <c r="C15" s="288" t="s">
        <v>125</v>
      </c>
      <c r="D15" s="281"/>
      <c r="E15" s="281" t="s">
        <v>129</v>
      </c>
      <c r="F15" s="281" t="s">
        <v>117</v>
      </c>
      <c r="G15" s="281"/>
      <c r="I15" s="287"/>
    </row>
    <row r="16" spans="1:9" ht="21.9" customHeight="1" x14ac:dyDescent="0.3">
      <c r="A16" s="281" t="s">
        <v>136</v>
      </c>
      <c r="B16" s="283"/>
      <c r="C16" s="283" t="s">
        <v>120</v>
      </c>
      <c r="D16" s="281"/>
      <c r="E16" s="281" t="s">
        <v>137</v>
      </c>
      <c r="F16" s="281" t="s">
        <v>129</v>
      </c>
      <c r="G16" s="281"/>
      <c r="I16" s="287"/>
    </row>
    <row r="17" spans="1:7" ht="21.9" customHeight="1" x14ac:dyDescent="0.3">
      <c r="A17" s="281"/>
      <c r="B17" s="283"/>
      <c r="C17" s="283" t="s">
        <v>114</v>
      </c>
      <c r="D17" s="281"/>
      <c r="E17" s="281" t="s">
        <v>115</v>
      </c>
      <c r="F17" s="281" t="s">
        <v>117</v>
      </c>
      <c r="G17" s="281"/>
    </row>
    <row r="18" spans="1:7" ht="21.9" customHeight="1" x14ac:dyDescent="0.3">
      <c r="A18" s="281" t="s">
        <v>138</v>
      </c>
      <c r="B18" s="283"/>
      <c r="C18" s="281"/>
      <c r="D18" s="281"/>
      <c r="E18" s="281" t="s">
        <v>116</v>
      </c>
      <c r="F18" s="281" t="s">
        <v>118</v>
      </c>
      <c r="G18" s="281"/>
    </row>
    <row r="19" spans="1:7" ht="21.9" customHeight="1" x14ac:dyDescent="0.3">
      <c r="A19" s="281"/>
      <c r="B19" s="283"/>
      <c r="C19" s="281" t="s">
        <v>132</v>
      </c>
      <c r="D19" s="281"/>
      <c r="E19" s="281" t="s">
        <v>117</v>
      </c>
      <c r="F19" s="281" t="s">
        <v>133</v>
      </c>
      <c r="G19" s="281"/>
    </row>
    <row r="20" spans="1:7" ht="21.9" customHeight="1" x14ac:dyDescent="0.3">
      <c r="A20" s="281" t="s">
        <v>139</v>
      </c>
      <c r="B20" s="283"/>
      <c r="C20" s="281"/>
      <c r="D20" s="281"/>
      <c r="E20" s="281" t="s">
        <v>118</v>
      </c>
      <c r="F20" s="281" t="s">
        <v>129</v>
      </c>
      <c r="G20" s="281"/>
    </row>
    <row r="21" spans="1:7" ht="21.9" customHeight="1" x14ac:dyDescent="0.3">
      <c r="A21" s="281"/>
      <c r="B21" s="283"/>
      <c r="C21" s="281" t="s">
        <v>135</v>
      </c>
      <c r="D21" s="281"/>
      <c r="E21" s="281"/>
      <c r="F21" s="281"/>
      <c r="G21" s="281"/>
    </row>
    <row r="22" spans="1:7" ht="21.9" customHeight="1" x14ac:dyDescent="0.3">
      <c r="A22" s="280" t="s">
        <v>140</v>
      </c>
      <c r="B22" s="283"/>
      <c r="C22" s="283" t="s">
        <v>120</v>
      </c>
      <c r="D22" s="281"/>
      <c r="E22" s="281" t="s">
        <v>137</v>
      </c>
      <c r="F22" s="281" t="s">
        <v>121</v>
      </c>
      <c r="G22" s="281"/>
    </row>
    <row r="23" spans="1:7" ht="21.9" customHeight="1" x14ac:dyDescent="0.3">
      <c r="A23" s="281"/>
      <c r="B23" s="283"/>
      <c r="C23" s="281" t="s">
        <v>135</v>
      </c>
      <c r="D23" s="281"/>
      <c r="E23" s="281"/>
      <c r="F23" s="281"/>
      <c r="G23" s="281"/>
    </row>
    <row r="24" spans="1:7" ht="21.9" customHeight="1" x14ac:dyDescent="0.3">
      <c r="A24" s="281" t="s">
        <v>141</v>
      </c>
      <c r="B24" s="283"/>
      <c r="C24" s="283" t="s">
        <v>125</v>
      </c>
      <c r="D24" s="281"/>
      <c r="E24" s="281" t="s">
        <v>129</v>
      </c>
      <c r="F24" s="281" t="s">
        <v>118</v>
      </c>
      <c r="G24" s="281"/>
    </row>
    <row r="25" spans="1:7" ht="21.9" customHeight="1" x14ac:dyDescent="0.3">
      <c r="A25" s="281"/>
      <c r="B25" s="283"/>
      <c r="C25" s="281" t="s">
        <v>135</v>
      </c>
      <c r="D25" s="281"/>
      <c r="E25" s="281"/>
      <c r="F25" s="281"/>
      <c r="G25" s="281"/>
    </row>
    <row r="26" spans="1:7" ht="21.9" customHeight="1" x14ac:dyDescent="0.3">
      <c r="A26" s="281"/>
      <c r="B26" s="283"/>
      <c r="C26" s="281" t="s">
        <v>132</v>
      </c>
      <c r="D26" s="281"/>
      <c r="E26" s="281" t="s">
        <v>117</v>
      </c>
      <c r="F26" s="281" t="s">
        <v>118</v>
      </c>
      <c r="G26" s="281"/>
    </row>
    <row r="27" spans="1:7" ht="21.9" customHeight="1" x14ac:dyDescent="0.3">
      <c r="A27" s="281"/>
      <c r="B27" s="283"/>
      <c r="C27" s="281"/>
      <c r="D27" s="281"/>
      <c r="E27" s="281" t="s">
        <v>133</v>
      </c>
      <c r="F27" s="281" t="s">
        <v>129</v>
      </c>
      <c r="G27" s="281"/>
    </row>
    <row r="28" spans="1:7" ht="21.9" customHeight="1" x14ac:dyDescent="0.3">
      <c r="A28" s="281"/>
      <c r="B28" s="281"/>
      <c r="C28" s="281"/>
      <c r="D28" s="281"/>
      <c r="E28" s="281"/>
      <c r="F28" s="281"/>
      <c r="G28" s="281"/>
    </row>
    <row r="29" spans="1:7" ht="21.9" customHeight="1" x14ac:dyDescent="0.3">
      <c r="A29" s="281"/>
      <c r="B29" s="281"/>
      <c r="C29" s="281"/>
      <c r="D29" s="281"/>
      <c r="E29" s="281"/>
      <c r="F29" s="281"/>
      <c r="G29" s="281"/>
    </row>
    <row r="30" spans="1:7" ht="21.9" customHeight="1" x14ac:dyDescent="0.3">
      <c r="A30" s="281"/>
      <c r="B30" s="281"/>
      <c r="C30" s="281"/>
      <c r="D30" s="281"/>
      <c r="E30" s="281"/>
      <c r="F30" s="281"/>
      <c r="G30" s="281"/>
    </row>
    <row r="31" spans="1:7" ht="21.9" customHeight="1" x14ac:dyDescent="0.3">
      <c r="A31" s="281"/>
      <c r="B31" s="281"/>
      <c r="C31" s="281"/>
      <c r="D31" s="281"/>
      <c r="E31" s="281"/>
      <c r="F31" s="281"/>
      <c r="G31" s="281"/>
    </row>
    <row r="32" spans="1:7" ht="21.9" customHeight="1" x14ac:dyDescent="0.3">
      <c r="A32" s="281"/>
      <c r="B32" s="281"/>
      <c r="C32" s="281"/>
      <c r="D32" s="281"/>
      <c r="E32" s="281"/>
      <c r="F32" s="281"/>
      <c r="G32" s="281"/>
    </row>
    <row r="33" spans="1:7" ht="21.9" customHeight="1" x14ac:dyDescent="0.3">
      <c r="A33" s="281"/>
      <c r="B33" s="281"/>
      <c r="C33" s="281"/>
      <c r="D33" s="281"/>
      <c r="E33" s="281"/>
      <c r="F33" s="281"/>
      <c r="G33" s="281"/>
    </row>
    <row r="34" spans="1:7" ht="21.9" customHeight="1" x14ac:dyDescent="0.3">
      <c r="A34" s="281"/>
      <c r="B34" s="281"/>
      <c r="C34" s="281"/>
      <c r="D34" s="281"/>
      <c r="E34" s="281"/>
      <c r="F34" s="281"/>
      <c r="G34" s="281"/>
    </row>
    <row r="35" spans="1:7" ht="21.9" customHeight="1" x14ac:dyDescent="0.3">
      <c r="A35" s="281"/>
      <c r="B35" s="281"/>
      <c r="C35" s="281"/>
      <c r="D35" s="281"/>
      <c r="E35" s="281"/>
      <c r="F35" s="281"/>
      <c r="G35" s="281"/>
    </row>
    <row r="36" spans="1:7" ht="21.9" customHeight="1" x14ac:dyDescent="0.3">
      <c r="A36" s="281"/>
      <c r="B36" s="281"/>
      <c r="C36" s="281"/>
      <c r="D36" s="281"/>
      <c r="E36" s="281"/>
      <c r="F36" s="281"/>
      <c r="G36" s="281"/>
    </row>
    <row r="37" spans="1:7" ht="21.9" customHeight="1" x14ac:dyDescent="0.3">
      <c r="A37" s="281"/>
      <c r="B37" s="281"/>
      <c r="C37" s="281"/>
      <c r="D37" s="281"/>
      <c r="E37" s="281"/>
      <c r="F37" s="281"/>
      <c r="G37" s="281"/>
    </row>
    <row r="38" spans="1:7" ht="21.9" customHeight="1" x14ac:dyDescent="0.3">
      <c r="A38" s="281"/>
      <c r="B38" s="281"/>
      <c r="C38" s="281"/>
      <c r="D38" s="281"/>
      <c r="E38" s="281"/>
      <c r="F38" s="281"/>
      <c r="G38" s="281"/>
    </row>
    <row r="39" spans="1:7" ht="21.9" customHeight="1" x14ac:dyDescent="0.3">
      <c r="A39" s="281"/>
      <c r="B39" s="281"/>
      <c r="C39" s="281"/>
      <c r="D39" s="281"/>
      <c r="E39" s="281"/>
      <c r="F39" s="281"/>
      <c r="G39" s="281"/>
    </row>
    <row r="40" spans="1:7" ht="21.9" customHeight="1" x14ac:dyDescent="0.3">
      <c r="A40" s="281"/>
      <c r="B40" s="281"/>
      <c r="C40" s="281"/>
      <c r="D40" s="281"/>
      <c r="E40" s="281"/>
      <c r="F40" s="281"/>
      <c r="G40" s="281"/>
    </row>
    <row r="41" spans="1:7" ht="21.9" customHeight="1" x14ac:dyDescent="0.3">
      <c r="A41" s="281"/>
      <c r="B41" s="281"/>
      <c r="C41" s="281"/>
      <c r="D41" s="281"/>
      <c r="E41" s="281"/>
      <c r="F41" s="281"/>
      <c r="G41" s="281"/>
    </row>
    <row r="42" spans="1:7" ht="21.9" customHeight="1" x14ac:dyDescent="0.3">
      <c r="A42" s="281"/>
      <c r="B42" s="281"/>
      <c r="C42" s="281"/>
      <c r="D42" s="281"/>
      <c r="E42" s="281"/>
      <c r="F42" s="281"/>
      <c r="G42" s="281"/>
    </row>
    <row r="43" spans="1:7" ht="21.9" customHeight="1" x14ac:dyDescent="0.3">
      <c r="A43" s="281"/>
      <c r="B43" s="281"/>
      <c r="C43" s="281"/>
      <c r="D43" s="281"/>
      <c r="E43" s="281"/>
      <c r="F43" s="281"/>
      <c r="G43" s="281"/>
    </row>
    <row r="44" spans="1:7" ht="21.9" customHeight="1" x14ac:dyDescent="0.3">
      <c r="A44" s="281"/>
      <c r="B44" s="281"/>
      <c r="C44" s="281"/>
      <c r="D44" s="281"/>
      <c r="E44" s="281"/>
      <c r="F44" s="281"/>
      <c r="G44" s="281"/>
    </row>
    <row r="45" spans="1:7" ht="21.9" customHeight="1" x14ac:dyDescent="0.3">
      <c r="A45" s="281"/>
      <c r="B45" s="281"/>
      <c r="C45" s="281"/>
      <c r="D45" s="281"/>
      <c r="E45" s="281"/>
      <c r="F45" s="281"/>
      <c r="G45" s="281"/>
    </row>
    <row r="46" spans="1:7" ht="21.9" customHeight="1" x14ac:dyDescent="0.3">
      <c r="A46" s="281"/>
      <c r="B46" s="281"/>
      <c r="C46" s="281"/>
      <c r="D46" s="281"/>
      <c r="E46" s="281"/>
      <c r="F46" s="281"/>
      <c r="G46" s="281"/>
    </row>
    <row r="47" spans="1:7" ht="21.9" customHeight="1" x14ac:dyDescent="0.3">
      <c r="A47" s="281"/>
      <c r="B47" s="281"/>
      <c r="C47" s="281"/>
      <c r="D47" s="281"/>
      <c r="E47" s="281"/>
      <c r="F47" s="281"/>
      <c r="G47" s="281"/>
    </row>
    <row r="48" spans="1:7" ht="21.9" customHeight="1" x14ac:dyDescent="0.3">
      <c r="A48" s="281"/>
      <c r="B48" s="281"/>
      <c r="C48" s="281"/>
      <c r="D48" s="281"/>
      <c r="E48" s="281"/>
      <c r="F48" s="281"/>
      <c r="G48" s="281"/>
    </row>
    <row r="49" spans="1:7" ht="21.9" customHeight="1" x14ac:dyDescent="0.3">
      <c r="A49" s="281"/>
      <c r="B49" s="281"/>
      <c r="C49" s="281"/>
      <c r="D49" s="281"/>
      <c r="E49" s="281"/>
      <c r="F49" s="281"/>
      <c r="G49" s="281"/>
    </row>
    <row r="50" spans="1:7" ht="21.9" customHeight="1" x14ac:dyDescent="0.3">
      <c r="A50" s="281"/>
      <c r="B50" s="281"/>
      <c r="C50" s="281"/>
      <c r="D50" s="281"/>
      <c r="E50" s="281"/>
      <c r="F50" s="281"/>
      <c r="G50" s="281"/>
    </row>
    <row r="51" spans="1:7" ht="21.9" customHeight="1" x14ac:dyDescent="0.3">
      <c r="A51" s="281"/>
      <c r="B51" s="281"/>
      <c r="C51" s="281"/>
      <c r="D51" s="281"/>
      <c r="E51" s="281"/>
      <c r="F51" s="281"/>
      <c r="G51" s="281"/>
    </row>
    <row r="52" spans="1:7" ht="21.9" customHeight="1" x14ac:dyDescent="0.3">
      <c r="A52" s="281"/>
      <c r="B52" s="281"/>
      <c r="C52" s="281"/>
      <c r="D52" s="281"/>
      <c r="E52" s="281"/>
      <c r="F52" s="281"/>
      <c r="G52" s="281"/>
    </row>
    <row r="53" spans="1:7" ht="21.9" customHeight="1" x14ac:dyDescent="0.3">
      <c r="A53" s="281"/>
      <c r="B53" s="281"/>
      <c r="C53" s="281"/>
      <c r="D53" s="281"/>
      <c r="E53" s="281"/>
      <c r="F53" s="281"/>
      <c r="G53" s="281"/>
    </row>
    <row r="54" spans="1:7" ht="21.9" customHeight="1" x14ac:dyDescent="0.3">
      <c r="A54" s="281"/>
      <c r="B54" s="281"/>
      <c r="C54" s="281"/>
      <c r="D54" s="281"/>
      <c r="E54" s="281"/>
      <c r="F54" s="281"/>
      <c r="G54" s="281"/>
    </row>
    <row r="55" spans="1:7" ht="21.9" customHeight="1" x14ac:dyDescent="0.3">
      <c r="A55" s="281"/>
      <c r="B55" s="281"/>
      <c r="C55" s="281"/>
      <c r="D55" s="281"/>
      <c r="E55" s="281"/>
      <c r="F55" s="281"/>
      <c r="G55" s="281"/>
    </row>
  </sheetData>
  <mergeCells count="2">
    <mergeCell ref="A1:G1"/>
    <mergeCell ref="A2:G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indexed="42"/>
  </sheetPr>
  <dimension ref="A1:Q156"/>
  <sheetViews>
    <sheetView showGridLines="0" showZeros="0" workbookViewId="0">
      <pane ySplit="6" topLeftCell="A7" activePane="bottomLeft" state="frozen"/>
      <selection activeCell="C12" sqref="C12"/>
      <selection pane="bottomLeft" activeCell="B1" sqref="B1"/>
    </sheetView>
  </sheetViews>
  <sheetFormatPr defaultRowHeight="13.2" x14ac:dyDescent="0.25"/>
  <cols>
    <col min="1" max="1" width="8" customWidth="1"/>
    <col min="2" max="2" width="24.6640625" customWidth="1"/>
    <col min="3" max="3" width="6" customWidth="1"/>
    <col min="4" max="4" width="12" style="35" customWidth="1"/>
    <col min="5" max="5" width="10.5546875" style="250" customWidth="1"/>
    <col min="6" max="6" width="6.109375" style="48" hidden="1" customWidth="1"/>
    <col min="7" max="7" width="28.6640625" style="48" customWidth="1"/>
    <col min="8" max="8" width="7.6640625" style="35" customWidth="1"/>
    <col min="9" max="13" width="7.44140625" style="35" hidden="1" customWidth="1"/>
    <col min="14" max="15" width="7.44140625" style="35" customWidth="1"/>
    <col min="16" max="16" width="7.44140625" style="35" hidden="1" customWidth="1"/>
    <col min="17" max="17" width="7.44140625" style="35" customWidth="1"/>
  </cols>
  <sheetData>
    <row r="1" spans="1:17" ht="24.6" x14ac:dyDescent="0.4">
      <c r="A1" s="99" t="str">
        <f>Altalanos!$A$6</f>
        <v>Diákolimpia - Baranya</v>
      </c>
      <c r="B1" s="43"/>
      <c r="C1" s="43"/>
      <c r="D1" s="94"/>
      <c r="E1" s="117" t="s">
        <v>44</v>
      </c>
      <c r="F1" s="106"/>
      <c r="G1" s="107"/>
      <c r="H1" s="108"/>
      <c r="I1" s="108"/>
      <c r="J1" s="109"/>
      <c r="K1" s="109"/>
      <c r="L1" s="109"/>
      <c r="M1" s="109"/>
      <c r="N1" s="109"/>
      <c r="O1" s="109"/>
      <c r="P1" s="109"/>
      <c r="Q1" s="110"/>
    </row>
    <row r="2" spans="1:17" ht="13.8" thickBot="1" x14ac:dyDescent="0.3">
      <c r="B2" s="45" t="s">
        <v>43</v>
      </c>
      <c r="C2" s="45" t="str">
        <f>Altalanos!$A$8</f>
        <v>Fiú II B</v>
      </c>
      <c r="D2" s="59"/>
      <c r="E2" s="117" t="s">
        <v>29</v>
      </c>
      <c r="F2" s="49"/>
      <c r="G2" s="49"/>
      <c r="H2" s="242"/>
      <c r="I2" s="242"/>
      <c r="J2" s="44"/>
      <c r="K2" s="44"/>
      <c r="L2" s="44"/>
      <c r="M2" s="44"/>
      <c r="N2" s="53"/>
      <c r="O2" s="39"/>
      <c r="P2" s="39"/>
      <c r="Q2" s="53"/>
    </row>
    <row r="3" spans="1:17" s="2" customFormat="1" ht="13.8" thickBot="1" x14ac:dyDescent="0.3">
      <c r="A3" s="235" t="s">
        <v>42</v>
      </c>
      <c r="B3" s="240"/>
      <c r="C3" s="240"/>
      <c r="D3" s="240"/>
      <c r="E3" s="240"/>
      <c r="F3" s="240"/>
      <c r="G3" s="240"/>
      <c r="H3" s="240"/>
      <c r="I3" s="241"/>
      <c r="J3" s="54"/>
      <c r="K3" s="60"/>
      <c r="L3" s="60"/>
      <c r="M3" s="60"/>
      <c r="N3" s="135" t="s">
        <v>28</v>
      </c>
      <c r="O3" s="55"/>
      <c r="P3" s="61"/>
      <c r="Q3" s="118"/>
    </row>
    <row r="4" spans="1:17" s="2" customFormat="1" x14ac:dyDescent="0.25">
      <c r="A4" s="37" t="s">
        <v>21</v>
      </c>
      <c r="B4" s="37"/>
      <c r="C4" s="36" t="s">
        <v>19</v>
      </c>
      <c r="D4" s="37" t="s">
        <v>24</v>
      </c>
      <c r="E4" s="40"/>
      <c r="G4" s="62"/>
      <c r="H4" s="252" t="s">
        <v>25</v>
      </c>
      <c r="I4" s="247"/>
      <c r="J4" s="63"/>
      <c r="K4" s="64"/>
      <c r="L4" s="64"/>
      <c r="M4" s="64"/>
      <c r="N4" s="63"/>
      <c r="O4" s="119"/>
      <c r="P4" s="119"/>
      <c r="Q4" s="65"/>
    </row>
    <row r="5" spans="1:17" s="2" customFormat="1" ht="13.8" thickBot="1" x14ac:dyDescent="0.3">
      <c r="A5" s="111">
        <f>Altalanos!$A$10</f>
        <v>44686</v>
      </c>
      <c r="B5" s="111"/>
      <c r="C5" s="46" t="str">
        <f>Altalanos!$C$10</f>
        <v>Pécs</v>
      </c>
      <c r="D5" s="47" t="str">
        <f>Altalanos!$D$10</f>
        <v xml:space="preserve">  </v>
      </c>
      <c r="E5" s="47"/>
      <c r="F5" s="47"/>
      <c r="G5" s="47"/>
      <c r="H5" s="132">
        <f>Altalanos!$E$10</f>
        <v>0</v>
      </c>
      <c r="I5" s="253"/>
      <c r="J5" s="66"/>
      <c r="K5" s="41"/>
      <c r="L5" s="41"/>
      <c r="M5" s="41"/>
      <c r="N5" s="66"/>
      <c r="O5" s="47"/>
      <c r="P5" s="47"/>
      <c r="Q5" s="256"/>
    </row>
    <row r="6" spans="1:17" ht="30" customHeight="1" thickBot="1" x14ac:dyDescent="0.3">
      <c r="A6" s="97" t="s">
        <v>30</v>
      </c>
      <c r="B6" s="56" t="s">
        <v>22</v>
      </c>
      <c r="C6" s="56" t="s">
        <v>23</v>
      </c>
      <c r="D6" s="56" t="s">
        <v>26</v>
      </c>
      <c r="E6" s="57" t="s">
        <v>27</v>
      </c>
      <c r="F6" s="57" t="s">
        <v>31</v>
      </c>
      <c r="G6" s="57" t="s">
        <v>88</v>
      </c>
      <c r="H6" s="243" t="s">
        <v>32</v>
      </c>
      <c r="I6" s="244"/>
      <c r="J6" s="101" t="s">
        <v>14</v>
      </c>
      <c r="K6" s="58" t="s">
        <v>12</v>
      </c>
      <c r="L6" s="103" t="s">
        <v>0</v>
      </c>
      <c r="M6" s="76" t="s">
        <v>13</v>
      </c>
      <c r="N6" s="124" t="s">
        <v>40</v>
      </c>
      <c r="O6" s="115" t="s">
        <v>33</v>
      </c>
      <c r="P6" s="116" t="s">
        <v>1</v>
      </c>
      <c r="Q6" s="57" t="s">
        <v>34</v>
      </c>
    </row>
    <row r="7" spans="1:17" s="11" customFormat="1" ht="18.899999999999999" customHeight="1" x14ac:dyDescent="0.25">
      <c r="A7" s="105">
        <v>1</v>
      </c>
      <c r="B7" s="50" t="s">
        <v>91</v>
      </c>
      <c r="C7" s="50"/>
      <c r="D7" s="51"/>
      <c r="E7" s="120"/>
      <c r="F7" s="236"/>
      <c r="G7" s="237"/>
      <c r="H7" s="51"/>
      <c r="I7" s="51"/>
      <c r="J7" s="102"/>
      <c r="K7" s="100"/>
      <c r="L7" s="104"/>
      <c r="M7" s="100"/>
      <c r="N7" s="95"/>
      <c r="O7" s="260"/>
      <c r="P7" s="68"/>
      <c r="Q7" s="52"/>
    </row>
    <row r="8" spans="1:17" s="11" customFormat="1" ht="18.899999999999999" customHeight="1" x14ac:dyDescent="0.25">
      <c r="A8" s="105">
        <v>2</v>
      </c>
      <c r="B8" s="50" t="s">
        <v>92</v>
      </c>
      <c r="C8" s="50"/>
      <c r="D8" s="51"/>
      <c r="E8" s="120"/>
      <c r="F8" s="238"/>
      <c r="G8" s="239"/>
      <c r="H8" s="51"/>
      <c r="I8" s="51"/>
      <c r="J8" s="102"/>
      <c r="K8" s="100"/>
      <c r="L8" s="104"/>
      <c r="M8" s="100"/>
      <c r="N8" s="95"/>
      <c r="O8" s="51"/>
      <c r="P8" s="68"/>
      <c r="Q8" s="52"/>
    </row>
    <row r="9" spans="1:17" s="11" customFormat="1" ht="18.899999999999999" customHeight="1" x14ac:dyDescent="0.25">
      <c r="A9" s="105">
        <v>3</v>
      </c>
      <c r="B9" s="50" t="s">
        <v>93</v>
      </c>
      <c r="C9" s="50"/>
      <c r="D9" s="51"/>
      <c r="E9" s="120"/>
      <c r="F9" s="238"/>
      <c r="G9" s="239"/>
      <c r="H9" s="51"/>
      <c r="I9" s="51"/>
      <c r="J9" s="102"/>
      <c r="K9" s="100"/>
      <c r="L9" s="104"/>
      <c r="M9" s="100"/>
      <c r="N9" s="95"/>
      <c r="O9" s="51"/>
      <c r="P9" s="249"/>
      <c r="Q9" s="125"/>
    </row>
    <row r="10" spans="1:17" s="11" customFormat="1" ht="18.899999999999999" customHeight="1" x14ac:dyDescent="0.25">
      <c r="A10" s="105">
        <v>4</v>
      </c>
      <c r="B10" s="50" t="s">
        <v>94</v>
      </c>
      <c r="C10" s="50"/>
      <c r="D10" s="51"/>
      <c r="E10" s="120"/>
      <c r="F10" s="238"/>
      <c r="G10" s="239"/>
      <c r="H10" s="51"/>
      <c r="I10" s="51"/>
      <c r="J10" s="102"/>
      <c r="K10" s="100"/>
      <c r="L10" s="104"/>
      <c r="M10" s="100"/>
      <c r="N10" s="95"/>
      <c r="O10" s="51"/>
      <c r="P10" s="248"/>
      <c r="Q10" s="245"/>
    </row>
    <row r="11" spans="1:17" s="11" customFormat="1" ht="18.899999999999999" customHeight="1" x14ac:dyDescent="0.25">
      <c r="A11" s="105">
        <v>5</v>
      </c>
      <c r="B11" s="50"/>
      <c r="C11" s="50"/>
      <c r="D11" s="51"/>
      <c r="E11" s="120"/>
      <c r="F11" s="238"/>
      <c r="G11" s="239"/>
      <c r="H11" s="51"/>
      <c r="I11" s="51"/>
      <c r="J11" s="102"/>
      <c r="K11" s="100"/>
      <c r="L11" s="104"/>
      <c r="M11" s="100"/>
      <c r="N11" s="95"/>
      <c r="O11" s="51"/>
      <c r="P11" s="248"/>
      <c r="Q11" s="245"/>
    </row>
    <row r="12" spans="1:17" s="11" customFormat="1" ht="18.899999999999999" customHeight="1" x14ac:dyDescent="0.25">
      <c r="A12" s="105">
        <v>6</v>
      </c>
      <c r="B12" s="50"/>
      <c r="C12" s="50"/>
      <c r="D12" s="51"/>
      <c r="E12" s="120"/>
      <c r="F12" s="238"/>
      <c r="G12" s="239"/>
      <c r="H12" s="51"/>
      <c r="I12" s="51"/>
      <c r="J12" s="102"/>
      <c r="K12" s="100"/>
      <c r="L12" s="104"/>
      <c r="M12" s="100"/>
      <c r="N12" s="95"/>
      <c r="O12" s="51"/>
      <c r="P12" s="248"/>
      <c r="Q12" s="245"/>
    </row>
    <row r="13" spans="1:17" s="11" customFormat="1" ht="18.899999999999999" customHeight="1" x14ac:dyDescent="0.25">
      <c r="A13" s="105">
        <v>7</v>
      </c>
      <c r="B13" s="50"/>
      <c r="C13" s="50"/>
      <c r="D13" s="51"/>
      <c r="E13" s="120"/>
      <c r="F13" s="238"/>
      <c r="G13" s="239"/>
      <c r="H13" s="51"/>
      <c r="I13" s="51"/>
      <c r="J13" s="102"/>
      <c r="K13" s="100"/>
      <c r="L13" s="104"/>
      <c r="M13" s="100"/>
      <c r="N13" s="95"/>
      <c r="O13" s="51"/>
      <c r="P13" s="248"/>
      <c r="Q13" s="245"/>
    </row>
    <row r="14" spans="1:17" s="11" customFormat="1" ht="18.899999999999999" customHeight="1" x14ac:dyDescent="0.25">
      <c r="A14" s="105">
        <v>8</v>
      </c>
      <c r="B14" s="50"/>
      <c r="C14" s="50"/>
      <c r="D14" s="51"/>
      <c r="E14" s="120"/>
      <c r="F14" s="238"/>
      <c r="G14" s="239"/>
      <c r="H14" s="51"/>
      <c r="I14" s="51"/>
      <c r="J14" s="102"/>
      <c r="K14" s="100"/>
      <c r="L14" s="104"/>
      <c r="M14" s="100"/>
      <c r="N14" s="95"/>
      <c r="O14" s="51"/>
      <c r="P14" s="248"/>
      <c r="Q14" s="245"/>
    </row>
    <row r="15" spans="1:17" s="11" customFormat="1" ht="18.899999999999999" customHeight="1" x14ac:dyDescent="0.25">
      <c r="A15" s="105">
        <v>9</v>
      </c>
      <c r="B15" s="50"/>
      <c r="C15" s="50"/>
      <c r="D15" s="51"/>
      <c r="E15" s="120"/>
      <c r="F15" s="67"/>
      <c r="G15" s="67"/>
      <c r="H15" s="51"/>
      <c r="I15" s="51"/>
      <c r="J15" s="102"/>
      <c r="K15" s="100"/>
      <c r="L15" s="104"/>
      <c r="M15" s="128"/>
      <c r="N15" s="95"/>
      <c r="O15" s="51"/>
      <c r="P15" s="52"/>
      <c r="Q15" s="52"/>
    </row>
    <row r="16" spans="1:17" s="11" customFormat="1" ht="18.899999999999999" customHeight="1" x14ac:dyDescent="0.25">
      <c r="A16" s="105">
        <v>10</v>
      </c>
      <c r="B16" s="259"/>
      <c r="C16" s="50"/>
      <c r="D16" s="51"/>
      <c r="E16" s="120"/>
      <c r="F16" s="67"/>
      <c r="G16" s="67"/>
      <c r="H16" s="51"/>
      <c r="I16" s="51"/>
      <c r="J16" s="102"/>
      <c r="K16" s="100"/>
      <c r="L16" s="104"/>
      <c r="M16" s="128"/>
      <c r="N16" s="95"/>
      <c r="O16" s="51"/>
      <c r="P16" s="68"/>
      <c r="Q16" s="52"/>
    </row>
    <row r="17" spans="1:17" s="11" customFormat="1" ht="18.899999999999999" customHeight="1" x14ac:dyDescent="0.25">
      <c r="A17" s="105">
        <v>11</v>
      </c>
      <c r="B17" s="50"/>
      <c r="C17" s="50"/>
      <c r="D17" s="51"/>
      <c r="E17" s="120"/>
      <c r="F17" s="67"/>
      <c r="G17" s="67"/>
      <c r="H17" s="51"/>
      <c r="I17" s="51"/>
      <c r="J17" s="102"/>
      <c r="K17" s="100"/>
      <c r="L17" s="104"/>
      <c r="M17" s="128"/>
      <c r="N17" s="95"/>
      <c r="O17" s="51"/>
      <c r="P17" s="68"/>
      <c r="Q17" s="52"/>
    </row>
    <row r="18" spans="1:17" s="11" customFormat="1" ht="18.899999999999999" customHeight="1" x14ac:dyDescent="0.25">
      <c r="A18" s="105">
        <v>12</v>
      </c>
      <c r="B18" s="50"/>
      <c r="C18" s="50"/>
      <c r="D18" s="51"/>
      <c r="E18" s="120"/>
      <c r="F18" s="67"/>
      <c r="G18" s="67"/>
      <c r="H18" s="51"/>
      <c r="I18" s="51"/>
      <c r="J18" s="102"/>
      <c r="K18" s="100"/>
      <c r="L18" s="104"/>
      <c r="M18" s="128"/>
      <c r="N18" s="95"/>
      <c r="O18" s="51"/>
      <c r="P18" s="68"/>
      <c r="Q18" s="52"/>
    </row>
    <row r="19" spans="1:17" s="11" customFormat="1" ht="18.899999999999999" customHeight="1" x14ac:dyDescent="0.25">
      <c r="A19" s="105">
        <v>13</v>
      </c>
      <c r="B19" s="50"/>
      <c r="C19" s="50"/>
      <c r="D19" s="51"/>
      <c r="E19" s="120"/>
      <c r="F19" s="67"/>
      <c r="G19" s="67"/>
      <c r="H19" s="51"/>
      <c r="I19" s="51"/>
      <c r="J19" s="102"/>
      <c r="K19" s="100"/>
      <c r="L19" s="104"/>
      <c r="M19" s="128"/>
      <c r="N19" s="95"/>
      <c r="O19" s="51"/>
      <c r="P19" s="68"/>
      <c r="Q19" s="52"/>
    </row>
    <row r="20" spans="1:17" s="11" customFormat="1" ht="18.899999999999999" customHeight="1" x14ac:dyDescent="0.25">
      <c r="A20" s="105">
        <v>14</v>
      </c>
      <c r="B20" s="50"/>
      <c r="C20" s="50"/>
      <c r="D20" s="51"/>
      <c r="E20" s="120"/>
      <c r="F20" s="67"/>
      <c r="G20" s="67"/>
      <c r="H20" s="51"/>
      <c r="I20" s="51"/>
      <c r="J20" s="102"/>
      <c r="K20" s="100"/>
      <c r="L20" s="104"/>
      <c r="M20" s="128"/>
      <c r="N20" s="95"/>
      <c r="O20" s="51"/>
      <c r="P20" s="68"/>
      <c r="Q20" s="52"/>
    </row>
    <row r="21" spans="1:17" s="11" customFormat="1" ht="18.899999999999999" customHeight="1" x14ac:dyDescent="0.25">
      <c r="A21" s="105">
        <v>15</v>
      </c>
      <c r="B21" s="50"/>
      <c r="C21" s="50"/>
      <c r="D21" s="51"/>
      <c r="E21" s="120"/>
      <c r="F21" s="67"/>
      <c r="G21" s="67"/>
      <c r="H21" s="51"/>
      <c r="I21" s="51"/>
      <c r="J21" s="102"/>
      <c r="K21" s="100"/>
      <c r="L21" s="104"/>
      <c r="M21" s="128"/>
      <c r="N21" s="95"/>
      <c r="O21" s="51"/>
      <c r="P21" s="68"/>
      <c r="Q21" s="52"/>
    </row>
    <row r="22" spans="1:17" s="11" customFormat="1" ht="18.899999999999999" customHeight="1" x14ac:dyDescent="0.25">
      <c r="A22" s="105">
        <v>16</v>
      </c>
      <c r="B22" s="50"/>
      <c r="C22" s="50"/>
      <c r="D22" s="51"/>
      <c r="E22" s="120"/>
      <c r="F22" s="67"/>
      <c r="G22" s="67"/>
      <c r="H22" s="51"/>
      <c r="I22" s="51"/>
      <c r="J22" s="102"/>
      <c r="K22" s="100"/>
      <c r="L22" s="104"/>
      <c r="M22" s="128"/>
      <c r="N22" s="95"/>
      <c r="O22" s="51"/>
      <c r="P22" s="68"/>
      <c r="Q22" s="52"/>
    </row>
    <row r="23" spans="1:17" s="11" customFormat="1" ht="18.899999999999999" customHeight="1" x14ac:dyDescent="0.25">
      <c r="A23" s="105">
        <v>17</v>
      </c>
      <c r="B23" s="50"/>
      <c r="C23" s="50"/>
      <c r="D23" s="51"/>
      <c r="E23" s="120"/>
      <c r="F23" s="67"/>
      <c r="G23" s="67"/>
      <c r="H23" s="51"/>
      <c r="I23" s="51"/>
      <c r="J23" s="102"/>
      <c r="K23" s="100"/>
      <c r="L23" s="104"/>
      <c r="M23" s="128"/>
      <c r="N23" s="95"/>
      <c r="O23" s="51"/>
      <c r="P23" s="68"/>
      <c r="Q23" s="52"/>
    </row>
    <row r="24" spans="1:17" s="11" customFormat="1" ht="18.899999999999999" customHeight="1" x14ac:dyDescent="0.25">
      <c r="A24" s="105">
        <v>18</v>
      </c>
      <c r="B24" s="50"/>
      <c r="C24" s="50"/>
      <c r="D24" s="51"/>
      <c r="E24" s="120"/>
      <c r="F24" s="67"/>
      <c r="G24" s="67"/>
      <c r="H24" s="51"/>
      <c r="I24" s="51"/>
      <c r="J24" s="102"/>
      <c r="K24" s="100"/>
      <c r="L24" s="104"/>
      <c r="M24" s="128"/>
      <c r="N24" s="95"/>
      <c r="O24" s="51"/>
      <c r="P24" s="68"/>
      <c r="Q24" s="52"/>
    </row>
    <row r="25" spans="1:17" s="11" customFormat="1" ht="18.899999999999999" customHeight="1" x14ac:dyDescent="0.25">
      <c r="A25" s="105">
        <v>19</v>
      </c>
      <c r="B25" s="50"/>
      <c r="C25" s="50"/>
      <c r="D25" s="51"/>
      <c r="E25" s="120"/>
      <c r="F25" s="67"/>
      <c r="G25" s="67"/>
      <c r="H25" s="51"/>
      <c r="I25" s="51"/>
      <c r="J25" s="102"/>
      <c r="K25" s="100"/>
      <c r="L25" s="104"/>
      <c r="M25" s="128"/>
      <c r="N25" s="95"/>
      <c r="O25" s="51"/>
      <c r="P25" s="68"/>
      <c r="Q25" s="52"/>
    </row>
    <row r="26" spans="1:17" s="11" customFormat="1" ht="18.899999999999999" customHeight="1" x14ac:dyDescent="0.25">
      <c r="A26" s="105">
        <v>20</v>
      </c>
      <c r="B26" s="50"/>
      <c r="C26" s="50"/>
      <c r="D26" s="51"/>
      <c r="E26" s="120"/>
      <c r="F26" s="67"/>
      <c r="G26" s="67"/>
      <c r="H26" s="51"/>
      <c r="I26" s="51"/>
      <c r="J26" s="102"/>
      <c r="K26" s="100"/>
      <c r="L26" s="104"/>
      <c r="M26" s="128"/>
      <c r="N26" s="95"/>
      <c r="O26" s="51"/>
      <c r="P26" s="68"/>
      <c r="Q26" s="52"/>
    </row>
    <row r="27" spans="1:17" s="11" customFormat="1" ht="18.899999999999999" customHeight="1" x14ac:dyDescent="0.25">
      <c r="A27" s="105">
        <v>21</v>
      </c>
      <c r="B27" s="50"/>
      <c r="C27" s="50"/>
      <c r="D27" s="51"/>
      <c r="E27" s="120"/>
      <c r="F27" s="67"/>
      <c r="G27" s="67"/>
      <c r="H27" s="51"/>
      <c r="I27" s="51"/>
      <c r="J27" s="102"/>
      <c r="K27" s="100"/>
      <c r="L27" s="104"/>
      <c r="M27" s="128"/>
      <c r="N27" s="95"/>
      <c r="O27" s="51"/>
      <c r="P27" s="68"/>
      <c r="Q27" s="52"/>
    </row>
    <row r="28" spans="1:17" s="11" customFormat="1" ht="18.899999999999999" customHeight="1" x14ac:dyDescent="0.25">
      <c r="A28" s="105">
        <v>22</v>
      </c>
      <c r="B28" s="50"/>
      <c r="C28" s="50"/>
      <c r="D28" s="51"/>
      <c r="E28" s="261"/>
      <c r="F28" s="254"/>
      <c r="G28" s="255"/>
      <c r="H28" s="51"/>
      <c r="I28" s="51"/>
      <c r="J28" s="102"/>
      <c r="K28" s="100"/>
      <c r="L28" s="104"/>
      <c r="M28" s="128"/>
      <c r="N28" s="95"/>
      <c r="O28" s="51"/>
      <c r="P28" s="68"/>
      <c r="Q28" s="52"/>
    </row>
    <row r="29" spans="1:17" s="11" customFormat="1" ht="18.899999999999999" customHeight="1" x14ac:dyDescent="0.25">
      <c r="A29" s="105">
        <v>23</v>
      </c>
      <c r="B29" s="50"/>
      <c r="C29" s="50"/>
      <c r="D29" s="51"/>
      <c r="E29" s="262"/>
      <c r="F29" s="67"/>
      <c r="G29" s="67"/>
      <c r="H29" s="51"/>
      <c r="I29" s="51"/>
      <c r="J29" s="102"/>
      <c r="K29" s="100"/>
      <c r="L29" s="104"/>
      <c r="M29" s="128"/>
      <c r="N29" s="95"/>
      <c r="O29" s="51"/>
      <c r="P29" s="68"/>
      <c r="Q29" s="52"/>
    </row>
    <row r="30" spans="1:17" s="11" customFormat="1" ht="18.899999999999999" customHeight="1" x14ac:dyDescent="0.25">
      <c r="A30" s="105">
        <v>24</v>
      </c>
      <c r="B30" s="50"/>
      <c r="C30" s="50"/>
      <c r="D30" s="51"/>
      <c r="E30" s="120"/>
      <c r="F30" s="67"/>
      <c r="G30" s="67"/>
      <c r="H30" s="51"/>
      <c r="I30" s="51"/>
      <c r="J30" s="102"/>
      <c r="K30" s="100"/>
      <c r="L30" s="104"/>
      <c r="M30" s="128"/>
      <c r="N30" s="95"/>
      <c r="O30" s="51"/>
      <c r="P30" s="68"/>
      <c r="Q30" s="52"/>
    </row>
    <row r="31" spans="1:17" s="11" customFormat="1" ht="18.899999999999999" customHeight="1" x14ac:dyDescent="0.25">
      <c r="A31" s="105">
        <v>25</v>
      </c>
      <c r="B31" s="50"/>
      <c r="C31" s="50"/>
      <c r="D31" s="51"/>
      <c r="E31" s="120"/>
      <c r="F31" s="67"/>
      <c r="G31" s="67"/>
      <c r="H31" s="51"/>
      <c r="I31" s="51"/>
      <c r="J31" s="102"/>
      <c r="K31" s="100"/>
      <c r="L31" s="104"/>
      <c r="M31" s="128"/>
      <c r="N31" s="95"/>
      <c r="O31" s="51"/>
      <c r="P31" s="68"/>
      <c r="Q31" s="52"/>
    </row>
    <row r="32" spans="1:17" s="11" customFormat="1" ht="18.899999999999999" customHeight="1" x14ac:dyDescent="0.25">
      <c r="A32" s="105">
        <v>26</v>
      </c>
      <c r="B32" s="50"/>
      <c r="C32" s="50"/>
      <c r="D32" s="51"/>
      <c r="E32" s="251"/>
      <c r="F32" s="67"/>
      <c r="G32" s="67"/>
      <c r="H32" s="51"/>
      <c r="I32" s="51"/>
      <c r="J32" s="102"/>
      <c r="K32" s="100"/>
      <c r="L32" s="104"/>
      <c r="M32" s="128"/>
      <c r="N32" s="95"/>
      <c r="O32" s="51"/>
      <c r="P32" s="68"/>
      <c r="Q32" s="52"/>
    </row>
    <row r="33" spans="1:17" s="11" customFormat="1" ht="18.899999999999999" customHeight="1" x14ac:dyDescent="0.25">
      <c r="A33" s="105">
        <v>27</v>
      </c>
      <c r="B33" s="50"/>
      <c r="C33" s="50"/>
      <c r="D33" s="51"/>
      <c r="E33" s="120"/>
      <c r="F33" s="67"/>
      <c r="G33" s="67"/>
      <c r="H33" s="51"/>
      <c r="I33" s="51"/>
      <c r="J33" s="102"/>
      <c r="K33" s="100"/>
      <c r="L33" s="104"/>
      <c r="M33" s="128"/>
      <c r="N33" s="95"/>
      <c r="O33" s="51"/>
      <c r="P33" s="68"/>
      <c r="Q33" s="52"/>
    </row>
    <row r="34" spans="1:17" s="11" customFormat="1" ht="18.899999999999999" customHeight="1" x14ac:dyDescent="0.25">
      <c r="A34" s="105">
        <v>28</v>
      </c>
      <c r="B34" s="50"/>
      <c r="C34" s="50"/>
      <c r="D34" s="51"/>
      <c r="E34" s="120"/>
      <c r="F34" s="67"/>
      <c r="G34" s="67"/>
      <c r="H34" s="51"/>
      <c r="I34" s="51"/>
      <c r="J34" s="102"/>
      <c r="K34" s="100"/>
      <c r="L34" s="104"/>
      <c r="M34" s="128"/>
      <c r="N34" s="95"/>
      <c r="O34" s="51"/>
      <c r="P34" s="68"/>
      <c r="Q34" s="52"/>
    </row>
    <row r="35" spans="1:17" s="11" customFormat="1" ht="18.899999999999999" customHeight="1" x14ac:dyDescent="0.25">
      <c r="A35" s="105">
        <v>29</v>
      </c>
      <c r="B35" s="50"/>
      <c r="C35" s="50"/>
      <c r="D35" s="51"/>
      <c r="E35" s="120"/>
      <c r="F35" s="67"/>
      <c r="G35" s="67"/>
      <c r="H35" s="51"/>
      <c r="I35" s="51"/>
      <c r="J35" s="102"/>
      <c r="K35" s="100"/>
      <c r="L35" s="104"/>
      <c r="M35" s="128"/>
      <c r="N35" s="95"/>
      <c r="O35" s="51"/>
      <c r="P35" s="68"/>
      <c r="Q35" s="52"/>
    </row>
    <row r="36" spans="1:17" s="11" customFormat="1" ht="18.899999999999999" customHeight="1" x14ac:dyDescent="0.25">
      <c r="A36" s="105">
        <v>30</v>
      </c>
      <c r="B36" s="50"/>
      <c r="C36" s="50"/>
      <c r="D36" s="51"/>
      <c r="E36" s="120"/>
      <c r="F36" s="67"/>
      <c r="G36" s="67"/>
      <c r="H36" s="51"/>
      <c r="I36" s="51"/>
      <c r="J36" s="102"/>
      <c r="K36" s="100"/>
      <c r="L36" s="104"/>
      <c r="M36" s="128"/>
      <c r="N36" s="95"/>
      <c r="O36" s="51"/>
      <c r="P36" s="68"/>
      <c r="Q36" s="52"/>
    </row>
    <row r="37" spans="1:17" s="11" customFormat="1" ht="18.899999999999999" customHeight="1" x14ac:dyDescent="0.25">
      <c r="A37" s="105">
        <v>31</v>
      </c>
      <c r="B37" s="50"/>
      <c r="C37" s="50"/>
      <c r="D37" s="51"/>
      <c r="E37" s="120"/>
      <c r="F37" s="67"/>
      <c r="G37" s="67"/>
      <c r="H37" s="51"/>
      <c r="I37" s="51"/>
      <c r="J37" s="102"/>
      <c r="K37" s="100"/>
      <c r="L37" s="104"/>
      <c r="M37" s="128"/>
      <c r="N37" s="95"/>
      <c r="O37" s="51"/>
      <c r="P37" s="68"/>
      <c r="Q37" s="52"/>
    </row>
    <row r="38" spans="1:17" s="11" customFormat="1" ht="18.899999999999999" customHeight="1" x14ac:dyDescent="0.25">
      <c r="A38" s="105">
        <v>32</v>
      </c>
      <c r="B38" s="50"/>
      <c r="C38" s="50"/>
      <c r="D38" s="51"/>
      <c r="E38" s="120"/>
      <c r="F38" s="67"/>
      <c r="G38" s="67"/>
      <c r="H38" s="246"/>
      <c r="I38" s="131"/>
      <c r="J38" s="102"/>
      <c r="K38" s="100"/>
      <c r="L38" s="104"/>
      <c r="M38" s="128"/>
      <c r="N38" s="95"/>
      <c r="O38" s="52"/>
      <c r="P38" s="68"/>
      <c r="Q38" s="52"/>
    </row>
    <row r="39" spans="1:17" s="11" customFormat="1" ht="18.899999999999999" customHeight="1" x14ac:dyDescent="0.25">
      <c r="A39" s="105">
        <v>33</v>
      </c>
      <c r="B39" s="50"/>
      <c r="C39" s="50"/>
      <c r="D39" s="51"/>
      <c r="E39" s="120"/>
      <c r="F39" s="67"/>
      <c r="G39" s="67"/>
      <c r="H39" s="246"/>
      <c r="I39" s="131"/>
      <c r="J39" s="102"/>
      <c r="K39" s="100"/>
      <c r="L39" s="104"/>
      <c r="M39" s="128"/>
      <c r="N39" s="125"/>
      <c r="O39" s="98"/>
      <c r="P39" s="68"/>
      <c r="Q39" s="52"/>
    </row>
    <row r="40" spans="1:17" s="11" customFormat="1" ht="18.899999999999999" customHeight="1" x14ac:dyDescent="0.25">
      <c r="A40" s="105">
        <v>34</v>
      </c>
      <c r="B40" s="50"/>
      <c r="C40" s="50"/>
      <c r="D40" s="51"/>
      <c r="E40" s="120"/>
      <c r="F40" s="67"/>
      <c r="G40" s="67"/>
      <c r="H40" s="246"/>
      <c r="I40" s="131"/>
      <c r="J40" s="102" t="e">
        <f>IF(AND(Q40="",#REF!&gt;0,#REF!&lt;5),K40,)</f>
        <v>#REF!</v>
      </c>
      <c r="K40" s="100" t="str">
        <f>IF(D40="","ZZZ9",IF(AND(#REF!&gt;0,#REF!&lt;5),D40&amp;#REF!,D40&amp;"9"))</f>
        <v>ZZZ9</v>
      </c>
      <c r="L40" s="104">
        <f t="shared" ref="L40:L71" si="0">IF(Q40="",999,Q40)</f>
        <v>999</v>
      </c>
      <c r="M40" s="128">
        <f t="shared" ref="M40:M71" si="1">IF(P40=999,999,1)</f>
        <v>999</v>
      </c>
      <c r="N40" s="125"/>
      <c r="O40" s="98"/>
      <c r="P40" s="68">
        <f t="shared" ref="P40:P71" si="2">IF(N40="DA",1,IF(N40="WC",2,IF(N40="SE",3,IF(N40="Q",4,IF(N40="LL",5,999)))))</f>
        <v>999</v>
      </c>
      <c r="Q40" s="52"/>
    </row>
    <row r="41" spans="1:17" s="11" customFormat="1" ht="18.899999999999999" customHeight="1" x14ac:dyDescent="0.25">
      <c r="A41" s="105">
        <v>35</v>
      </c>
      <c r="B41" s="50"/>
      <c r="C41" s="50"/>
      <c r="D41" s="51"/>
      <c r="E41" s="120"/>
      <c r="F41" s="67"/>
      <c r="G41" s="67"/>
      <c r="H41" s="246"/>
      <c r="I41" s="131"/>
      <c r="J41" s="102" t="e">
        <f>IF(AND(Q41="",#REF!&gt;0,#REF!&lt;5),K41,)</f>
        <v>#REF!</v>
      </c>
      <c r="K41" s="100" t="str">
        <f>IF(D41="","ZZZ9",IF(AND(#REF!&gt;0,#REF!&lt;5),D41&amp;#REF!,D41&amp;"9"))</f>
        <v>ZZZ9</v>
      </c>
      <c r="L41" s="104">
        <f t="shared" si="0"/>
        <v>999</v>
      </c>
      <c r="M41" s="128">
        <f t="shared" si="1"/>
        <v>999</v>
      </c>
      <c r="N41" s="125"/>
      <c r="O41" s="98"/>
      <c r="P41" s="68">
        <f t="shared" si="2"/>
        <v>999</v>
      </c>
      <c r="Q41" s="52"/>
    </row>
    <row r="42" spans="1:17" s="11" customFormat="1" ht="18.899999999999999" customHeight="1" x14ac:dyDescent="0.25">
      <c r="A42" s="105">
        <v>36</v>
      </c>
      <c r="B42" s="50"/>
      <c r="C42" s="50"/>
      <c r="D42" s="51"/>
      <c r="E42" s="120"/>
      <c r="F42" s="67"/>
      <c r="G42" s="67"/>
      <c r="H42" s="246"/>
      <c r="I42" s="131"/>
      <c r="J42" s="102" t="e">
        <f>IF(AND(Q42="",#REF!&gt;0,#REF!&lt;5),K42,)</f>
        <v>#REF!</v>
      </c>
      <c r="K42" s="100" t="str">
        <f>IF(D42="","ZZZ9",IF(AND(#REF!&gt;0,#REF!&lt;5),D42&amp;#REF!,D42&amp;"9"))</f>
        <v>ZZZ9</v>
      </c>
      <c r="L42" s="104">
        <f t="shared" si="0"/>
        <v>999</v>
      </c>
      <c r="M42" s="128">
        <f t="shared" si="1"/>
        <v>999</v>
      </c>
      <c r="N42" s="125"/>
      <c r="O42" s="98"/>
      <c r="P42" s="68">
        <f t="shared" si="2"/>
        <v>999</v>
      </c>
      <c r="Q42" s="52"/>
    </row>
    <row r="43" spans="1:17" s="11" customFormat="1" ht="18.899999999999999" customHeight="1" x14ac:dyDescent="0.25">
      <c r="A43" s="105">
        <v>37</v>
      </c>
      <c r="B43" s="50"/>
      <c r="C43" s="50"/>
      <c r="D43" s="51"/>
      <c r="E43" s="120"/>
      <c r="F43" s="67"/>
      <c r="G43" s="67"/>
      <c r="H43" s="246"/>
      <c r="I43" s="131"/>
      <c r="J43" s="102" t="e">
        <f>IF(AND(Q43="",#REF!&gt;0,#REF!&lt;5),K43,)</f>
        <v>#REF!</v>
      </c>
      <c r="K43" s="100" t="str">
        <f>IF(D43="","ZZZ9",IF(AND(#REF!&gt;0,#REF!&lt;5),D43&amp;#REF!,D43&amp;"9"))</f>
        <v>ZZZ9</v>
      </c>
      <c r="L43" s="104">
        <f t="shared" si="0"/>
        <v>999</v>
      </c>
      <c r="M43" s="128">
        <f t="shared" si="1"/>
        <v>999</v>
      </c>
      <c r="N43" s="125"/>
      <c r="O43" s="98"/>
      <c r="P43" s="68">
        <f t="shared" si="2"/>
        <v>999</v>
      </c>
      <c r="Q43" s="52"/>
    </row>
    <row r="44" spans="1:17" s="11" customFormat="1" ht="18.899999999999999" customHeight="1" x14ac:dyDescent="0.25">
      <c r="A44" s="105">
        <v>38</v>
      </c>
      <c r="B44" s="50"/>
      <c r="C44" s="50"/>
      <c r="D44" s="51"/>
      <c r="E44" s="120"/>
      <c r="F44" s="67"/>
      <c r="G44" s="67"/>
      <c r="H44" s="246"/>
      <c r="I44" s="131"/>
      <c r="J44" s="102" t="e">
        <f>IF(AND(Q44="",#REF!&gt;0,#REF!&lt;5),K44,)</f>
        <v>#REF!</v>
      </c>
      <c r="K44" s="100" t="str">
        <f>IF(D44="","ZZZ9",IF(AND(#REF!&gt;0,#REF!&lt;5),D44&amp;#REF!,D44&amp;"9"))</f>
        <v>ZZZ9</v>
      </c>
      <c r="L44" s="104">
        <f t="shared" si="0"/>
        <v>999</v>
      </c>
      <c r="M44" s="128">
        <f t="shared" si="1"/>
        <v>999</v>
      </c>
      <c r="N44" s="125"/>
      <c r="O44" s="98"/>
      <c r="P44" s="68">
        <f t="shared" si="2"/>
        <v>999</v>
      </c>
      <c r="Q44" s="52"/>
    </row>
    <row r="45" spans="1:17" s="11" customFormat="1" ht="18.899999999999999" customHeight="1" x14ac:dyDescent="0.25">
      <c r="A45" s="105">
        <v>39</v>
      </c>
      <c r="B45" s="50"/>
      <c r="C45" s="50"/>
      <c r="D45" s="51"/>
      <c r="E45" s="120"/>
      <c r="F45" s="67"/>
      <c r="G45" s="67"/>
      <c r="H45" s="246"/>
      <c r="I45" s="131"/>
      <c r="J45" s="102" t="e">
        <f>IF(AND(Q45="",#REF!&gt;0,#REF!&lt;5),K45,)</f>
        <v>#REF!</v>
      </c>
      <c r="K45" s="100" t="str">
        <f>IF(D45="","ZZZ9",IF(AND(#REF!&gt;0,#REF!&lt;5),D45&amp;#REF!,D45&amp;"9"))</f>
        <v>ZZZ9</v>
      </c>
      <c r="L45" s="104">
        <f t="shared" si="0"/>
        <v>999</v>
      </c>
      <c r="M45" s="128">
        <f t="shared" si="1"/>
        <v>999</v>
      </c>
      <c r="N45" s="125"/>
      <c r="O45" s="98"/>
      <c r="P45" s="68">
        <f t="shared" si="2"/>
        <v>999</v>
      </c>
      <c r="Q45" s="52"/>
    </row>
    <row r="46" spans="1:17" s="11" customFormat="1" ht="18.899999999999999" customHeight="1" x14ac:dyDescent="0.25">
      <c r="A46" s="105">
        <v>40</v>
      </c>
      <c r="B46" s="50"/>
      <c r="C46" s="50"/>
      <c r="D46" s="51"/>
      <c r="E46" s="120"/>
      <c r="F46" s="67"/>
      <c r="G46" s="67"/>
      <c r="H46" s="246"/>
      <c r="I46" s="131"/>
      <c r="J46" s="102" t="e">
        <f>IF(AND(Q46="",#REF!&gt;0,#REF!&lt;5),K46,)</f>
        <v>#REF!</v>
      </c>
      <c r="K46" s="100" t="str">
        <f>IF(D46="","ZZZ9",IF(AND(#REF!&gt;0,#REF!&lt;5),D46&amp;#REF!,D46&amp;"9"))</f>
        <v>ZZZ9</v>
      </c>
      <c r="L46" s="104">
        <f t="shared" si="0"/>
        <v>999</v>
      </c>
      <c r="M46" s="128">
        <f t="shared" si="1"/>
        <v>999</v>
      </c>
      <c r="N46" s="125"/>
      <c r="O46" s="98"/>
      <c r="P46" s="68">
        <f t="shared" si="2"/>
        <v>999</v>
      </c>
      <c r="Q46" s="52"/>
    </row>
    <row r="47" spans="1:17" s="11" customFormat="1" ht="18.899999999999999" customHeight="1" x14ac:dyDescent="0.25">
      <c r="A47" s="105">
        <v>41</v>
      </c>
      <c r="B47" s="50"/>
      <c r="C47" s="50"/>
      <c r="D47" s="51"/>
      <c r="E47" s="120"/>
      <c r="F47" s="67"/>
      <c r="G47" s="67"/>
      <c r="H47" s="246"/>
      <c r="I47" s="131"/>
      <c r="J47" s="102" t="e">
        <f>IF(AND(Q47="",#REF!&gt;0,#REF!&lt;5),K47,)</f>
        <v>#REF!</v>
      </c>
      <c r="K47" s="100" t="str">
        <f>IF(D47="","ZZZ9",IF(AND(#REF!&gt;0,#REF!&lt;5),D47&amp;#REF!,D47&amp;"9"))</f>
        <v>ZZZ9</v>
      </c>
      <c r="L47" s="104">
        <f t="shared" si="0"/>
        <v>999</v>
      </c>
      <c r="M47" s="128">
        <f t="shared" si="1"/>
        <v>999</v>
      </c>
      <c r="N47" s="125"/>
      <c r="O47" s="98"/>
      <c r="P47" s="68">
        <f t="shared" si="2"/>
        <v>999</v>
      </c>
      <c r="Q47" s="52"/>
    </row>
    <row r="48" spans="1:17" s="11" customFormat="1" ht="18.899999999999999" customHeight="1" x14ac:dyDescent="0.25">
      <c r="A48" s="105">
        <v>42</v>
      </c>
      <c r="B48" s="50"/>
      <c r="C48" s="50"/>
      <c r="D48" s="51"/>
      <c r="E48" s="120"/>
      <c r="F48" s="67"/>
      <c r="G48" s="67"/>
      <c r="H48" s="246"/>
      <c r="I48" s="131"/>
      <c r="J48" s="102" t="e">
        <f>IF(AND(Q48="",#REF!&gt;0,#REF!&lt;5),K48,)</f>
        <v>#REF!</v>
      </c>
      <c r="K48" s="100" t="str">
        <f>IF(D48="","ZZZ9",IF(AND(#REF!&gt;0,#REF!&lt;5),D48&amp;#REF!,D48&amp;"9"))</f>
        <v>ZZZ9</v>
      </c>
      <c r="L48" s="104">
        <f t="shared" si="0"/>
        <v>999</v>
      </c>
      <c r="M48" s="128">
        <f t="shared" si="1"/>
        <v>999</v>
      </c>
      <c r="N48" s="125"/>
      <c r="O48" s="98"/>
      <c r="P48" s="68">
        <f t="shared" si="2"/>
        <v>999</v>
      </c>
      <c r="Q48" s="52"/>
    </row>
    <row r="49" spans="1:17" s="11" customFormat="1" ht="18.899999999999999" customHeight="1" x14ac:dyDescent="0.25">
      <c r="A49" s="105">
        <v>43</v>
      </c>
      <c r="B49" s="50"/>
      <c r="C49" s="50"/>
      <c r="D49" s="51"/>
      <c r="E49" s="120"/>
      <c r="F49" s="67"/>
      <c r="G49" s="67"/>
      <c r="H49" s="246"/>
      <c r="I49" s="131"/>
      <c r="J49" s="102" t="e">
        <f>IF(AND(Q49="",#REF!&gt;0,#REF!&lt;5),K49,)</f>
        <v>#REF!</v>
      </c>
      <c r="K49" s="100" t="str">
        <f>IF(D49="","ZZZ9",IF(AND(#REF!&gt;0,#REF!&lt;5),D49&amp;#REF!,D49&amp;"9"))</f>
        <v>ZZZ9</v>
      </c>
      <c r="L49" s="104">
        <f t="shared" si="0"/>
        <v>999</v>
      </c>
      <c r="M49" s="128">
        <f t="shared" si="1"/>
        <v>999</v>
      </c>
      <c r="N49" s="125"/>
      <c r="O49" s="98"/>
      <c r="P49" s="68">
        <f t="shared" si="2"/>
        <v>999</v>
      </c>
      <c r="Q49" s="52"/>
    </row>
    <row r="50" spans="1:17" s="11" customFormat="1" ht="18.899999999999999" customHeight="1" x14ac:dyDescent="0.25">
      <c r="A50" s="105">
        <v>44</v>
      </c>
      <c r="B50" s="50"/>
      <c r="C50" s="50"/>
      <c r="D50" s="51"/>
      <c r="E50" s="120"/>
      <c r="F50" s="67"/>
      <c r="G50" s="67"/>
      <c r="H50" s="246"/>
      <c r="I50" s="131"/>
      <c r="J50" s="102" t="e">
        <f>IF(AND(Q50="",#REF!&gt;0,#REF!&lt;5),K50,)</f>
        <v>#REF!</v>
      </c>
      <c r="K50" s="100" t="str">
        <f>IF(D50="","ZZZ9",IF(AND(#REF!&gt;0,#REF!&lt;5),D50&amp;#REF!,D50&amp;"9"))</f>
        <v>ZZZ9</v>
      </c>
      <c r="L50" s="104">
        <f t="shared" si="0"/>
        <v>999</v>
      </c>
      <c r="M50" s="128">
        <f t="shared" si="1"/>
        <v>999</v>
      </c>
      <c r="N50" s="125"/>
      <c r="O50" s="98"/>
      <c r="P50" s="68">
        <f t="shared" si="2"/>
        <v>999</v>
      </c>
      <c r="Q50" s="52"/>
    </row>
    <row r="51" spans="1:17" s="11" customFormat="1" ht="18.899999999999999" customHeight="1" x14ac:dyDescent="0.25">
      <c r="A51" s="105">
        <v>45</v>
      </c>
      <c r="B51" s="50"/>
      <c r="C51" s="50"/>
      <c r="D51" s="51"/>
      <c r="E51" s="120"/>
      <c r="F51" s="67"/>
      <c r="G51" s="67"/>
      <c r="H51" s="246"/>
      <c r="I51" s="131"/>
      <c r="J51" s="102" t="e">
        <f>IF(AND(Q51="",#REF!&gt;0,#REF!&lt;5),K51,)</f>
        <v>#REF!</v>
      </c>
      <c r="K51" s="100" t="str">
        <f>IF(D51="","ZZZ9",IF(AND(#REF!&gt;0,#REF!&lt;5),D51&amp;#REF!,D51&amp;"9"))</f>
        <v>ZZZ9</v>
      </c>
      <c r="L51" s="104">
        <f t="shared" si="0"/>
        <v>999</v>
      </c>
      <c r="M51" s="128">
        <f t="shared" si="1"/>
        <v>999</v>
      </c>
      <c r="N51" s="125"/>
      <c r="O51" s="98"/>
      <c r="P51" s="68">
        <f t="shared" si="2"/>
        <v>999</v>
      </c>
      <c r="Q51" s="52"/>
    </row>
    <row r="52" spans="1:17" s="11" customFormat="1" ht="18.899999999999999" customHeight="1" x14ac:dyDescent="0.25">
      <c r="A52" s="105">
        <v>46</v>
      </c>
      <c r="B52" s="50"/>
      <c r="C52" s="50"/>
      <c r="D52" s="51"/>
      <c r="E52" s="120"/>
      <c r="F52" s="67"/>
      <c r="G52" s="67"/>
      <c r="H52" s="246"/>
      <c r="I52" s="131"/>
      <c r="J52" s="102" t="e">
        <f>IF(AND(Q52="",#REF!&gt;0,#REF!&lt;5),K52,)</f>
        <v>#REF!</v>
      </c>
      <c r="K52" s="100" t="str">
        <f>IF(D52="","ZZZ9",IF(AND(#REF!&gt;0,#REF!&lt;5),D52&amp;#REF!,D52&amp;"9"))</f>
        <v>ZZZ9</v>
      </c>
      <c r="L52" s="104">
        <f t="shared" si="0"/>
        <v>999</v>
      </c>
      <c r="M52" s="128">
        <f t="shared" si="1"/>
        <v>999</v>
      </c>
      <c r="N52" s="125"/>
      <c r="O52" s="98"/>
      <c r="P52" s="68">
        <f t="shared" si="2"/>
        <v>999</v>
      </c>
      <c r="Q52" s="52"/>
    </row>
    <row r="53" spans="1:17" s="11" customFormat="1" ht="18.899999999999999" customHeight="1" x14ac:dyDescent="0.25">
      <c r="A53" s="105">
        <v>47</v>
      </c>
      <c r="B53" s="50"/>
      <c r="C53" s="50"/>
      <c r="D53" s="51"/>
      <c r="E53" s="120"/>
      <c r="F53" s="67"/>
      <c r="G53" s="67"/>
      <c r="H53" s="246"/>
      <c r="I53" s="131"/>
      <c r="J53" s="102" t="e">
        <f>IF(AND(Q53="",#REF!&gt;0,#REF!&lt;5),K53,)</f>
        <v>#REF!</v>
      </c>
      <c r="K53" s="100" t="str">
        <f>IF(D53="","ZZZ9",IF(AND(#REF!&gt;0,#REF!&lt;5),D53&amp;#REF!,D53&amp;"9"))</f>
        <v>ZZZ9</v>
      </c>
      <c r="L53" s="104">
        <f t="shared" si="0"/>
        <v>999</v>
      </c>
      <c r="M53" s="128">
        <f t="shared" si="1"/>
        <v>999</v>
      </c>
      <c r="N53" s="125"/>
      <c r="O53" s="98"/>
      <c r="P53" s="68">
        <f t="shared" si="2"/>
        <v>999</v>
      </c>
      <c r="Q53" s="52"/>
    </row>
    <row r="54" spans="1:17" s="11" customFormat="1" ht="18.899999999999999" customHeight="1" x14ac:dyDescent="0.25">
      <c r="A54" s="105">
        <v>48</v>
      </c>
      <c r="B54" s="50"/>
      <c r="C54" s="50"/>
      <c r="D54" s="51"/>
      <c r="E54" s="120"/>
      <c r="F54" s="67"/>
      <c r="G54" s="67"/>
      <c r="H54" s="246"/>
      <c r="I54" s="131"/>
      <c r="J54" s="102" t="e">
        <f>IF(AND(Q54="",#REF!&gt;0,#REF!&lt;5),K54,)</f>
        <v>#REF!</v>
      </c>
      <c r="K54" s="100" t="str">
        <f>IF(D54="","ZZZ9",IF(AND(#REF!&gt;0,#REF!&lt;5),D54&amp;#REF!,D54&amp;"9"))</f>
        <v>ZZZ9</v>
      </c>
      <c r="L54" s="104">
        <f t="shared" si="0"/>
        <v>999</v>
      </c>
      <c r="M54" s="128">
        <f t="shared" si="1"/>
        <v>999</v>
      </c>
      <c r="N54" s="125"/>
      <c r="O54" s="98"/>
      <c r="P54" s="68">
        <f t="shared" si="2"/>
        <v>999</v>
      </c>
      <c r="Q54" s="52"/>
    </row>
    <row r="55" spans="1:17" s="11" customFormat="1" ht="18.899999999999999" customHeight="1" x14ac:dyDescent="0.25">
      <c r="A55" s="105">
        <v>49</v>
      </c>
      <c r="B55" s="50"/>
      <c r="C55" s="50"/>
      <c r="D55" s="51"/>
      <c r="E55" s="120"/>
      <c r="F55" s="67"/>
      <c r="G55" s="67"/>
      <c r="H55" s="246"/>
      <c r="I55" s="131"/>
      <c r="J55" s="102" t="e">
        <f>IF(AND(Q55="",#REF!&gt;0,#REF!&lt;5),K55,)</f>
        <v>#REF!</v>
      </c>
      <c r="K55" s="100" t="str">
        <f>IF(D55="","ZZZ9",IF(AND(#REF!&gt;0,#REF!&lt;5),D55&amp;#REF!,D55&amp;"9"))</f>
        <v>ZZZ9</v>
      </c>
      <c r="L55" s="104">
        <f t="shared" si="0"/>
        <v>999</v>
      </c>
      <c r="M55" s="128">
        <f t="shared" si="1"/>
        <v>999</v>
      </c>
      <c r="N55" s="125"/>
      <c r="O55" s="98"/>
      <c r="P55" s="68">
        <f t="shared" si="2"/>
        <v>999</v>
      </c>
      <c r="Q55" s="52"/>
    </row>
    <row r="56" spans="1:17" s="11" customFormat="1" ht="18.899999999999999" customHeight="1" x14ac:dyDescent="0.25">
      <c r="A56" s="105">
        <v>50</v>
      </c>
      <c r="B56" s="50"/>
      <c r="C56" s="50"/>
      <c r="D56" s="51"/>
      <c r="E56" s="120"/>
      <c r="F56" s="67"/>
      <c r="G56" s="67"/>
      <c r="H56" s="246"/>
      <c r="I56" s="131"/>
      <c r="J56" s="102" t="e">
        <f>IF(AND(Q56="",#REF!&gt;0,#REF!&lt;5),K56,)</f>
        <v>#REF!</v>
      </c>
      <c r="K56" s="100" t="str">
        <f>IF(D56="","ZZZ9",IF(AND(#REF!&gt;0,#REF!&lt;5),D56&amp;#REF!,D56&amp;"9"))</f>
        <v>ZZZ9</v>
      </c>
      <c r="L56" s="104">
        <f t="shared" si="0"/>
        <v>999</v>
      </c>
      <c r="M56" s="128">
        <f t="shared" si="1"/>
        <v>999</v>
      </c>
      <c r="N56" s="125"/>
      <c r="O56" s="98"/>
      <c r="P56" s="68">
        <f t="shared" si="2"/>
        <v>999</v>
      </c>
      <c r="Q56" s="52"/>
    </row>
    <row r="57" spans="1:17" s="11" customFormat="1" ht="18.899999999999999" customHeight="1" x14ac:dyDescent="0.25">
      <c r="A57" s="105">
        <v>51</v>
      </c>
      <c r="B57" s="50"/>
      <c r="C57" s="50"/>
      <c r="D57" s="51"/>
      <c r="E57" s="120"/>
      <c r="F57" s="67"/>
      <c r="G57" s="67"/>
      <c r="H57" s="246"/>
      <c r="I57" s="131"/>
      <c r="J57" s="102" t="e">
        <f>IF(AND(Q57="",#REF!&gt;0,#REF!&lt;5),K57,)</f>
        <v>#REF!</v>
      </c>
      <c r="K57" s="100" t="str">
        <f>IF(D57="","ZZZ9",IF(AND(#REF!&gt;0,#REF!&lt;5),D57&amp;#REF!,D57&amp;"9"))</f>
        <v>ZZZ9</v>
      </c>
      <c r="L57" s="104">
        <f t="shared" si="0"/>
        <v>999</v>
      </c>
      <c r="M57" s="128">
        <f t="shared" si="1"/>
        <v>999</v>
      </c>
      <c r="N57" s="125"/>
      <c r="O57" s="98"/>
      <c r="P57" s="68">
        <f t="shared" si="2"/>
        <v>999</v>
      </c>
      <c r="Q57" s="52"/>
    </row>
    <row r="58" spans="1:17" s="11" customFormat="1" ht="18.899999999999999" customHeight="1" x14ac:dyDescent="0.25">
      <c r="A58" s="105">
        <v>52</v>
      </c>
      <c r="B58" s="50"/>
      <c r="C58" s="50"/>
      <c r="D58" s="51"/>
      <c r="E58" s="120"/>
      <c r="F58" s="67"/>
      <c r="G58" s="67"/>
      <c r="H58" s="246"/>
      <c r="I58" s="131"/>
      <c r="J58" s="102" t="e">
        <f>IF(AND(Q58="",#REF!&gt;0,#REF!&lt;5),K58,)</f>
        <v>#REF!</v>
      </c>
      <c r="K58" s="100" t="str">
        <f>IF(D58="","ZZZ9",IF(AND(#REF!&gt;0,#REF!&lt;5),D58&amp;#REF!,D58&amp;"9"))</f>
        <v>ZZZ9</v>
      </c>
      <c r="L58" s="104">
        <f t="shared" si="0"/>
        <v>999</v>
      </c>
      <c r="M58" s="128">
        <f t="shared" si="1"/>
        <v>999</v>
      </c>
      <c r="N58" s="125"/>
      <c r="O58" s="98"/>
      <c r="P58" s="68">
        <f t="shared" si="2"/>
        <v>999</v>
      </c>
      <c r="Q58" s="52"/>
    </row>
    <row r="59" spans="1:17" s="11" customFormat="1" ht="18.899999999999999" customHeight="1" x14ac:dyDescent="0.25">
      <c r="A59" s="105">
        <v>53</v>
      </c>
      <c r="B59" s="50"/>
      <c r="C59" s="50"/>
      <c r="D59" s="51"/>
      <c r="E59" s="120"/>
      <c r="F59" s="67"/>
      <c r="G59" s="67"/>
      <c r="H59" s="246"/>
      <c r="I59" s="131"/>
      <c r="J59" s="102" t="e">
        <f>IF(AND(Q59="",#REF!&gt;0,#REF!&lt;5),K59,)</f>
        <v>#REF!</v>
      </c>
      <c r="K59" s="100" t="str">
        <f>IF(D59="","ZZZ9",IF(AND(#REF!&gt;0,#REF!&lt;5),D59&amp;#REF!,D59&amp;"9"))</f>
        <v>ZZZ9</v>
      </c>
      <c r="L59" s="104">
        <f t="shared" si="0"/>
        <v>999</v>
      </c>
      <c r="M59" s="128">
        <f t="shared" si="1"/>
        <v>999</v>
      </c>
      <c r="N59" s="125"/>
      <c r="O59" s="98"/>
      <c r="P59" s="68">
        <f t="shared" si="2"/>
        <v>999</v>
      </c>
      <c r="Q59" s="52"/>
    </row>
    <row r="60" spans="1:17" s="11" customFormat="1" ht="18.899999999999999" customHeight="1" x14ac:dyDescent="0.25">
      <c r="A60" s="105">
        <v>54</v>
      </c>
      <c r="B60" s="50"/>
      <c r="C60" s="50"/>
      <c r="D60" s="51"/>
      <c r="E60" s="120"/>
      <c r="F60" s="67"/>
      <c r="G60" s="67"/>
      <c r="H60" s="246"/>
      <c r="I60" s="131"/>
      <c r="J60" s="102" t="e">
        <f>IF(AND(Q60="",#REF!&gt;0,#REF!&lt;5),K60,)</f>
        <v>#REF!</v>
      </c>
      <c r="K60" s="100" t="str">
        <f>IF(D60="","ZZZ9",IF(AND(#REF!&gt;0,#REF!&lt;5),D60&amp;#REF!,D60&amp;"9"))</f>
        <v>ZZZ9</v>
      </c>
      <c r="L60" s="104">
        <f t="shared" si="0"/>
        <v>999</v>
      </c>
      <c r="M60" s="128">
        <f t="shared" si="1"/>
        <v>999</v>
      </c>
      <c r="N60" s="125"/>
      <c r="O60" s="98"/>
      <c r="P60" s="68">
        <f t="shared" si="2"/>
        <v>999</v>
      </c>
      <c r="Q60" s="52"/>
    </row>
    <row r="61" spans="1:17" s="11" customFormat="1" ht="18.899999999999999" customHeight="1" x14ac:dyDescent="0.25">
      <c r="A61" s="105">
        <v>55</v>
      </c>
      <c r="B61" s="50"/>
      <c r="C61" s="50"/>
      <c r="D61" s="51"/>
      <c r="E61" s="120"/>
      <c r="F61" s="67"/>
      <c r="G61" s="67"/>
      <c r="H61" s="246"/>
      <c r="I61" s="131"/>
      <c r="J61" s="102" t="e">
        <f>IF(AND(Q61="",#REF!&gt;0,#REF!&lt;5),K61,)</f>
        <v>#REF!</v>
      </c>
      <c r="K61" s="100" t="str">
        <f>IF(D61="","ZZZ9",IF(AND(#REF!&gt;0,#REF!&lt;5),D61&amp;#REF!,D61&amp;"9"))</f>
        <v>ZZZ9</v>
      </c>
      <c r="L61" s="104">
        <f t="shared" si="0"/>
        <v>999</v>
      </c>
      <c r="M61" s="128">
        <f t="shared" si="1"/>
        <v>999</v>
      </c>
      <c r="N61" s="125"/>
      <c r="O61" s="98"/>
      <c r="P61" s="68">
        <f t="shared" si="2"/>
        <v>999</v>
      </c>
      <c r="Q61" s="52"/>
    </row>
    <row r="62" spans="1:17" s="11" customFormat="1" ht="18.899999999999999" customHeight="1" x14ac:dyDescent="0.25">
      <c r="A62" s="105">
        <v>56</v>
      </c>
      <c r="B62" s="50"/>
      <c r="C62" s="50"/>
      <c r="D62" s="51"/>
      <c r="E62" s="120"/>
      <c r="F62" s="67"/>
      <c r="G62" s="67"/>
      <c r="H62" s="246"/>
      <c r="I62" s="131"/>
      <c r="J62" s="102" t="e">
        <f>IF(AND(Q62="",#REF!&gt;0,#REF!&lt;5),K62,)</f>
        <v>#REF!</v>
      </c>
      <c r="K62" s="100" t="str">
        <f>IF(D62="","ZZZ9",IF(AND(#REF!&gt;0,#REF!&lt;5),D62&amp;#REF!,D62&amp;"9"))</f>
        <v>ZZZ9</v>
      </c>
      <c r="L62" s="104">
        <f t="shared" si="0"/>
        <v>999</v>
      </c>
      <c r="M62" s="128">
        <f t="shared" si="1"/>
        <v>999</v>
      </c>
      <c r="N62" s="125"/>
      <c r="O62" s="98"/>
      <c r="P62" s="68">
        <f t="shared" si="2"/>
        <v>999</v>
      </c>
      <c r="Q62" s="52"/>
    </row>
    <row r="63" spans="1:17" s="11" customFormat="1" ht="18.899999999999999" customHeight="1" x14ac:dyDescent="0.25">
      <c r="A63" s="105">
        <v>57</v>
      </c>
      <c r="B63" s="50"/>
      <c r="C63" s="50"/>
      <c r="D63" s="51"/>
      <c r="E63" s="120"/>
      <c r="F63" s="67"/>
      <c r="G63" s="67"/>
      <c r="H63" s="246"/>
      <c r="I63" s="131"/>
      <c r="J63" s="102" t="e">
        <f>IF(AND(Q63="",#REF!&gt;0,#REF!&lt;5),K63,)</f>
        <v>#REF!</v>
      </c>
      <c r="K63" s="100" t="str">
        <f>IF(D63="","ZZZ9",IF(AND(#REF!&gt;0,#REF!&lt;5),D63&amp;#REF!,D63&amp;"9"))</f>
        <v>ZZZ9</v>
      </c>
      <c r="L63" s="104">
        <f t="shared" si="0"/>
        <v>999</v>
      </c>
      <c r="M63" s="128">
        <f t="shared" si="1"/>
        <v>999</v>
      </c>
      <c r="N63" s="125"/>
      <c r="O63" s="98"/>
      <c r="P63" s="68">
        <f t="shared" si="2"/>
        <v>999</v>
      </c>
      <c r="Q63" s="52"/>
    </row>
    <row r="64" spans="1:17" s="11" customFormat="1" ht="18.899999999999999" customHeight="1" x14ac:dyDescent="0.25">
      <c r="A64" s="105">
        <v>58</v>
      </c>
      <c r="B64" s="50"/>
      <c r="C64" s="50"/>
      <c r="D64" s="51"/>
      <c r="E64" s="120"/>
      <c r="F64" s="67"/>
      <c r="G64" s="67"/>
      <c r="H64" s="246"/>
      <c r="I64" s="131"/>
      <c r="J64" s="102" t="e">
        <f>IF(AND(Q64="",#REF!&gt;0,#REF!&lt;5),K64,)</f>
        <v>#REF!</v>
      </c>
      <c r="K64" s="100" t="str">
        <f>IF(D64="","ZZZ9",IF(AND(#REF!&gt;0,#REF!&lt;5),D64&amp;#REF!,D64&amp;"9"))</f>
        <v>ZZZ9</v>
      </c>
      <c r="L64" s="104">
        <f t="shared" si="0"/>
        <v>999</v>
      </c>
      <c r="M64" s="128">
        <f t="shared" si="1"/>
        <v>999</v>
      </c>
      <c r="N64" s="125"/>
      <c r="O64" s="98"/>
      <c r="P64" s="68">
        <f t="shared" si="2"/>
        <v>999</v>
      </c>
      <c r="Q64" s="52"/>
    </row>
    <row r="65" spans="1:17" s="11" customFormat="1" ht="18.899999999999999" customHeight="1" x14ac:dyDescent="0.25">
      <c r="A65" s="105">
        <v>59</v>
      </c>
      <c r="B65" s="50"/>
      <c r="C65" s="50"/>
      <c r="D65" s="51"/>
      <c r="E65" s="120"/>
      <c r="F65" s="67"/>
      <c r="G65" s="67"/>
      <c r="H65" s="246"/>
      <c r="I65" s="131"/>
      <c r="J65" s="102" t="e">
        <f>IF(AND(Q65="",#REF!&gt;0,#REF!&lt;5),K65,)</f>
        <v>#REF!</v>
      </c>
      <c r="K65" s="100" t="str">
        <f>IF(D65="","ZZZ9",IF(AND(#REF!&gt;0,#REF!&lt;5),D65&amp;#REF!,D65&amp;"9"))</f>
        <v>ZZZ9</v>
      </c>
      <c r="L65" s="104">
        <f t="shared" si="0"/>
        <v>999</v>
      </c>
      <c r="M65" s="128">
        <f t="shared" si="1"/>
        <v>999</v>
      </c>
      <c r="N65" s="125"/>
      <c r="O65" s="98"/>
      <c r="P65" s="68">
        <f t="shared" si="2"/>
        <v>999</v>
      </c>
      <c r="Q65" s="52"/>
    </row>
    <row r="66" spans="1:17" s="11" customFormat="1" ht="18.899999999999999" customHeight="1" x14ac:dyDescent="0.25">
      <c r="A66" s="105">
        <v>60</v>
      </c>
      <c r="B66" s="50"/>
      <c r="C66" s="50"/>
      <c r="D66" s="51"/>
      <c r="E66" s="120"/>
      <c r="F66" s="67"/>
      <c r="G66" s="67"/>
      <c r="H66" s="246"/>
      <c r="I66" s="131"/>
      <c r="J66" s="102" t="e">
        <f>IF(AND(Q66="",#REF!&gt;0,#REF!&lt;5),K66,)</f>
        <v>#REF!</v>
      </c>
      <c r="K66" s="100" t="str">
        <f>IF(D66="","ZZZ9",IF(AND(#REF!&gt;0,#REF!&lt;5),D66&amp;#REF!,D66&amp;"9"))</f>
        <v>ZZZ9</v>
      </c>
      <c r="L66" s="104">
        <f t="shared" si="0"/>
        <v>999</v>
      </c>
      <c r="M66" s="128">
        <f t="shared" si="1"/>
        <v>999</v>
      </c>
      <c r="N66" s="125"/>
      <c r="O66" s="98"/>
      <c r="P66" s="68">
        <f t="shared" si="2"/>
        <v>999</v>
      </c>
      <c r="Q66" s="52"/>
    </row>
    <row r="67" spans="1:17" s="11" customFormat="1" ht="18.899999999999999" customHeight="1" x14ac:dyDescent="0.25">
      <c r="A67" s="105">
        <v>61</v>
      </c>
      <c r="B67" s="50"/>
      <c r="C67" s="50"/>
      <c r="D67" s="51"/>
      <c r="E67" s="120"/>
      <c r="F67" s="67"/>
      <c r="G67" s="67"/>
      <c r="H67" s="246"/>
      <c r="I67" s="131"/>
      <c r="J67" s="102" t="e">
        <f>IF(AND(Q67="",#REF!&gt;0,#REF!&lt;5),K67,)</f>
        <v>#REF!</v>
      </c>
      <c r="K67" s="100" t="str">
        <f>IF(D67="","ZZZ9",IF(AND(#REF!&gt;0,#REF!&lt;5),D67&amp;#REF!,D67&amp;"9"))</f>
        <v>ZZZ9</v>
      </c>
      <c r="L67" s="104">
        <f t="shared" si="0"/>
        <v>999</v>
      </c>
      <c r="M67" s="128">
        <f t="shared" si="1"/>
        <v>999</v>
      </c>
      <c r="N67" s="125"/>
      <c r="O67" s="98"/>
      <c r="P67" s="68">
        <f t="shared" si="2"/>
        <v>999</v>
      </c>
      <c r="Q67" s="52"/>
    </row>
    <row r="68" spans="1:17" s="11" customFormat="1" ht="18.899999999999999" customHeight="1" x14ac:dyDescent="0.25">
      <c r="A68" s="105">
        <v>62</v>
      </c>
      <c r="B68" s="50"/>
      <c r="C68" s="50"/>
      <c r="D68" s="51"/>
      <c r="E68" s="120"/>
      <c r="F68" s="67"/>
      <c r="G68" s="67"/>
      <c r="H68" s="246"/>
      <c r="I68" s="131"/>
      <c r="J68" s="102" t="e">
        <f>IF(AND(Q68="",#REF!&gt;0,#REF!&lt;5),K68,)</f>
        <v>#REF!</v>
      </c>
      <c r="K68" s="100" t="str">
        <f>IF(D68="","ZZZ9",IF(AND(#REF!&gt;0,#REF!&lt;5),D68&amp;#REF!,D68&amp;"9"))</f>
        <v>ZZZ9</v>
      </c>
      <c r="L68" s="104">
        <f t="shared" si="0"/>
        <v>999</v>
      </c>
      <c r="M68" s="128">
        <f t="shared" si="1"/>
        <v>999</v>
      </c>
      <c r="N68" s="125"/>
      <c r="O68" s="98"/>
      <c r="P68" s="68">
        <f t="shared" si="2"/>
        <v>999</v>
      </c>
      <c r="Q68" s="52"/>
    </row>
    <row r="69" spans="1:17" s="11" customFormat="1" ht="18.899999999999999" customHeight="1" x14ac:dyDescent="0.25">
      <c r="A69" s="105">
        <v>63</v>
      </c>
      <c r="B69" s="50"/>
      <c r="C69" s="50"/>
      <c r="D69" s="51"/>
      <c r="E69" s="120"/>
      <c r="F69" s="67"/>
      <c r="G69" s="67"/>
      <c r="H69" s="246"/>
      <c r="I69" s="131"/>
      <c r="J69" s="102" t="e">
        <f>IF(AND(Q69="",#REF!&gt;0,#REF!&lt;5),K69,)</f>
        <v>#REF!</v>
      </c>
      <c r="K69" s="100" t="str">
        <f>IF(D69="","ZZZ9",IF(AND(#REF!&gt;0,#REF!&lt;5),D69&amp;#REF!,D69&amp;"9"))</f>
        <v>ZZZ9</v>
      </c>
      <c r="L69" s="104">
        <f t="shared" si="0"/>
        <v>999</v>
      </c>
      <c r="M69" s="128">
        <f t="shared" si="1"/>
        <v>999</v>
      </c>
      <c r="N69" s="125"/>
      <c r="O69" s="98"/>
      <c r="P69" s="68">
        <f t="shared" si="2"/>
        <v>999</v>
      </c>
      <c r="Q69" s="52"/>
    </row>
    <row r="70" spans="1:17" s="11" customFormat="1" ht="18.899999999999999" customHeight="1" x14ac:dyDescent="0.25">
      <c r="A70" s="105">
        <v>64</v>
      </c>
      <c r="B70" s="50"/>
      <c r="C70" s="50"/>
      <c r="D70" s="51"/>
      <c r="E70" s="120"/>
      <c r="F70" s="67"/>
      <c r="G70" s="67"/>
      <c r="H70" s="246"/>
      <c r="I70" s="131"/>
      <c r="J70" s="102" t="e">
        <f>IF(AND(Q70="",#REF!&gt;0,#REF!&lt;5),K70,)</f>
        <v>#REF!</v>
      </c>
      <c r="K70" s="100" t="str">
        <f>IF(D70="","ZZZ9",IF(AND(#REF!&gt;0,#REF!&lt;5),D70&amp;#REF!,D70&amp;"9"))</f>
        <v>ZZZ9</v>
      </c>
      <c r="L70" s="104">
        <f t="shared" si="0"/>
        <v>999</v>
      </c>
      <c r="M70" s="128">
        <f t="shared" si="1"/>
        <v>999</v>
      </c>
      <c r="N70" s="125"/>
      <c r="O70" s="98"/>
      <c r="P70" s="68">
        <f t="shared" si="2"/>
        <v>999</v>
      </c>
      <c r="Q70" s="52"/>
    </row>
    <row r="71" spans="1:17" s="11" customFormat="1" ht="18.899999999999999" customHeight="1" x14ac:dyDescent="0.25">
      <c r="A71" s="105">
        <v>65</v>
      </c>
      <c r="B71" s="50"/>
      <c r="C71" s="50"/>
      <c r="D71" s="51"/>
      <c r="E71" s="120"/>
      <c r="F71" s="67"/>
      <c r="G71" s="67"/>
      <c r="H71" s="246"/>
      <c r="I71" s="131"/>
      <c r="J71" s="102" t="e">
        <f>IF(AND(Q71="",#REF!&gt;0,#REF!&lt;5),K71,)</f>
        <v>#REF!</v>
      </c>
      <c r="K71" s="100" t="str">
        <f>IF(D71="","ZZZ9",IF(AND(#REF!&gt;0,#REF!&lt;5),D71&amp;#REF!,D71&amp;"9"))</f>
        <v>ZZZ9</v>
      </c>
      <c r="L71" s="104">
        <f t="shared" si="0"/>
        <v>999</v>
      </c>
      <c r="M71" s="128">
        <f t="shared" si="1"/>
        <v>999</v>
      </c>
      <c r="N71" s="125"/>
      <c r="O71" s="98"/>
      <c r="P71" s="68">
        <f t="shared" si="2"/>
        <v>999</v>
      </c>
      <c r="Q71" s="52"/>
    </row>
    <row r="72" spans="1:17" s="11" customFormat="1" ht="18.899999999999999" customHeight="1" x14ac:dyDescent="0.25">
      <c r="A72" s="105">
        <v>66</v>
      </c>
      <c r="B72" s="50"/>
      <c r="C72" s="50"/>
      <c r="D72" s="51"/>
      <c r="E72" s="120"/>
      <c r="F72" s="67"/>
      <c r="G72" s="67"/>
      <c r="H72" s="246"/>
      <c r="I72" s="131"/>
      <c r="J72" s="102" t="e">
        <f>IF(AND(Q72="",#REF!&gt;0,#REF!&lt;5),K72,)</f>
        <v>#REF!</v>
      </c>
      <c r="K72" s="100" t="str">
        <f>IF(D72="","ZZZ9",IF(AND(#REF!&gt;0,#REF!&lt;5),D72&amp;#REF!,D72&amp;"9"))</f>
        <v>ZZZ9</v>
      </c>
      <c r="L72" s="104">
        <f t="shared" ref="L72:L100" si="3">IF(Q72="",999,Q72)</f>
        <v>999</v>
      </c>
      <c r="M72" s="128">
        <f t="shared" ref="M72:M100" si="4">IF(P72=999,999,1)</f>
        <v>999</v>
      </c>
      <c r="N72" s="125"/>
      <c r="O72" s="98"/>
      <c r="P72" s="68">
        <f t="shared" ref="P72:P100" si="5">IF(N72="DA",1,IF(N72="WC",2,IF(N72="SE",3,IF(N72="Q",4,IF(N72="LL",5,999)))))</f>
        <v>999</v>
      </c>
      <c r="Q72" s="52"/>
    </row>
    <row r="73" spans="1:17" s="11" customFormat="1" ht="18.899999999999999" customHeight="1" x14ac:dyDescent="0.25">
      <c r="A73" s="105">
        <v>67</v>
      </c>
      <c r="B73" s="50"/>
      <c r="C73" s="50"/>
      <c r="D73" s="51"/>
      <c r="E73" s="120"/>
      <c r="F73" s="67"/>
      <c r="G73" s="67"/>
      <c r="H73" s="246"/>
      <c r="I73" s="131"/>
      <c r="J73" s="102" t="e">
        <f>IF(AND(Q73="",#REF!&gt;0,#REF!&lt;5),K73,)</f>
        <v>#REF!</v>
      </c>
      <c r="K73" s="100" t="str">
        <f>IF(D73="","ZZZ9",IF(AND(#REF!&gt;0,#REF!&lt;5),D73&amp;#REF!,D73&amp;"9"))</f>
        <v>ZZZ9</v>
      </c>
      <c r="L73" s="104">
        <f t="shared" si="3"/>
        <v>999</v>
      </c>
      <c r="M73" s="128">
        <f t="shared" si="4"/>
        <v>999</v>
      </c>
      <c r="N73" s="125"/>
      <c r="O73" s="98"/>
      <c r="P73" s="68">
        <f t="shared" si="5"/>
        <v>999</v>
      </c>
      <c r="Q73" s="52"/>
    </row>
    <row r="74" spans="1:17" s="11" customFormat="1" ht="18.899999999999999" customHeight="1" x14ac:dyDescent="0.25">
      <c r="A74" s="105">
        <v>68</v>
      </c>
      <c r="B74" s="50"/>
      <c r="C74" s="50"/>
      <c r="D74" s="51"/>
      <c r="E74" s="120"/>
      <c r="F74" s="67"/>
      <c r="G74" s="67"/>
      <c r="H74" s="246"/>
      <c r="I74" s="131"/>
      <c r="J74" s="102" t="e">
        <f>IF(AND(Q74="",#REF!&gt;0,#REF!&lt;5),K74,)</f>
        <v>#REF!</v>
      </c>
      <c r="K74" s="100" t="str">
        <f>IF(D74="","ZZZ9",IF(AND(#REF!&gt;0,#REF!&lt;5),D74&amp;#REF!,D74&amp;"9"))</f>
        <v>ZZZ9</v>
      </c>
      <c r="L74" s="104">
        <f t="shared" si="3"/>
        <v>999</v>
      </c>
      <c r="M74" s="128">
        <f t="shared" si="4"/>
        <v>999</v>
      </c>
      <c r="N74" s="125"/>
      <c r="O74" s="98"/>
      <c r="P74" s="68">
        <f t="shared" si="5"/>
        <v>999</v>
      </c>
      <c r="Q74" s="52"/>
    </row>
    <row r="75" spans="1:17" s="11" customFormat="1" ht="18.899999999999999" customHeight="1" x14ac:dyDescent="0.25">
      <c r="A75" s="105">
        <v>69</v>
      </c>
      <c r="B75" s="50"/>
      <c r="C75" s="50"/>
      <c r="D75" s="51"/>
      <c r="E75" s="120"/>
      <c r="F75" s="67"/>
      <c r="G75" s="67"/>
      <c r="H75" s="246"/>
      <c r="I75" s="131"/>
      <c r="J75" s="102" t="e">
        <f>IF(AND(Q75="",#REF!&gt;0,#REF!&lt;5),K75,)</f>
        <v>#REF!</v>
      </c>
      <c r="K75" s="100" t="str">
        <f>IF(D75="","ZZZ9",IF(AND(#REF!&gt;0,#REF!&lt;5),D75&amp;#REF!,D75&amp;"9"))</f>
        <v>ZZZ9</v>
      </c>
      <c r="L75" s="104">
        <f t="shared" si="3"/>
        <v>999</v>
      </c>
      <c r="M75" s="128">
        <f t="shared" si="4"/>
        <v>999</v>
      </c>
      <c r="N75" s="125"/>
      <c r="O75" s="98"/>
      <c r="P75" s="68">
        <f t="shared" si="5"/>
        <v>999</v>
      </c>
      <c r="Q75" s="52"/>
    </row>
    <row r="76" spans="1:17" s="11" customFormat="1" ht="18.899999999999999" customHeight="1" x14ac:dyDescent="0.25">
      <c r="A76" s="105">
        <v>70</v>
      </c>
      <c r="B76" s="50"/>
      <c r="C76" s="50"/>
      <c r="D76" s="51"/>
      <c r="E76" s="120"/>
      <c r="F76" s="67"/>
      <c r="G76" s="67"/>
      <c r="H76" s="246"/>
      <c r="I76" s="131"/>
      <c r="J76" s="102" t="e">
        <f>IF(AND(Q76="",#REF!&gt;0,#REF!&lt;5),K76,)</f>
        <v>#REF!</v>
      </c>
      <c r="K76" s="100" t="str">
        <f>IF(D76="","ZZZ9",IF(AND(#REF!&gt;0,#REF!&lt;5),D76&amp;#REF!,D76&amp;"9"))</f>
        <v>ZZZ9</v>
      </c>
      <c r="L76" s="104">
        <f t="shared" si="3"/>
        <v>999</v>
      </c>
      <c r="M76" s="128">
        <f t="shared" si="4"/>
        <v>999</v>
      </c>
      <c r="N76" s="125"/>
      <c r="O76" s="98"/>
      <c r="P76" s="68">
        <f t="shared" si="5"/>
        <v>999</v>
      </c>
      <c r="Q76" s="52"/>
    </row>
    <row r="77" spans="1:17" s="11" customFormat="1" ht="18.899999999999999" customHeight="1" x14ac:dyDescent="0.25">
      <c r="A77" s="105">
        <v>71</v>
      </c>
      <c r="B77" s="50"/>
      <c r="C77" s="50"/>
      <c r="D77" s="51"/>
      <c r="E77" s="120"/>
      <c r="F77" s="67"/>
      <c r="G77" s="67"/>
      <c r="H77" s="246"/>
      <c r="I77" s="131"/>
      <c r="J77" s="102" t="e">
        <f>IF(AND(Q77="",#REF!&gt;0,#REF!&lt;5),K77,)</f>
        <v>#REF!</v>
      </c>
      <c r="K77" s="100" t="str">
        <f>IF(D77="","ZZZ9",IF(AND(#REF!&gt;0,#REF!&lt;5),D77&amp;#REF!,D77&amp;"9"))</f>
        <v>ZZZ9</v>
      </c>
      <c r="L77" s="104">
        <f t="shared" si="3"/>
        <v>999</v>
      </c>
      <c r="M77" s="128">
        <f t="shared" si="4"/>
        <v>999</v>
      </c>
      <c r="N77" s="125"/>
      <c r="O77" s="98"/>
      <c r="P77" s="68">
        <f t="shared" si="5"/>
        <v>999</v>
      </c>
      <c r="Q77" s="52"/>
    </row>
    <row r="78" spans="1:17" s="11" customFormat="1" ht="18.899999999999999" customHeight="1" x14ac:dyDescent="0.25">
      <c r="A78" s="105">
        <v>72</v>
      </c>
      <c r="B78" s="50"/>
      <c r="C78" s="50"/>
      <c r="D78" s="51"/>
      <c r="E78" s="120"/>
      <c r="F78" s="67"/>
      <c r="G78" s="67"/>
      <c r="H78" s="246"/>
      <c r="I78" s="131"/>
      <c r="J78" s="102" t="e">
        <f>IF(AND(Q78="",#REF!&gt;0,#REF!&lt;5),K78,)</f>
        <v>#REF!</v>
      </c>
      <c r="K78" s="100" t="str">
        <f>IF(D78="","ZZZ9",IF(AND(#REF!&gt;0,#REF!&lt;5),D78&amp;#REF!,D78&amp;"9"))</f>
        <v>ZZZ9</v>
      </c>
      <c r="L78" s="104">
        <f t="shared" si="3"/>
        <v>999</v>
      </c>
      <c r="M78" s="128">
        <f t="shared" si="4"/>
        <v>999</v>
      </c>
      <c r="N78" s="125"/>
      <c r="O78" s="98"/>
      <c r="P78" s="68">
        <f t="shared" si="5"/>
        <v>999</v>
      </c>
      <c r="Q78" s="52"/>
    </row>
    <row r="79" spans="1:17" s="11" customFormat="1" ht="18.899999999999999" customHeight="1" x14ac:dyDescent="0.25">
      <c r="A79" s="105">
        <v>73</v>
      </c>
      <c r="B79" s="50"/>
      <c r="C79" s="50"/>
      <c r="D79" s="51"/>
      <c r="E79" s="120"/>
      <c r="F79" s="67"/>
      <c r="G79" s="67"/>
      <c r="H79" s="246"/>
      <c r="I79" s="131"/>
      <c r="J79" s="102" t="e">
        <f>IF(AND(Q79="",#REF!&gt;0,#REF!&lt;5),K79,)</f>
        <v>#REF!</v>
      </c>
      <c r="K79" s="100" t="str">
        <f>IF(D79="","ZZZ9",IF(AND(#REF!&gt;0,#REF!&lt;5),D79&amp;#REF!,D79&amp;"9"))</f>
        <v>ZZZ9</v>
      </c>
      <c r="L79" s="104">
        <f t="shared" si="3"/>
        <v>999</v>
      </c>
      <c r="M79" s="128">
        <f t="shared" si="4"/>
        <v>999</v>
      </c>
      <c r="N79" s="125"/>
      <c r="O79" s="98"/>
      <c r="P79" s="68">
        <f t="shared" si="5"/>
        <v>999</v>
      </c>
      <c r="Q79" s="52"/>
    </row>
    <row r="80" spans="1:17" s="11" customFormat="1" ht="18.899999999999999" customHeight="1" x14ac:dyDescent="0.25">
      <c r="A80" s="105">
        <v>74</v>
      </c>
      <c r="B80" s="50"/>
      <c r="C80" s="50"/>
      <c r="D80" s="51"/>
      <c r="E80" s="120"/>
      <c r="F80" s="67"/>
      <c r="G80" s="67"/>
      <c r="H80" s="246"/>
      <c r="I80" s="131"/>
      <c r="J80" s="102" t="e">
        <f>IF(AND(Q80="",#REF!&gt;0,#REF!&lt;5),K80,)</f>
        <v>#REF!</v>
      </c>
      <c r="K80" s="100" t="str">
        <f>IF(D80="","ZZZ9",IF(AND(#REF!&gt;0,#REF!&lt;5),D80&amp;#REF!,D80&amp;"9"))</f>
        <v>ZZZ9</v>
      </c>
      <c r="L80" s="104">
        <f t="shared" si="3"/>
        <v>999</v>
      </c>
      <c r="M80" s="128">
        <f t="shared" si="4"/>
        <v>999</v>
      </c>
      <c r="N80" s="125"/>
      <c r="O80" s="98"/>
      <c r="P80" s="68">
        <f t="shared" si="5"/>
        <v>999</v>
      </c>
      <c r="Q80" s="52"/>
    </row>
    <row r="81" spans="1:17" s="11" customFormat="1" ht="18.899999999999999" customHeight="1" x14ac:dyDescent="0.25">
      <c r="A81" s="105">
        <v>75</v>
      </c>
      <c r="B81" s="50"/>
      <c r="C81" s="50"/>
      <c r="D81" s="51"/>
      <c r="E81" s="120"/>
      <c r="F81" s="67"/>
      <c r="G81" s="67"/>
      <c r="H81" s="246"/>
      <c r="I81" s="131"/>
      <c r="J81" s="102" t="e">
        <f>IF(AND(Q81="",#REF!&gt;0,#REF!&lt;5),K81,)</f>
        <v>#REF!</v>
      </c>
      <c r="K81" s="100" t="str">
        <f>IF(D81="","ZZZ9",IF(AND(#REF!&gt;0,#REF!&lt;5),D81&amp;#REF!,D81&amp;"9"))</f>
        <v>ZZZ9</v>
      </c>
      <c r="L81" s="104">
        <f t="shared" si="3"/>
        <v>999</v>
      </c>
      <c r="M81" s="128">
        <f t="shared" si="4"/>
        <v>999</v>
      </c>
      <c r="N81" s="125"/>
      <c r="O81" s="98"/>
      <c r="P81" s="68">
        <f t="shared" si="5"/>
        <v>999</v>
      </c>
      <c r="Q81" s="52"/>
    </row>
    <row r="82" spans="1:17" s="11" customFormat="1" ht="18.899999999999999" customHeight="1" x14ac:dyDescent="0.25">
      <c r="A82" s="105">
        <v>76</v>
      </c>
      <c r="B82" s="50"/>
      <c r="C82" s="50"/>
      <c r="D82" s="51"/>
      <c r="E82" s="120"/>
      <c r="F82" s="67"/>
      <c r="G82" s="67"/>
      <c r="H82" s="246"/>
      <c r="I82" s="131"/>
      <c r="J82" s="102" t="e">
        <f>IF(AND(Q82="",#REF!&gt;0,#REF!&lt;5),K82,)</f>
        <v>#REF!</v>
      </c>
      <c r="K82" s="100" t="str">
        <f>IF(D82="","ZZZ9",IF(AND(#REF!&gt;0,#REF!&lt;5),D82&amp;#REF!,D82&amp;"9"))</f>
        <v>ZZZ9</v>
      </c>
      <c r="L82" s="104">
        <f t="shared" si="3"/>
        <v>999</v>
      </c>
      <c r="M82" s="128">
        <f t="shared" si="4"/>
        <v>999</v>
      </c>
      <c r="N82" s="125"/>
      <c r="O82" s="98"/>
      <c r="P82" s="68">
        <f t="shared" si="5"/>
        <v>999</v>
      </c>
      <c r="Q82" s="52"/>
    </row>
    <row r="83" spans="1:17" s="11" customFormat="1" ht="18.899999999999999" customHeight="1" x14ac:dyDescent="0.25">
      <c r="A83" s="105">
        <v>77</v>
      </c>
      <c r="B83" s="50"/>
      <c r="C83" s="50"/>
      <c r="D83" s="51"/>
      <c r="E83" s="120"/>
      <c r="F83" s="67"/>
      <c r="G83" s="67"/>
      <c r="H83" s="246"/>
      <c r="I83" s="131"/>
      <c r="J83" s="102" t="e">
        <f>IF(AND(Q83="",#REF!&gt;0,#REF!&lt;5),K83,)</f>
        <v>#REF!</v>
      </c>
      <c r="K83" s="100" t="str">
        <f>IF(D83="","ZZZ9",IF(AND(#REF!&gt;0,#REF!&lt;5),D83&amp;#REF!,D83&amp;"9"))</f>
        <v>ZZZ9</v>
      </c>
      <c r="L83" s="104">
        <f t="shared" si="3"/>
        <v>999</v>
      </c>
      <c r="M83" s="128">
        <f t="shared" si="4"/>
        <v>999</v>
      </c>
      <c r="N83" s="125"/>
      <c r="O83" s="98"/>
      <c r="P83" s="68">
        <f t="shared" si="5"/>
        <v>999</v>
      </c>
      <c r="Q83" s="52"/>
    </row>
    <row r="84" spans="1:17" s="11" customFormat="1" ht="18.899999999999999" customHeight="1" x14ac:dyDescent="0.25">
      <c r="A84" s="105">
        <v>78</v>
      </c>
      <c r="B84" s="50"/>
      <c r="C84" s="50"/>
      <c r="D84" s="51"/>
      <c r="E84" s="120"/>
      <c r="F84" s="67"/>
      <c r="G84" s="67"/>
      <c r="H84" s="246"/>
      <c r="I84" s="131"/>
      <c r="J84" s="102" t="e">
        <f>IF(AND(Q84="",#REF!&gt;0,#REF!&lt;5),K84,)</f>
        <v>#REF!</v>
      </c>
      <c r="K84" s="100" t="str">
        <f>IF(D84="","ZZZ9",IF(AND(#REF!&gt;0,#REF!&lt;5),D84&amp;#REF!,D84&amp;"9"))</f>
        <v>ZZZ9</v>
      </c>
      <c r="L84" s="104">
        <f t="shared" si="3"/>
        <v>999</v>
      </c>
      <c r="M84" s="128">
        <f t="shared" si="4"/>
        <v>999</v>
      </c>
      <c r="N84" s="125"/>
      <c r="O84" s="98"/>
      <c r="P84" s="68">
        <f t="shared" si="5"/>
        <v>999</v>
      </c>
      <c r="Q84" s="52"/>
    </row>
    <row r="85" spans="1:17" s="11" customFormat="1" ht="18.899999999999999" customHeight="1" x14ac:dyDescent="0.25">
      <c r="A85" s="105">
        <v>79</v>
      </c>
      <c r="B85" s="50"/>
      <c r="C85" s="50"/>
      <c r="D85" s="51"/>
      <c r="E85" s="120"/>
      <c r="F85" s="67"/>
      <c r="G85" s="67"/>
      <c r="H85" s="246"/>
      <c r="I85" s="131"/>
      <c r="J85" s="102" t="e">
        <f>IF(AND(Q85="",#REF!&gt;0,#REF!&lt;5),K85,)</f>
        <v>#REF!</v>
      </c>
      <c r="K85" s="100" t="str">
        <f>IF(D85="","ZZZ9",IF(AND(#REF!&gt;0,#REF!&lt;5),D85&amp;#REF!,D85&amp;"9"))</f>
        <v>ZZZ9</v>
      </c>
      <c r="L85" s="104">
        <f t="shared" si="3"/>
        <v>999</v>
      </c>
      <c r="M85" s="128">
        <f t="shared" si="4"/>
        <v>999</v>
      </c>
      <c r="N85" s="125"/>
      <c r="O85" s="98"/>
      <c r="P85" s="68">
        <f t="shared" si="5"/>
        <v>999</v>
      </c>
      <c r="Q85" s="52"/>
    </row>
    <row r="86" spans="1:17" s="11" customFormat="1" ht="18.899999999999999" customHeight="1" x14ac:dyDescent="0.25">
      <c r="A86" s="105">
        <v>80</v>
      </c>
      <c r="B86" s="50"/>
      <c r="C86" s="50"/>
      <c r="D86" s="51"/>
      <c r="E86" s="120"/>
      <c r="F86" s="67"/>
      <c r="G86" s="67"/>
      <c r="H86" s="246"/>
      <c r="I86" s="131"/>
      <c r="J86" s="102" t="e">
        <f>IF(AND(Q86="",#REF!&gt;0,#REF!&lt;5),K86,)</f>
        <v>#REF!</v>
      </c>
      <c r="K86" s="100" t="str">
        <f>IF(D86="","ZZZ9",IF(AND(#REF!&gt;0,#REF!&lt;5),D86&amp;#REF!,D86&amp;"9"))</f>
        <v>ZZZ9</v>
      </c>
      <c r="L86" s="104">
        <f t="shared" si="3"/>
        <v>999</v>
      </c>
      <c r="M86" s="128">
        <f t="shared" si="4"/>
        <v>999</v>
      </c>
      <c r="N86" s="125"/>
      <c r="O86" s="98"/>
      <c r="P86" s="68">
        <f t="shared" si="5"/>
        <v>999</v>
      </c>
      <c r="Q86" s="52"/>
    </row>
    <row r="87" spans="1:17" s="11" customFormat="1" ht="18.899999999999999" customHeight="1" x14ac:dyDescent="0.25">
      <c r="A87" s="105">
        <v>81</v>
      </c>
      <c r="B87" s="50"/>
      <c r="C87" s="50"/>
      <c r="D87" s="51"/>
      <c r="E87" s="120"/>
      <c r="F87" s="67"/>
      <c r="G87" s="67"/>
      <c r="H87" s="246"/>
      <c r="I87" s="131"/>
      <c r="J87" s="102" t="e">
        <f>IF(AND(Q87="",#REF!&gt;0,#REF!&lt;5),K87,)</f>
        <v>#REF!</v>
      </c>
      <c r="K87" s="100" t="str">
        <f>IF(D87="","ZZZ9",IF(AND(#REF!&gt;0,#REF!&lt;5),D87&amp;#REF!,D87&amp;"9"))</f>
        <v>ZZZ9</v>
      </c>
      <c r="L87" s="104">
        <f t="shared" si="3"/>
        <v>999</v>
      </c>
      <c r="M87" s="128">
        <f t="shared" si="4"/>
        <v>999</v>
      </c>
      <c r="N87" s="125"/>
      <c r="O87" s="98"/>
      <c r="P87" s="68">
        <f t="shared" si="5"/>
        <v>999</v>
      </c>
      <c r="Q87" s="52"/>
    </row>
    <row r="88" spans="1:17" s="11" customFormat="1" ht="18.899999999999999" customHeight="1" x14ac:dyDescent="0.25">
      <c r="A88" s="105">
        <v>82</v>
      </c>
      <c r="B88" s="50"/>
      <c r="C88" s="50"/>
      <c r="D88" s="51"/>
      <c r="E88" s="120"/>
      <c r="F88" s="67"/>
      <c r="G88" s="67"/>
      <c r="H88" s="246"/>
      <c r="I88" s="131"/>
      <c r="J88" s="102" t="e">
        <f>IF(AND(Q88="",#REF!&gt;0,#REF!&lt;5),K88,)</f>
        <v>#REF!</v>
      </c>
      <c r="K88" s="100" t="str">
        <f>IF(D88="","ZZZ9",IF(AND(#REF!&gt;0,#REF!&lt;5),D88&amp;#REF!,D88&amp;"9"))</f>
        <v>ZZZ9</v>
      </c>
      <c r="L88" s="104">
        <f t="shared" si="3"/>
        <v>999</v>
      </c>
      <c r="M88" s="128">
        <f t="shared" si="4"/>
        <v>999</v>
      </c>
      <c r="N88" s="125"/>
      <c r="O88" s="98"/>
      <c r="P88" s="68">
        <f t="shared" si="5"/>
        <v>999</v>
      </c>
      <c r="Q88" s="52"/>
    </row>
    <row r="89" spans="1:17" s="11" customFormat="1" ht="18.899999999999999" customHeight="1" x14ac:dyDescent="0.25">
      <c r="A89" s="105">
        <v>83</v>
      </c>
      <c r="B89" s="50"/>
      <c r="C89" s="50"/>
      <c r="D89" s="51"/>
      <c r="E89" s="120"/>
      <c r="F89" s="67"/>
      <c r="G89" s="67"/>
      <c r="H89" s="246"/>
      <c r="I89" s="131"/>
      <c r="J89" s="102" t="e">
        <f>IF(AND(Q89="",#REF!&gt;0,#REF!&lt;5),K89,)</f>
        <v>#REF!</v>
      </c>
      <c r="K89" s="100" t="str">
        <f>IF(D89="","ZZZ9",IF(AND(#REF!&gt;0,#REF!&lt;5),D89&amp;#REF!,D89&amp;"9"))</f>
        <v>ZZZ9</v>
      </c>
      <c r="L89" s="104">
        <f t="shared" si="3"/>
        <v>999</v>
      </c>
      <c r="M89" s="128">
        <f t="shared" si="4"/>
        <v>999</v>
      </c>
      <c r="N89" s="125"/>
      <c r="O89" s="98"/>
      <c r="P89" s="68">
        <f t="shared" si="5"/>
        <v>999</v>
      </c>
      <c r="Q89" s="52"/>
    </row>
    <row r="90" spans="1:17" s="11" customFormat="1" ht="18.899999999999999" customHeight="1" x14ac:dyDescent="0.25">
      <c r="A90" s="105">
        <v>84</v>
      </c>
      <c r="B90" s="50"/>
      <c r="C90" s="50"/>
      <c r="D90" s="51"/>
      <c r="E90" s="120"/>
      <c r="F90" s="67"/>
      <c r="G90" s="67"/>
      <c r="H90" s="246"/>
      <c r="I90" s="131"/>
      <c r="J90" s="102" t="e">
        <f>IF(AND(Q90="",#REF!&gt;0,#REF!&lt;5),K90,)</f>
        <v>#REF!</v>
      </c>
      <c r="K90" s="100" t="str">
        <f>IF(D90="","ZZZ9",IF(AND(#REF!&gt;0,#REF!&lt;5),D90&amp;#REF!,D90&amp;"9"))</f>
        <v>ZZZ9</v>
      </c>
      <c r="L90" s="104">
        <f t="shared" si="3"/>
        <v>999</v>
      </c>
      <c r="M90" s="128">
        <f t="shared" si="4"/>
        <v>999</v>
      </c>
      <c r="N90" s="125"/>
      <c r="O90" s="98"/>
      <c r="P90" s="68">
        <f t="shared" si="5"/>
        <v>999</v>
      </c>
      <c r="Q90" s="52"/>
    </row>
    <row r="91" spans="1:17" s="11" customFormat="1" ht="18.899999999999999" customHeight="1" x14ac:dyDescent="0.25">
      <c r="A91" s="105">
        <v>85</v>
      </c>
      <c r="B91" s="50"/>
      <c r="C91" s="50"/>
      <c r="D91" s="51"/>
      <c r="E91" s="120"/>
      <c r="F91" s="67"/>
      <c r="G91" s="67"/>
      <c r="H91" s="246"/>
      <c r="I91" s="131"/>
      <c r="J91" s="102" t="e">
        <f>IF(AND(Q91="",#REF!&gt;0,#REF!&lt;5),K91,)</f>
        <v>#REF!</v>
      </c>
      <c r="K91" s="100" t="str">
        <f>IF(D91="","ZZZ9",IF(AND(#REF!&gt;0,#REF!&lt;5),D91&amp;#REF!,D91&amp;"9"))</f>
        <v>ZZZ9</v>
      </c>
      <c r="L91" s="104">
        <f t="shared" si="3"/>
        <v>999</v>
      </c>
      <c r="M91" s="128">
        <f t="shared" si="4"/>
        <v>999</v>
      </c>
      <c r="N91" s="125"/>
      <c r="O91" s="98"/>
      <c r="P91" s="68">
        <f t="shared" si="5"/>
        <v>999</v>
      </c>
      <c r="Q91" s="52"/>
    </row>
    <row r="92" spans="1:17" s="11" customFormat="1" ht="18.899999999999999" customHeight="1" x14ac:dyDescent="0.25">
      <c r="A92" s="105">
        <v>86</v>
      </c>
      <c r="B92" s="50"/>
      <c r="C92" s="50"/>
      <c r="D92" s="51"/>
      <c r="E92" s="120"/>
      <c r="F92" s="67"/>
      <c r="G92" s="67"/>
      <c r="H92" s="246"/>
      <c r="I92" s="131"/>
      <c r="J92" s="102" t="e">
        <f>IF(AND(Q92="",#REF!&gt;0,#REF!&lt;5),K92,)</f>
        <v>#REF!</v>
      </c>
      <c r="K92" s="100" t="str">
        <f>IF(D92="","ZZZ9",IF(AND(#REF!&gt;0,#REF!&lt;5),D92&amp;#REF!,D92&amp;"9"))</f>
        <v>ZZZ9</v>
      </c>
      <c r="L92" s="104">
        <f t="shared" si="3"/>
        <v>999</v>
      </c>
      <c r="M92" s="128">
        <f t="shared" si="4"/>
        <v>999</v>
      </c>
      <c r="N92" s="125"/>
      <c r="O92" s="98"/>
      <c r="P92" s="68">
        <f t="shared" si="5"/>
        <v>999</v>
      </c>
      <c r="Q92" s="52"/>
    </row>
    <row r="93" spans="1:17" s="11" customFormat="1" ht="18.899999999999999" customHeight="1" x14ac:dyDescent="0.25">
      <c r="A93" s="105">
        <v>87</v>
      </c>
      <c r="B93" s="50"/>
      <c r="C93" s="50"/>
      <c r="D93" s="51"/>
      <c r="E93" s="120"/>
      <c r="F93" s="67"/>
      <c r="G93" s="67"/>
      <c r="H93" s="246"/>
      <c r="I93" s="131"/>
      <c r="J93" s="102" t="e">
        <f>IF(AND(Q93="",#REF!&gt;0,#REF!&lt;5),K93,)</f>
        <v>#REF!</v>
      </c>
      <c r="K93" s="100" t="str">
        <f>IF(D93="","ZZZ9",IF(AND(#REF!&gt;0,#REF!&lt;5),D93&amp;#REF!,D93&amp;"9"))</f>
        <v>ZZZ9</v>
      </c>
      <c r="L93" s="104">
        <f t="shared" si="3"/>
        <v>999</v>
      </c>
      <c r="M93" s="128">
        <f t="shared" si="4"/>
        <v>999</v>
      </c>
      <c r="N93" s="125"/>
      <c r="O93" s="98"/>
      <c r="P93" s="68">
        <f t="shared" si="5"/>
        <v>999</v>
      </c>
      <c r="Q93" s="52"/>
    </row>
    <row r="94" spans="1:17" s="11" customFormat="1" ht="18.899999999999999" customHeight="1" x14ac:dyDescent="0.25">
      <c r="A94" s="105">
        <v>88</v>
      </c>
      <c r="B94" s="50"/>
      <c r="C94" s="50"/>
      <c r="D94" s="51"/>
      <c r="E94" s="120"/>
      <c r="F94" s="67"/>
      <c r="G94" s="67"/>
      <c r="H94" s="246"/>
      <c r="I94" s="131"/>
      <c r="J94" s="102" t="e">
        <f>IF(AND(Q94="",#REF!&gt;0,#REF!&lt;5),K94,)</f>
        <v>#REF!</v>
      </c>
      <c r="K94" s="100" t="str">
        <f>IF(D94="","ZZZ9",IF(AND(#REF!&gt;0,#REF!&lt;5),D94&amp;#REF!,D94&amp;"9"))</f>
        <v>ZZZ9</v>
      </c>
      <c r="L94" s="104">
        <f t="shared" si="3"/>
        <v>999</v>
      </c>
      <c r="M94" s="128">
        <f t="shared" si="4"/>
        <v>999</v>
      </c>
      <c r="N94" s="125"/>
      <c r="O94" s="98"/>
      <c r="P94" s="68">
        <f t="shared" si="5"/>
        <v>999</v>
      </c>
      <c r="Q94" s="52"/>
    </row>
    <row r="95" spans="1:17" s="11" customFormat="1" ht="18.899999999999999" customHeight="1" x14ac:dyDescent="0.25">
      <c r="A95" s="105">
        <v>89</v>
      </c>
      <c r="B95" s="50"/>
      <c r="C95" s="50"/>
      <c r="D95" s="51"/>
      <c r="E95" s="120"/>
      <c r="F95" s="67"/>
      <c r="G95" s="67"/>
      <c r="H95" s="246"/>
      <c r="I95" s="131"/>
      <c r="J95" s="102" t="e">
        <f>IF(AND(Q95="",#REF!&gt;0,#REF!&lt;5),K95,)</f>
        <v>#REF!</v>
      </c>
      <c r="K95" s="100" t="str">
        <f>IF(D95="","ZZZ9",IF(AND(#REF!&gt;0,#REF!&lt;5),D95&amp;#REF!,D95&amp;"9"))</f>
        <v>ZZZ9</v>
      </c>
      <c r="L95" s="104">
        <f t="shared" si="3"/>
        <v>999</v>
      </c>
      <c r="M95" s="128">
        <f t="shared" si="4"/>
        <v>999</v>
      </c>
      <c r="N95" s="125"/>
      <c r="O95" s="98"/>
      <c r="P95" s="68">
        <f t="shared" si="5"/>
        <v>999</v>
      </c>
      <c r="Q95" s="52"/>
    </row>
    <row r="96" spans="1:17" s="11" customFormat="1" ht="18.899999999999999" customHeight="1" x14ac:dyDescent="0.25">
      <c r="A96" s="105">
        <v>90</v>
      </c>
      <c r="B96" s="50"/>
      <c r="C96" s="50"/>
      <c r="D96" s="51"/>
      <c r="E96" s="120"/>
      <c r="F96" s="67"/>
      <c r="G96" s="67"/>
      <c r="H96" s="246"/>
      <c r="I96" s="131"/>
      <c r="J96" s="102" t="e">
        <f>IF(AND(Q96="",#REF!&gt;0,#REF!&lt;5),K96,)</f>
        <v>#REF!</v>
      </c>
      <c r="K96" s="100" t="str">
        <f>IF(D96="","ZZZ9",IF(AND(#REF!&gt;0,#REF!&lt;5),D96&amp;#REF!,D96&amp;"9"))</f>
        <v>ZZZ9</v>
      </c>
      <c r="L96" s="104">
        <f t="shared" si="3"/>
        <v>999</v>
      </c>
      <c r="M96" s="128">
        <f t="shared" si="4"/>
        <v>999</v>
      </c>
      <c r="N96" s="125"/>
      <c r="O96" s="98"/>
      <c r="P96" s="68">
        <f t="shared" si="5"/>
        <v>999</v>
      </c>
      <c r="Q96" s="52"/>
    </row>
    <row r="97" spans="1:17" s="11" customFormat="1" ht="18.899999999999999" customHeight="1" x14ac:dyDescent="0.25">
      <c r="A97" s="105">
        <v>91</v>
      </c>
      <c r="B97" s="50"/>
      <c r="C97" s="50"/>
      <c r="D97" s="51"/>
      <c r="E97" s="120"/>
      <c r="F97" s="67"/>
      <c r="G97" s="67"/>
      <c r="H97" s="246"/>
      <c r="I97" s="131"/>
      <c r="J97" s="102" t="e">
        <f>IF(AND(Q97="",#REF!&gt;0,#REF!&lt;5),K97,)</f>
        <v>#REF!</v>
      </c>
      <c r="K97" s="100" t="str">
        <f>IF(D97="","ZZZ9",IF(AND(#REF!&gt;0,#REF!&lt;5),D97&amp;#REF!,D97&amp;"9"))</f>
        <v>ZZZ9</v>
      </c>
      <c r="L97" s="104">
        <f t="shared" si="3"/>
        <v>999</v>
      </c>
      <c r="M97" s="128">
        <f t="shared" si="4"/>
        <v>999</v>
      </c>
      <c r="N97" s="125"/>
      <c r="O97" s="98"/>
      <c r="P97" s="68">
        <f t="shared" si="5"/>
        <v>999</v>
      </c>
      <c r="Q97" s="52"/>
    </row>
    <row r="98" spans="1:17" s="11" customFormat="1" ht="18.899999999999999" customHeight="1" x14ac:dyDescent="0.25">
      <c r="A98" s="105">
        <v>92</v>
      </c>
      <c r="B98" s="50"/>
      <c r="C98" s="50"/>
      <c r="D98" s="51"/>
      <c r="E98" s="120"/>
      <c r="F98" s="67"/>
      <c r="G98" s="67"/>
      <c r="H98" s="246"/>
      <c r="I98" s="131"/>
      <c r="J98" s="102" t="e">
        <f>IF(AND(Q98="",#REF!&gt;0,#REF!&lt;5),K98,)</f>
        <v>#REF!</v>
      </c>
      <c r="K98" s="100" t="str">
        <f>IF(D98="","ZZZ9",IF(AND(#REF!&gt;0,#REF!&lt;5),D98&amp;#REF!,D98&amp;"9"))</f>
        <v>ZZZ9</v>
      </c>
      <c r="L98" s="104">
        <f t="shared" si="3"/>
        <v>999</v>
      </c>
      <c r="M98" s="128">
        <f t="shared" si="4"/>
        <v>999</v>
      </c>
      <c r="N98" s="125"/>
      <c r="O98" s="98"/>
      <c r="P98" s="68">
        <f t="shared" si="5"/>
        <v>999</v>
      </c>
      <c r="Q98" s="52"/>
    </row>
    <row r="99" spans="1:17" s="11" customFormat="1" ht="18.899999999999999" customHeight="1" x14ac:dyDescent="0.25">
      <c r="A99" s="105">
        <v>93</v>
      </c>
      <c r="B99" s="50"/>
      <c r="C99" s="50"/>
      <c r="D99" s="51"/>
      <c r="E99" s="120"/>
      <c r="F99" s="67"/>
      <c r="G99" s="67"/>
      <c r="H99" s="246"/>
      <c r="I99" s="131"/>
      <c r="J99" s="102" t="e">
        <f>IF(AND(Q99="",#REF!&gt;0,#REF!&lt;5),K99,)</f>
        <v>#REF!</v>
      </c>
      <c r="K99" s="100" t="str">
        <f>IF(D99="","ZZZ9",IF(AND(#REF!&gt;0,#REF!&lt;5),D99&amp;#REF!,D99&amp;"9"))</f>
        <v>ZZZ9</v>
      </c>
      <c r="L99" s="104">
        <f t="shared" si="3"/>
        <v>999</v>
      </c>
      <c r="M99" s="128">
        <f t="shared" si="4"/>
        <v>999</v>
      </c>
      <c r="N99" s="125"/>
      <c r="O99" s="98"/>
      <c r="P99" s="68">
        <f t="shared" si="5"/>
        <v>999</v>
      </c>
      <c r="Q99" s="52"/>
    </row>
    <row r="100" spans="1:17" s="11" customFormat="1" ht="18.899999999999999" customHeight="1" x14ac:dyDescent="0.25">
      <c r="A100" s="105">
        <v>94</v>
      </c>
      <c r="B100" s="50"/>
      <c r="C100" s="50"/>
      <c r="D100" s="51"/>
      <c r="E100" s="120"/>
      <c r="F100" s="67"/>
      <c r="G100" s="67"/>
      <c r="H100" s="246"/>
      <c r="I100" s="131"/>
      <c r="J100" s="102" t="e">
        <f>IF(AND(Q100="",#REF!&gt;0,#REF!&lt;5),K100,)</f>
        <v>#REF!</v>
      </c>
      <c r="K100" s="100" t="str">
        <f>IF(D100="","ZZZ9",IF(AND(#REF!&gt;0,#REF!&lt;5),D100&amp;#REF!,D100&amp;"9"))</f>
        <v>ZZZ9</v>
      </c>
      <c r="L100" s="104">
        <f t="shared" si="3"/>
        <v>999</v>
      </c>
      <c r="M100" s="128">
        <f t="shared" si="4"/>
        <v>999</v>
      </c>
      <c r="N100" s="125"/>
      <c r="O100" s="98"/>
      <c r="P100" s="68">
        <f t="shared" si="5"/>
        <v>999</v>
      </c>
      <c r="Q100" s="52"/>
    </row>
    <row r="101" spans="1:17" s="11" customFormat="1" ht="18.899999999999999" customHeight="1" x14ac:dyDescent="0.25">
      <c r="A101" s="105">
        <v>95</v>
      </c>
      <c r="B101" s="50"/>
      <c r="C101" s="50"/>
      <c r="D101" s="51"/>
      <c r="E101" s="120"/>
      <c r="F101" s="67"/>
      <c r="G101" s="67"/>
      <c r="H101" s="246"/>
      <c r="I101" s="131"/>
      <c r="J101" s="102" t="e">
        <f>IF(AND(Q101="",#REF!&gt;0,#REF!&lt;5),K101,)</f>
        <v>#REF!</v>
      </c>
      <c r="K101" s="100" t="str">
        <f>IF(D101="","ZZZ9",IF(AND(#REF!&gt;0,#REF!&lt;5),D101&amp;#REF!,D101&amp;"9"))</f>
        <v>ZZZ9</v>
      </c>
      <c r="L101" s="104">
        <f t="shared" ref="L101:L134" si="6">IF(Q101="",999,Q101)</f>
        <v>999</v>
      </c>
      <c r="M101" s="128">
        <f t="shared" ref="M101:M134" si="7">IF(P101=999,999,1)</f>
        <v>999</v>
      </c>
      <c r="N101" s="125"/>
      <c r="O101" s="98"/>
      <c r="P101" s="68">
        <f t="shared" ref="P101:P134" si="8">IF(N101="DA",1,IF(N101="WC",2,IF(N101="SE",3,IF(N101="Q",4,IF(N101="LL",5,999)))))</f>
        <v>999</v>
      </c>
      <c r="Q101" s="52"/>
    </row>
    <row r="102" spans="1:17" s="11" customFormat="1" ht="18.899999999999999" customHeight="1" x14ac:dyDescent="0.25">
      <c r="A102" s="105">
        <v>96</v>
      </c>
      <c r="B102" s="50"/>
      <c r="C102" s="50"/>
      <c r="D102" s="51"/>
      <c r="E102" s="120"/>
      <c r="F102" s="67"/>
      <c r="G102" s="67"/>
      <c r="H102" s="246"/>
      <c r="I102" s="131"/>
      <c r="J102" s="102" t="e">
        <f>IF(AND(Q102="",#REF!&gt;0,#REF!&lt;5),K102,)</f>
        <v>#REF!</v>
      </c>
      <c r="K102" s="100" t="str">
        <f>IF(D102="","ZZZ9",IF(AND(#REF!&gt;0,#REF!&lt;5),D102&amp;#REF!,D102&amp;"9"))</f>
        <v>ZZZ9</v>
      </c>
      <c r="L102" s="104">
        <f t="shared" si="6"/>
        <v>999</v>
      </c>
      <c r="M102" s="128">
        <f t="shared" si="7"/>
        <v>999</v>
      </c>
      <c r="N102" s="125"/>
      <c r="O102" s="98"/>
      <c r="P102" s="68">
        <f t="shared" si="8"/>
        <v>999</v>
      </c>
      <c r="Q102" s="52"/>
    </row>
    <row r="103" spans="1:17" s="11" customFormat="1" ht="18.899999999999999" customHeight="1" x14ac:dyDescent="0.25">
      <c r="A103" s="105">
        <v>97</v>
      </c>
      <c r="B103" s="50"/>
      <c r="C103" s="50"/>
      <c r="D103" s="51"/>
      <c r="E103" s="120"/>
      <c r="F103" s="67"/>
      <c r="G103" s="67"/>
      <c r="H103" s="246"/>
      <c r="I103" s="131"/>
      <c r="J103" s="102" t="e">
        <f>IF(AND(Q103="",#REF!&gt;0,#REF!&lt;5),K103,)</f>
        <v>#REF!</v>
      </c>
      <c r="K103" s="100" t="str">
        <f>IF(D103="","ZZZ9",IF(AND(#REF!&gt;0,#REF!&lt;5),D103&amp;#REF!,D103&amp;"9"))</f>
        <v>ZZZ9</v>
      </c>
      <c r="L103" s="104">
        <f t="shared" si="6"/>
        <v>999</v>
      </c>
      <c r="M103" s="128">
        <f t="shared" si="7"/>
        <v>999</v>
      </c>
      <c r="N103" s="125"/>
      <c r="O103" s="98"/>
      <c r="P103" s="68">
        <f t="shared" si="8"/>
        <v>999</v>
      </c>
      <c r="Q103" s="52"/>
    </row>
    <row r="104" spans="1:17" s="11" customFormat="1" ht="18.899999999999999" customHeight="1" x14ac:dyDescent="0.25">
      <c r="A104" s="105">
        <v>98</v>
      </c>
      <c r="B104" s="50"/>
      <c r="C104" s="50"/>
      <c r="D104" s="51"/>
      <c r="E104" s="120"/>
      <c r="F104" s="67"/>
      <c r="G104" s="67"/>
      <c r="H104" s="246"/>
      <c r="I104" s="131"/>
      <c r="J104" s="102" t="e">
        <f>IF(AND(Q104="",#REF!&gt;0,#REF!&lt;5),K104,)</f>
        <v>#REF!</v>
      </c>
      <c r="K104" s="100" t="str">
        <f>IF(D104="","ZZZ9",IF(AND(#REF!&gt;0,#REF!&lt;5),D104&amp;#REF!,D104&amp;"9"))</f>
        <v>ZZZ9</v>
      </c>
      <c r="L104" s="104">
        <f t="shared" si="6"/>
        <v>999</v>
      </c>
      <c r="M104" s="128">
        <f t="shared" si="7"/>
        <v>999</v>
      </c>
      <c r="N104" s="125"/>
      <c r="O104" s="98"/>
      <c r="P104" s="68">
        <f t="shared" si="8"/>
        <v>999</v>
      </c>
      <c r="Q104" s="52"/>
    </row>
    <row r="105" spans="1:17" s="11" customFormat="1" ht="18.899999999999999" customHeight="1" x14ac:dyDescent="0.25">
      <c r="A105" s="105">
        <v>99</v>
      </c>
      <c r="B105" s="50"/>
      <c r="C105" s="50"/>
      <c r="D105" s="51"/>
      <c r="E105" s="120"/>
      <c r="F105" s="67"/>
      <c r="G105" s="67"/>
      <c r="H105" s="246"/>
      <c r="I105" s="131"/>
      <c r="J105" s="102" t="e">
        <f>IF(AND(Q105="",#REF!&gt;0,#REF!&lt;5),K105,)</f>
        <v>#REF!</v>
      </c>
      <c r="K105" s="100" t="str">
        <f>IF(D105="","ZZZ9",IF(AND(#REF!&gt;0,#REF!&lt;5),D105&amp;#REF!,D105&amp;"9"))</f>
        <v>ZZZ9</v>
      </c>
      <c r="L105" s="104">
        <f t="shared" si="6"/>
        <v>999</v>
      </c>
      <c r="M105" s="128">
        <f t="shared" si="7"/>
        <v>999</v>
      </c>
      <c r="N105" s="125"/>
      <c r="O105" s="98"/>
      <c r="P105" s="68">
        <f t="shared" si="8"/>
        <v>999</v>
      </c>
      <c r="Q105" s="52"/>
    </row>
    <row r="106" spans="1:17" s="11" customFormat="1" ht="18.899999999999999" customHeight="1" x14ac:dyDescent="0.25">
      <c r="A106" s="105">
        <v>100</v>
      </c>
      <c r="B106" s="50"/>
      <c r="C106" s="50"/>
      <c r="D106" s="51"/>
      <c r="E106" s="120"/>
      <c r="F106" s="67"/>
      <c r="G106" s="67"/>
      <c r="H106" s="246"/>
      <c r="I106" s="131"/>
      <c r="J106" s="102" t="e">
        <f>IF(AND(Q106="",#REF!&gt;0,#REF!&lt;5),K106,)</f>
        <v>#REF!</v>
      </c>
      <c r="K106" s="100" t="str">
        <f>IF(D106="","ZZZ9",IF(AND(#REF!&gt;0,#REF!&lt;5),D106&amp;#REF!,D106&amp;"9"))</f>
        <v>ZZZ9</v>
      </c>
      <c r="L106" s="104">
        <f t="shared" si="6"/>
        <v>999</v>
      </c>
      <c r="M106" s="128">
        <f t="shared" si="7"/>
        <v>999</v>
      </c>
      <c r="N106" s="125"/>
      <c r="O106" s="98"/>
      <c r="P106" s="68">
        <f t="shared" si="8"/>
        <v>999</v>
      </c>
      <c r="Q106" s="52"/>
    </row>
    <row r="107" spans="1:17" s="11" customFormat="1" ht="18.899999999999999" customHeight="1" x14ac:dyDescent="0.25">
      <c r="A107" s="105">
        <v>101</v>
      </c>
      <c r="B107" s="50"/>
      <c r="C107" s="50"/>
      <c r="D107" s="51"/>
      <c r="E107" s="120"/>
      <c r="F107" s="67"/>
      <c r="G107" s="67"/>
      <c r="H107" s="246"/>
      <c r="I107" s="131"/>
      <c r="J107" s="102" t="e">
        <f>IF(AND(Q107="",#REF!&gt;0,#REF!&lt;5),K107,)</f>
        <v>#REF!</v>
      </c>
      <c r="K107" s="100" t="str">
        <f>IF(D107="","ZZZ9",IF(AND(#REF!&gt;0,#REF!&lt;5),D107&amp;#REF!,D107&amp;"9"))</f>
        <v>ZZZ9</v>
      </c>
      <c r="L107" s="104">
        <f t="shared" si="6"/>
        <v>999</v>
      </c>
      <c r="M107" s="128">
        <f t="shared" si="7"/>
        <v>999</v>
      </c>
      <c r="N107" s="125"/>
      <c r="O107" s="98"/>
      <c r="P107" s="68">
        <f t="shared" si="8"/>
        <v>999</v>
      </c>
      <c r="Q107" s="52"/>
    </row>
    <row r="108" spans="1:17" s="11" customFormat="1" ht="18.899999999999999" customHeight="1" x14ac:dyDescent="0.25">
      <c r="A108" s="105">
        <v>102</v>
      </c>
      <c r="B108" s="50"/>
      <c r="C108" s="50"/>
      <c r="D108" s="51"/>
      <c r="E108" s="120"/>
      <c r="F108" s="67"/>
      <c r="G108" s="67"/>
      <c r="H108" s="246"/>
      <c r="I108" s="131"/>
      <c r="J108" s="102" t="e">
        <f>IF(AND(Q108="",#REF!&gt;0,#REF!&lt;5),K108,)</f>
        <v>#REF!</v>
      </c>
      <c r="K108" s="100" t="str">
        <f>IF(D108="","ZZZ9",IF(AND(#REF!&gt;0,#REF!&lt;5),D108&amp;#REF!,D108&amp;"9"))</f>
        <v>ZZZ9</v>
      </c>
      <c r="L108" s="104">
        <f t="shared" si="6"/>
        <v>999</v>
      </c>
      <c r="M108" s="128">
        <f t="shared" si="7"/>
        <v>999</v>
      </c>
      <c r="N108" s="125"/>
      <c r="O108" s="98"/>
      <c r="P108" s="68">
        <f t="shared" si="8"/>
        <v>999</v>
      </c>
      <c r="Q108" s="52"/>
    </row>
    <row r="109" spans="1:17" s="11" customFormat="1" ht="18.899999999999999" customHeight="1" x14ac:dyDescent="0.25">
      <c r="A109" s="105">
        <v>103</v>
      </c>
      <c r="B109" s="50"/>
      <c r="C109" s="50"/>
      <c r="D109" s="51"/>
      <c r="E109" s="120"/>
      <c r="F109" s="67"/>
      <c r="G109" s="67"/>
      <c r="H109" s="246"/>
      <c r="I109" s="131"/>
      <c r="J109" s="102" t="e">
        <f>IF(AND(Q109="",#REF!&gt;0,#REF!&lt;5),K109,)</f>
        <v>#REF!</v>
      </c>
      <c r="K109" s="100" t="str">
        <f>IF(D109="","ZZZ9",IF(AND(#REF!&gt;0,#REF!&lt;5),D109&amp;#REF!,D109&amp;"9"))</f>
        <v>ZZZ9</v>
      </c>
      <c r="L109" s="104">
        <f t="shared" si="6"/>
        <v>999</v>
      </c>
      <c r="M109" s="128">
        <f t="shared" si="7"/>
        <v>999</v>
      </c>
      <c r="N109" s="125"/>
      <c r="O109" s="98"/>
      <c r="P109" s="68">
        <f t="shared" si="8"/>
        <v>999</v>
      </c>
      <c r="Q109" s="52"/>
    </row>
    <row r="110" spans="1:17" s="11" customFormat="1" ht="18.899999999999999" customHeight="1" x14ac:dyDescent="0.25">
      <c r="A110" s="105">
        <v>104</v>
      </c>
      <c r="B110" s="50"/>
      <c r="C110" s="50"/>
      <c r="D110" s="51"/>
      <c r="E110" s="120"/>
      <c r="F110" s="67"/>
      <c r="G110" s="67"/>
      <c r="H110" s="246"/>
      <c r="I110" s="131"/>
      <c r="J110" s="102" t="e">
        <f>IF(AND(Q110="",#REF!&gt;0,#REF!&lt;5),K110,)</f>
        <v>#REF!</v>
      </c>
      <c r="K110" s="100" t="str">
        <f>IF(D110="","ZZZ9",IF(AND(#REF!&gt;0,#REF!&lt;5),D110&amp;#REF!,D110&amp;"9"))</f>
        <v>ZZZ9</v>
      </c>
      <c r="L110" s="104">
        <f t="shared" si="6"/>
        <v>999</v>
      </c>
      <c r="M110" s="128">
        <f t="shared" si="7"/>
        <v>999</v>
      </c>
      <c r="N110" s="125"/>
      <c r="O110" s="98"/>
      <c r="P110" s="68">
        <f t="shared" si="8"/>
        <v>999</v>
      </c>
      <c r="Q110" s="52"/>
    </row>
    <row r="111" spans="1:17" s="11" customFormat="1" ht="18.899999999999999" customHeight="1" x14ac:dyDescent="0.25">
      <c r="A111" s="105">
        <v>105</v>
      </c>
      <c r="B111" s="50"/>
      <c r="C111" s="50"/>
      <c r="D111" s="51"/>
      <c r="E111" s="120"/>
      <c r="F111" s="67"/>
      <c r="G111" s="67"/>
      <c r="H111" s="246"/>
      <c r="I111" s="131"/>
      <c r="J111" s="102" t="e">
        <f>IF(AND(Q111="",#REF!&gt;0,#REF!&lt;5),K111,)</f>
        <v>#REF!</v>
      </c>
      <c r="K111" s="100" t="str">
        <f>IF(D111="","ZZZ9",IF(AND(#REF!&gt;0,#REF!&lt;5),D111&amp;#REF!,D111&amp;"9"))</f>
        <v>ZZZ9</v>
      </c>
      <c r="L111" s="104">
        <f t="shared" si="6"/>
        <v>999</v>
      </c>
      <c r="M111" s="128">
        <f t="shared" si="7"/>
        <v>999</v>
      </c>
      <c r="N111" s="125"/>
      <c r="O111" s="98"/>
      <c r="P111" s="68">
        <f t="shared" si="8"/>
        <v>999</v>
      </c>
      <c r="Q111" s="52"/>
    </row>
    <row r="112" spans="1:17" s="11" customFormat="1" ht="18.899999999999999" customHeight="1" x14ac:dyDescent="0.25">
      <c r="A112" s="105">
        <v>106</v>
      </c>
      <c r="B112" s="50"/>
      <c r="C112" s="50"/>
      <c r="D112" s="51"/>
      <c r="E112" s="120"/>
      <c r="F112" s="67"/>
      <c r="G112" s="67"/>
      <c r="H112" s="246"/>
      <c r="I112" s="131"/>
      <c r="J112" s="102" t="e">
        <f>IF(AND(Q112="",#REF!&gt;0,#REF!&lt;5),K112,)</f>
        <v>#REF!</v>
      </c>
      <c r="K112" s="100" t="str">
        <f>IF(D112="","ZZZ9",IF(AND(#REF!&gt;0,#REF!&lt;5),D112&amp;#REF!,D112&amp;"9"))</f>
        <v>ZZZ9</v>
      </c>
      <c r="L112" s="104">
        <f t="shared" si="6"/>
        <v>999</v>
      </c>
      <c r="M112" s="128">
        <f t="shared" si="7"/>
        <v>999</v>
      </c>
      <c r="N112" s="125"/>
      <c r="O112" s="98"/>
      <c r="P112" s="68">
        <f t="shared" si="8"/>
        <v>999</v>
      </c>
      <c r="Q112" s="52"/>
    </row>
    <row r="113" spans="1:17" s="11" customFormat="1" ht="18.899999999999999" customHeight="1" x14ac:dyDescent="0.25">
      <c r="A113" s="105">
        <v>107</v>
      </c>
      <c r="B113" s="50"/>
      <c r="C113" s="50"/>
      <c r="D113" s="51"/>
      <c r="E113" s="120"/>
      <c r="F113" s="67"/>
      <c r="G113" s="67"/>
      <c r="H113" s="246"/>
      <c r="I113" s="131"/>
      <c r="J113" s="102" t="e">
        <f>IF(AND(Q113="",#REF!&gt;0,#REF!&lt;5),K113,)</f>
        <v>#REF!</v>
      </c>
      <c r="K113" s="100" t="str">
        <f>IF(D113="","ZZZ9",IF(AND(#REF!&gt;0,#REF!&lt;5),D113&amp;#REF!,D113&amp;"9"))</f>
        <v>ZZZ9</v>
      </c>
      <c r="L113" s="104">
        <f t="shared" si="6"/>
        <v>999</v>
      </c>
      <c r="M113" s="128">
        <f t="shared" si="7"/>
        <v>999</v>
      </c>
      <c r="N113" s="125"/>
      <c r="O113" s="98"/>
      <c r="P113" s="68">
        <f t="shared" si="8"/>
        <v>999</v>
      </c>
      <c r="Q113" s="52"/>
    </row>
    <row r="114" spans="1:17" s="11" customFormat="1" ht="18.899999999999999" customHeight="1" x14ac:dyDescent="0.25">
      <c r="A114" s="105">
        <v>108</v>
      </c>
      <c r="B114" s="50"/>
      <c r="C114" s="50"/>
      <c r="D114" s="51"/>
      <c r="E114" s="120"/>
      <c r="F114" s="67"/>
      <c r="G114" s="67"/>
      <c r="H114" s="246"/>
      <c r="I114" s="131"/>
      <c r="J114" s="102" t="e">
        <f>IF(AND(Q114="",#REF!&gt;0,#REF!&lt;5),K114,)</f>
        <v>#REF!</v>
      </c>
      <c r="K114" s="100" t="str">
        <f>IF(D114="","ZZZ9",IF(AND(#REF!&gt;0,#REF!&lt;5),D114&amp;#REF!,D114&amp;"9"))</f>
        <v>ZZZ9</v>
      </c>
      <c r="L114" s="104">
        <f t="shared" si="6"/>
        <v>999</v>
      </c>
      <c r="M114" s="128">
        <f t="shared" si="7"/>
        <v>999</v>
      </c>
      <c r="N114" s="125"/>
      <c r="O114" s="98"/>
      <c r="P114" s="68">
        <f t="shared" si="8"/>
        <v>999</v>
      </c>
      <c r="Q114" s="52"/>
    </row>
    <row r="115" spans="1:17" s="11" customFormat="1" ht="18.899999999999999" customHeight="1" x14ac:dyDescent="0.25">
      <c r="A115" s="105">
        <v>109</v>
      </c>
      <c r="B115" s="50"/>
      <c r="C115" s="50"/>
      <c r="D115" s="51"/>
      <c r="E115" s="120"/>
      <c r="F115" s="67"/>
      <c r="G115" s="67"/>
      <c r="H115" s="246"/>
      <c r="I115" s="131"/>
      <c r="J115" s="102" t="e">
        <f>IF(AND(Q115="",#REF!&gt;0,#REF!&lt;5),K115,)</f>
        <v>#REF!</v>
      </c>
      <c r="K115" s="100" t="str">
        <f>IF(D115="","ZZZ9",IF(AND(#REF!&gt;0,#REF!&lt;5),D115&amp;#REF!,D115&amp;"9"))</f>
        <v>ZZZ9</v>
      </c>
      <c r="L115" s="104">
        <f t="shared" si="6"/>
        <v>999</v>
      </c>
      <c r="M115" s="128">
        <f t="shared" si="7"/>
        <v>999</v>
      </c>
      <c r="N115" s="125"/>
      <c r="O115" s="98"/>
      <c r="P115" s="68">
        <f t="shared" si="8"/>
        <v>999</v>
      </c>
      <c r="Q115" s="52"/>
    </row>
    <row r="116" spans="1:17" s="11" customFormat="1" ht="18.899999999999999" customHeight="1" x14ac:dyDescent="0.25">
      <c r="A116" s="105">
        <v>110</v>
      </c>
      <c r="B116" s="50"/>
      <c r="C116" s="50"/>
      <c r="D116" s="51"/>
      <c r="E116" s="120"/>
      <c r="F116" s="67"/>
      <c r="G116" s="67"/>
      <c r="H116" s="246"/>
      <c r="I116" s="131"/>
      <c r="J116" s="102" t="e">
        <f>IF(AND(Q116="",#REF!&gt;0,#REF!&lt;5),K116,)</f>
        <v>#REF!</v>
      </c>
      <c r="K116" s="100" t="str">
        <f>IF(D116="","ZZZ9",IF(AND(#REF!&gt;0,#REF!&lt;5),D116&amp;#REF!,D116&amp;"9"))</f>
        <v>ZZZ9</v>
      </c>
      <c r="L116" s="104">
        <f t="shared" si="6"/>
        <v>999</v>
      </c>
      <c r="M116" s="128">
        <f t="shared" si="7"/>
        <v>999</v>
      </c>
      <c r="N116" s="125"/>
      <c r="O116" s="98"/>
      <c r="P116" s="68">
        <f t="shared" si="8"/>
        <v>999</v>
      </c>
      <c r="Q116" s="52"/>
    </row>
    <row r="117" spans="1:17" s="11" customFormat="1" ht="18.899999999999999" customHeight="1" x14ac:dyDescent="0.25">
      <c r="A117" s="105">
        <v>111</v>
      </c>
      <c r="B117" s="50"/>
      <c r="C117" s="50"/>
      <c r="D117" s="51"/>
      <c r="E117" s="120"/>
      <c r="F117" s="67"/>
      <c r="G117" s="67"/>
      <c r="H117" s="246"/>
      <c r="I117" s="131"/>
      <c r="J117" s="102" t="e">
        <f>IF(AND(Q117="",#REF!&gt;0,#REF!&lt;5),K117,)</f>
        <v>#REF!</v>
      </c>
      <c r="K117" s="100" t="str">
        <f>IF(D117="","ZZZ9",IF(AND(#REF!&gt;0,#REF!&lt;5),D117&amp;#REF!,D117&amp;"9"))</f>
        <v>ZZZ9</v>
      </c>
      <c r="L117" s="104">
        <f t="shared" si="6"/>
        <v>999</v>
      </c>
      <c r="M117" s="128">
        <f t="shared" si="7"/>
        <v>999</v>
      </c>
      <c r="N117" s="125"/>
      <c r="O117" s="98"/>
      <c r="P117" s="68">
        <f t="shared" si="8"/>
        <v>999</v>
      </c>
      <c r="Q117" s="52"/>
    </row>
    <row r="118" spans="1:17" s="11" customFormat="1" ht="18.899999999999999" customHeight="1" x14ac:dyDescent="0.25">
      <c r="A118" s="105">
        <v>112</v>
      </c>
      <c r="B118" s="50"/>
      <c r="C118" s="50"/>
      <c r="D118" s="51"/>
      <c r="E118" s="120"/>
      <c r="F118" s="67"/>
      <c r="G118" s="67"/>
      <c r="H118" s="246"/>
      <c r="I118" s="131"/>
      <c r="J118" s="102" t="e">
        <f>IF(AND(Q118="",#REF!&gt;0,#REF!&lt;5),K118,)</f>
        <v>#REF!</v>
      </c>
      <c r="K118" s="100" t="str">
        <f>IF(D118="","ZZZ9",IF(AND(#REF!&gt;0,#REF!&lt;5),D118&amp;#REF!,D118&amp;"9"))</f>
        <v>ZZZ9</v>
      </c>
      <c r="L118" s="104">
        <f t="shared" si="6"/>
        <v>999</v>
      </c>
      <c r="M118" s="128">
        <f t="shared" si="7"/>
        <v>999</v>
      </c>
      <c r="N118" s="125"/>
      <c r="O118" s="98"/>
      <c r="P118" s="68">
        <f t="shared" si="8"/>
        <v>999</v>
      </c>
      <c r="Q118" s="52"/>
    </row>
    <row r="119" spans="1:17" s="11" customFormat="1" ht="18.899999999999999" customHeight="1" x14ac:dyDescent="0.25">
      <c r="A119" s="105">
        <v>113</v>
      </c>
      <c r="B119" s="50"/>
      <c r="C119" s="50"/>
      <c r="D119" s="51"/>
      <c r="E119" s="120"/>
      <c r="F119" s="67"/>
      <c r="G119" s="67"/>
      <c r="H119" s="246"/>
      <c r="I119" s="131"/>
      <c r="J119" s="102" t="e">
        <f>IF(AND(Q119="",#REF!&gt;0,#REF!&lt;5),K119,)</f>
        <v>#REF!</v>
      </c>
      <c r="K119" s="100" t="str">
        <f>IF(D119="","ZZZ9",IF(AND(#REF!&gt;0,#REF!&lt;5),D119&amp;#REF!,D119&amp;"9"))</f>
        <v>ZZZ9</v>
      </c>
      <c r="L119" s="104">
        <f t="shared" si="6"/>
        <v>999</v>
      </c>
      <c r="M119" s="128">
        <f t="shared" si="7"/>
        <v>999</v>
      </c>
      <c r="N119" s="125"/>
      <c r="O119" s="98"/>
      <c r="P119" s="68">
        <f t="shared" si="8"/>
        <v>999</v>
      </c>
      <c r="Q119" s="52"/>
    </row>
    <row r="120" spans="1:17" s="11" customFormat="1" ht="18.899999999999999" customHeight="1" x14ac:dyDescent="0.25">
      <c r="A120" s="105">
        <v>114</v>
      </c>
      <c r="B120" s="50"/>
      <c r="C120" s="50"/>
      <c r="D120" s="51"/>
      <c r="E120" s="120"/>
      <c r="F120" s="67"/>
      <c r="G120" s="67"/>
      <c r="H120" s="246"/>
      <c r="I120" s="131"/>
      <c r="J120" s="102" t="e">
        <f>IF(AND(Q120="",#REF!&gt;0,#REF!&lt;5),K120,)</f>
        <v>#REF!</v>
      </c>
      <c r="K120" s="100" t="str">
        <f>IF(D120="","ZZZ9",IF(AND(#REF!&gt;0,#REF!&lt;5),D120&amp;#REF!,D120&amp;"9"))</f>
        <v>ZZZ9</v>
      </c>
      <c r="L120" s="104">
        <f t="shared" si="6"/>
        <v>999</v>
      </c>
      <c r="M120" s="128">
        <f t="shared" si="7"/>
        <v>999</v>
      </c>
      <c r="N120" s="125"/>
      <c r="O120" s="98"/>
      <c r="P120" s="68">
        <f t="shared" si="8"/>
        <v>999</v>
      </c>
      <c r="Q120" s="52"/>
    </row>
    <row r="121" spans="1:17" s="11" customFormat="1" ht="18.899999999999999" customHeight="1" x14ac:dyDescent="0.25">
      <c r="A121" s="105">
        <v>115</v>
      </c>
      <c r="B121" s="50"/>
      <c r="C121" s="50"/>
      <c r="D121" s="51"/>
      <c r="E121" s="120"/>
      <c r="F121" s="67"/>
      <c r="G121" s="67"/>
      <c r="H121" s="246"/>
      <c r="I121" s="131"/>
      <c r="J121" s="102" t="e">
        <f>IF(AND(Q121="",#REF!&gt;0,#REF!&lt;5),K121,)</f>
        <v>#REF!</v>
      </c>
      <c r="K121" s="100" t="str">
        <f>IF(D121="","ZZZ9",IF(AND(#REF!&gt;0,#REF!&lt;5),D121&amp;#REF!,D121&amp;"9"))</f>
        <v>ZZZ9</v>
      </c>
      <c r="L121" s="104">
        <f t="shared" si="6"/>
        <v>999</v>
      </c>
      <c r="M121" s="128">
        <f t="shared" si="7"/>
        <v>999</v>
      </c>
      <c r="N121" s="125"/>
      <c r="O121" s="98"/>
      <c r="P121" s="68">
        <f t="shared" si="8"/>
        <v>999</v>
      </c>
      <c r="Q121" s="52"/>
    </row>
    <row r="122" spans="1:17" s="11" customFormat="1" ht="18.899999999999999" customHeight="1" x14ac:dyDescent="0.25">
      <c r="A122" s="105">
        <v>116</v>
      </c>
      <c r="B122" s="50"/>
      <c r="C122" s="50"/>
      <c r="D122" s="51"/>
      <c r="E122" s="120"/>
      <c r="F122" s="67"/>
      <c r="G122" s="67"/>
      <c r="H122" s="246"/>
      <c r="I122" s="131"/>
      <c r="J122" s="102" t="e">
        <f>IF(AND(Q122="",#REF!&gt;0,#REF!&lt;5),K122,)</f>
        <v>#REF!</v>
      </c>
      <c r="K122" s="100" t="str">
        <f>IF(D122="","ZZZ9",IF(AND(#REF!&gt;0,#REF!&lt;5),D122&amp;#REF!,D122&amp;"9"))</f>
        <v>ZZZ9</v>
      </c>
      <c r="L122" s="104">
        <f t="shared" si="6"/>
        <v>999</v>
      </c>
      <c r="M122" s="128">
        <f t="shared" si="7"/>
        <v>999</v>
      </c>
      <c r="N122" s="125"/>
      <c r="O122" s="98"/>
      <c r="P122" s="68">
        <f t="shared" si="8"/>
        <v>999</v>
      </c>
      <c r="Q122" s="52"/>
    </row>
    <row r="123" spans="1:17" s="11" customFormat="1" ht="18.899999999999999" customHeight="1" x14ac:dyDescent="0.25">
      <c r="A123" s="105">
        <v>117</v>
      </c>
      <c r="B123" s="50"/>
      <c r="C123" s="50"/>
      <c r="D123" s="51"/>
      <c r="E123" s="120"/>
      <c r="F123" s="67"/>
      <c r="G123" s="67"/>
      <c r="H123" s="246"/>
      <c r="I123" s="131"/>
      <c r="J123" s="102" t="e">
        <f>IF(AND(Q123="",#REF!&gt;0,#REF!&lt;5),K123,)</f>
        <v>#REF!</v>
      </c>
      <c r="K123" s="100" t="str">
        <f>IF(D123="","ZZZ9",IF(AND(#REF!&gt;0,#REF!&lt;5),D123&amp;#REF!,D123&amp;"9"))</f>
        <v>ZZZ9</v>
      </c>
      <c r="L123" s="104">
        <f t="shared" si="6"/>
        <v>999</v>
      </c>
      <c r="M123" s="128">
        <f t="shared" si="7"/>
        <v>999</v>
      </c>
      <c r="N123" s="125"/>
      <c r="O123" s="98"/>
      <c r="P123" s="68">
        <f t="shared" si="8"/>
        <v>999</v>
      </c>
      <c r="Q123" s="52"/>
    </row>
    <row r="124" spans="1:17" s="11" customFormat="1" ht="18.899999999999999" customHeight="1" x14ac:dyDescent="0.25">
      <c r="A124" s="105">
        <v>118</v>
      </c>
      <c r="B124" s="50"/>
      <c r="C124" s="50"/>
      <c r="D124" s="51"/>
      <c r="E124" s="120"/>
      <c r="F124" s="67"/>
      <c r="G124" s="67"/>
      <c r="H124" s="246"/>
      <c r="I124" s="131"/>
      <c r="J124" s="102" t="e">
        <f>IF(AND(Q124="",#REF!&gt;0,#REF!&lt;5),K124,)</f>
        <v>#REF!</v>
      </c>
      <c r="K124" s="100" t="str">
        <f>IF(D124="","ZZZ9",IF(AND(#REF!&gt;0,#REF!&lt;5),D124&amp;#REF!,D124&amp;"9"))</f>
        <v>ZZZ9</v>
      </c>
      <c r="L124" s="104">
        <f t="shared" si="6"/>
        <v>999</v>
      </c>
      <c r="M124" s="128">
        <f t="shared" si="7"/>
        <v>999</v>
      </c>
      <c r="N124" s="125"/>
      <c r="O124" s="98"/>
      <c r="P124" s="68">
        <f t="shared" si="8"/>
        <v>999</v>
      </c>
      <c r="Q124" s="52"/>
    </row>
    <row r="125" spans="1:17" s="11" customFormat="1" ht="18.899999999999999" customHeight="1" x14ac:dyDescent="0.25">
      <c r="A125" s="105">
        <v>119</v>
      </c>
      <c r="B125" s="50"/>
      <c r="C125" s="50"/>
      <c r="D125" s="51"/>
      <c r="E125" s="120"/>
      <c r="F125" s="67"/>
      <c r="G125" s="67"/>
      <c r="H125" s="246"/>
      <c r="I125" s="131"/>
      <c r="J125" s="102" t="e">
        <f>IF(AND(Q125="",#REF!&gt;0,#REF!&lt;5),K125,)</f>
        <v>#REF!</v>
      </c>
      <c r="K125" s="100" t="str">
        <f>IF(D125="","ZZZ9",IF(AND(#REF!&gt;0,#REF!&lt;5),D125&amp;#REF!,D125&amp;"9"))</f>
        <v>ZZZ9</v>
      </c>
      <c r="L125" s="104">
        <f t="shared" si="6"/>
        <v>999</v>
      </c>
      <c r="M125" s="128">
        <f t="shared" si="7"/>
        <v>999</v>
      </c>
      <c r="N125" s="125"/>
      <c r="O125" s="98"/>
      <c r="P125" s="68">
        <f t="shared" si="8"/>
        <v>999</v>
      </c>
      <c r="Q125" s="52"/>
    </row>
    <row r="126" spans="1:17" s="11" customFormat="1" ht="18.899999999999999" customHeight="1" x14ac:dyDescent="0.25">
      <c r="A126" s="105">
        <v>120</v>
      </c>
      <c r="B126" s="50"/>
      <c r="C126" s="50"/>
      <c r="D126" s="51"/>
      <c r="E126" s="120"/>
      <c r="F126" s="67"/>
      <c r="G126" s="67"/>
      <c r="H126" s="246"/>
      <c r="I126" s="131"/>
      <c r="J126" s="102" t="e">
        <f>IF(AND(Q126="",#REF!&gt;0,#REF!&lt;5),K126,)</f>
        <v>#REF!</v>
      </c>
      <c r="K126" s="100" t="str">
        <f>IF(D126="","ZZZ9",IF(AND(#REF!&gt;0,#REF!&lt;5),D126&amp;#REF!,D126&amp;"9"))</f>
        <v>ZZZ9</v>
      </c>
      <c r="L126" s="104">
        <f t="shared" si="6"/>
        <v>999</v>
      </c>
      <c r="M126" s="128">
        <f t="shared" si="7"/>
        <v>999</v>
      </c>
      <c r="N126" s="125"/>
      <c r="O126" s="98"/>
      <c r="P126" s="68">
        <f t="shared" si="8"/>
        <v>999</v>
      </c>
      <c r="Q126" s="52"/>
    </row>
    <row r="127" spans="1:17" s="11" customFormat="1" ht="18.899999999999999" customHeight="1" x14ac:dyDescent="0.25">
      <c r="A127" s="105">
        <v>121</v>
      </c>
      <c r="B127" s="50"/>
      <c r="C127" s="50"/>
      <c r="D127" s="51"/>
      <c r="E127" s="120"/>
      <c r="F127" s="67"/>
      <c r="G127" s="67"/>
      <c r="H127" s="246"/>
      <c r="I127" s="131"/>
      <c r="J127" s="102" t="e">
        <f>IF(AND(Q127="",#REF!&gt;0,#REF!&lt;5),K127,)</f>
        <v>#REF!</v>
      </c>
      <c r="K127" s="100" t="str">
        <f>IF(D127="","ZZZ9",IF(AND(#REF!&gt;0,#REF!&lt;5),D127&amp;#REF!,D127&amp;"9"))</f>
        <v>ZZZ9</v>
      </c>
      <c r="L127" s="104">
        <f t="shared" si="6"/>
        <v>999</v>
      </c>
      <c r="M127" s="128">
        <f t="shared" si="7"/>
        <v>999</v>
      </c>
      <c r="N127" s="125"/>
      <c r="O127" s="98"/>
      <c r="P127" s="68">
        <f t="shared" si="8"/>
        <v>999</v>
      </c>
      <c r="Q127" s="52"/>
    </row>
    <row r="128" spans="1:17" s="11" customFormat="1" ht="18.899999999999999" customHeight="1" x14ac:dyDescent="0.25">
      <c r="A128" s="105">
        <v>122</v>
      </c>
      <c r="B128" s="50"/>
      <c r="C128" s="50"/>
      <c r="D128" s="51"/>
      <c r="E128" s="120"/>
      <c r="F128" s="67"/>
      <c r="G128" s="67"/>
      <c r="H128" s="246"/>
      <c r="I128" s="131"/>
      <c r="J128" s="102" t="e">
        <f>IF(AND(Q128="",#REF!&gt;0,#REF!&lt;5),K128,)</f>
        <v>#REF!</v>
      </c>
      <c r="K128" s="100" t="str">
        <f>IF(D128="","ZZZ9",IF(AND(#REF!&gt;0,#REF!&lt;5),D128&amp;#REF!,D128&amp;"9"))</f>
        <v>ZZZ9</v>
      </c>
      <c r="L128" s="104">
        <f t="shared" si="6"/>
        <v>999</v>
      </c>
      <c r="M128" s="128">
        <f t="shared" si="7"/>
        <v>999</v>
      </c>
      <c r="N128" s="125"/>
      <c r="O128" s="98"/>
      <c r="P128" s="68">
        <f t="shared" si="8"/>
        <v>999</v>
      </c>
      <c r="Q128" s="52"/>
    </row>
    <row r="129" spans="1:17" s="11" customFormat="1" ht="18.899999999999999" customHeight="1" x14ac:dyDescent="0.25">
      <c r="A129" s="105">
        <v>123</v>
      </c>
      <c r="B129" s="50"/>
      <c r="C129" s="50"/>
      <c r="D129" s="51"/>
      <c r="E129" s="120"/>
      <c r="F129" s="67"/>
      <c r="G129" s="67"/>
      <c r="H129" s="246"/>
      <c r="I129" s="131"/>
      <c r="J129" s="102" t="e">
        <f>IF(AND(Q129="",#REF!&gt;0,#REF!&lt;5),K129,)</f>
        <v>#REF!</v>
      </c>
      <c r="K129" s="100" t="str">
        <f>IF(D129="","ZZZ9",IF(AND(#REF!&gt;0,#REF!&lt;5),D129&amp;#REF!,D129&amp;"9"))</f>
        <v>ZZZ9</v>
      </c>
      <c r="L129" s="104">
        <f t="shared" si="6"/>
        <v>999</v>
      </c>
      <c r="M129" s="128">
        <f t="shared" si="7"/>
        <v>999</v>
      </c>
      <c r="N129" s="125"/>
      <c r="O129" s="98"/>
      <c r="P129" s="68">
        <f t="shared" si="8"/>
        <v>999</v>
      </c>
      <c r="Q129" s="52"/>
    </row>
    <row r="130" spans="1:17" s="11" customFormat="1" ht="18.899999999999999" customHeight="1" x14ac:dyDescent="0.25">
      <c r="A130" s="105">
        <v>124</v>
      </c>
      <c r="B130" s="50"/>
      <c r="C130" s="50"/>
      <c r="D130" s="51"/>
      <c r="E130" s="120"/>
      <c r="F130" s="67"/>
      <c r="G130" s="67"/>
      <c r="H130" s="246"/>
      <c r="I130" s="131"/>
      <c r="J130" s="102" t="e">
        <f>IF(AND(Q130="",#REF!&gt;0,#REF!&lt;5),K130,)</f>
        <v>#REF!</v>
      </c>
      <c r="K130" s="100" t="str">
        <f>IF(D130="","ZZZ9",IF(AND(#REF!&gt;0,#REF!&lt;5),D130&amp;#REF!,D130&amp;"9"))</f>
        <v>ZZZ9</v>
      </c>
      <c r="L130" s="104">
        <f t="shared" si="6"/>
        <v>999</v>
      </c>
      <c r="M130" s="128">
        <f t="shared" si="7"/>
        <v>999</v>
      </c>
      <c r="N130" s="125"/>
      <c r="O130" s="98"/>
      <c r="P130" s="68">
        <f t="shared" si="8"/>
        <v>999</v>
      </c>
      <c r="Q130" s="52"/>
    </row>
    <row r="131" spans="1:17" s="11" customFormat="1" ht="18.899999999999999" customHeight="1" x14ac:dyDescent="0.25">
      <c r="A131" s="105">
        <v>125</v>
      </c>
      <c r="B131" s="50"/>
      <c r="C131" s="50"/>
      <c r="D131" s="51"/>
      <c r="E131" s="120"/>
      <c r="F131" s="67"/>
      <c r="G131" s="67"/>
      <c r="H131" s="246"/>
      <c r="I131" s="131"/>
      <c r="J131" s="102" t="e">
        <f>IF(AND(Q131="",#REF!&gt;0,#REF!&lt;5),K131,)</f>
        <v>#REF!</v>
      </c>
      <c r="K131" s="100" t="str">
        <f>IF(D131="","ZZZ9",IF(AND(#REF!&gt;0,#REF!&lt;5),D131&amp;#REF!,D131&amp;"9"))</f>
        <v>ZZZ9</v>
      </c>
      <c r="L131" s="104">
        <f t="shared" si="6"/>
        <v>999</v>
      </c>
      <c r="M131" s="128">
        <f t="shared" si="7"/>
        <v>999</v>
      </c>
      <c r="N131" s="125"/>
      <c r="O131" s="98"/>
      <c r="P131" s="68">
        <f t="shared" si="8"/>
        <v>999</v>
      </c>
      <c r="Q131" s="52"/>
    </row>
    <row r="132" spans="1:17" s="11" customFormat="1" ht="18.899999999999999" customHeight="1" x14ac:dyDescent="0.25">
      <c r="A132" s="105">
        <v>126</v>
      </c>
      <c r="B132" s="50"/>
      <c r="C132" s="50"/>
      <c r="D132" s="51"/>
      <c r="E132" s="120"/>
      <c r="F132" s="67"/>
      <c r="G132" s="67"/>
      <c r="H132" s="246"/>
      <c r="I132" s="131"/>
      <c r="J132" s="102" t="e">
        <f>IF(AND(Q132="",#REF!&gt;0,#REF!&lt;5),K132,)</f>
        <v>#REF!</v>
      </c>
      <c r="K132" s="100" t="str">
        <f>IF(D132="","ZZZ9",IF(AND(#REF!&gt;0,#REF!&lt;5),D132&amp;#REF!,D132&amp;"9"))</f>
        <v>ZZZ9</v>
      </c>
      <c r="L132" s="104">
        <f t="shared" si="6"/>
        <v>999</v>
      </c>
      <c r="M132" s="128">
        <f t="shared" si="7"/>
        <v>999</v>
      </c>
      <c r="N132" s="125"/>
      <c r="O132" s="98"/>
      <c r="P132" s="68">
        <f t="shared" si="8"/>
        <v>999</v>
      </c>
      <c r="Q132" s="52"/>
    </row>
    <row r="133" spans="1:17" s="11" customFormat="1" ht="18.899999999999999" customHeight="1" x14ac:dyDescent="0.25">
      <c r="A133" s="105">
        <v>127</v>
      </c>
      <c r="B133" s="50"/>
      <c r="C133" s="50"/>
      <c r="D133" s="51"/>
      <c r="E133" s="120"/>
      <c r="F133" s="67"/>
      <c r="G133" s="67"/>
      <c r="H133" s="246"/>
      <c r="I133" s="131"/>
      <c r="J133" s="102" t="e">
        <f>IF(AND(Q133="",#REF!&gt;0,#REF!&lt;5),K133,)</f>
        <v>#REF!</v>
      </c>
      <c r="K133" s="100" t="str">
        <f>IF(D133="","ZZZ9",IF(AND(#REF!&gt;0,#REF!&lt;5),D133&amp;#REF!,D133&amp;"9"))</f>
        <v>ZZZ9</v>
      </c>
      <c r="L133" s="104">
        <f t="shared" si="6"/>
        <v>999</v>
      </c>
      <c r="M133" s="128">
        <f t="shared" si="7"/>
        <v>999</v>
      </c>
      <c r="N133" s="125"/>
      <c r="O133" s="98"/>
      <c r="P133" s="68">
        <f t="shared" si="8"/>
        <v>999</v>
      </c>
      <c r="Q133" s="52"/>
    </row>
    <row r="134" spans="1:17" s="11" customFormat="1" ht="18.899999999999999" customHeight="1" x14ac:dyDescent="0.25">
      <c r="A134" s="105">
        <v>128</v>
      </c>
      <c r="B134" s="50"/>
      <c r="C134" s="50"/>
      <c r="D134" s="51"/>
      <c r="E134" s="120"/>
      <c r="F134" s="67"/>
      <c r="G134" s="67"/>
      <c r="H134" s="246"/>
      <c r="I134" s="131"/>
      <c r="J134" s="102" t="e">
        <f>IF(AND(Q134="",#REF!&gt;0,#REF!&lt;5),K134,)</f>
        <v>#REF!</v>
      </c>
      <c r="K134" s="100" t="str">
        <f>IF(D134="","ZZZ9",IF(AND(#REF!&gt;0,#REF!&lt;5),D134&amp;#REF!,D134&amp;"9"))</f>
        <v>ZZZ9</v>
      </c>
      <c r="L134" s="104">
        <f t="shared" si="6"/>
        <v>999</v>
      </c>
      <c r="M134" s="128">
        <f t="shared" si="7"/>
        <v>999</v>
      </c>
      <c r="N134" s="125"/>
      <c r="O134" s="129"/>
      <c r="P134" s="130">
        <f t="shared" si="8"/>
        <v>999</v>
      </c>
      <c r="Q134" s="131"/>
    </row>
    <row r="135" spans="1:17" x14ac:dyDescent="0.25">
      <c r="A135" s="105">
        <v>129</v>
      </c>
      <c r="B135" s="50"/>
      <c r="C135" s="50"/>
      <c r="D135" s="51"/>
      <c r="E135" s="120"/>
      <c r="F135" s="67"/>
      <c r="G135" s="67"/>
      <c r="H135" s="246"/>
      <c r="I135" s="131"/>
      <c r="J135" s="102" t="e">
        <f>IF(AND(Q135="",#REF!&gt;0,#REF!&lt;5),K135,)</f>
        <v>#REF!</v>
      </c>
      <c r="K135" s="100" t="str">
        <f>IF(D135="","ZZZ9",IF(AND(#REF!&gt;0,#REF!&lt;5),D135&amp;#REF!,D135&amp;"9"))</f>
        <v>ZZZ9</v>
      </c>
      <c r="L135" s="104">
        <f t="shared" ref="L135:L156" si="9">IF(Q135="",999,Q135)</f>
        <v>999</v>
      </c>
      <c r="M135" s="128">
        <f t="shared" ref="M135:M156" si="10">IF(P135=999,999,1)</f>
        <v>999</v>
      </c>
      <c r="N135" s="125"/>
      <c r="O135" s="98"/>
      <c r="P135" s="68">
        <f t="shared" ref="P135:P156" si="11">IF(N135="DA",1,IF(N135="WC",2,IF(N135="SE",3,IF(N135="Q",4,IF(N135="LL",5,999)))))</f>
        <v>999</v>
      </c>
      <c r="Q135" s="52"/>
    </row>
    <row r="136" spans="1:17" x14ac:dyDescent="0.25">
      <c r="A136" s="105">
        <v>130</v>
      </c>
      <c r="B136" s="50"/>
      <c r="C136" s="50"/>
      <c r="D136" s="51"/>
      <c r="E136" s="120"/>
      <c r="F136" s="67"/>
      <c r="G136" s="67"/>
      <c r="H136" s="246"/>
      <c r="I136" s="131"/>
      <c r="J136" s="102" t="e">
        <f>IF(AND(Q136="",#REF!&gt;0,#REF!&lt;5),K136,)</f>
        <v>#REF!</v>
      </c>
      <c r="K136" s="100" t="str">
        <f>IF(D136="","ZZZ9",IF(AND(#REF!&gt;0,#REF!&lt;5),D136&amp;#REF!,D136&amp;"9"))</f>
        <v>ZZZ9</v>
      </c>
      <c r="L136" s="104">
        <f t="shared" si="9"/>
        <v>999</v>
      </c>
      <c r="M136" s="128">
        <f t="shared" si="10"/>
        <v>999</v>
      </c>
      <c r="N136" s="125"/>
      <c r="O136" s="98"/>
      <c r="P136" s="68">
        <f t="shared" si="11"/>
        <v>999</v>
      </c>
      <c r="Q136" s="52"/>
    </row>
    <row r="137" spans="1:17" x14ac:dyDescent="0.25">
      <c r="A137" s="105">
        <v>131</v>
      </c>
      <c r="B137" s="50"/>
      <c r="C137" s="50"/>
      <c r="D137" s="51"/>
      <c r="E137" s="120"/>
      <c r="F137" s="67"/>
      <c r="G137" s="67"/>
      <c r="H137" s="246"/>
      <c r="I137" s="131"/>
      <c r="J137" s="102" t="e">
        <f>IF(AND(Q137="",#REF!&gt;0,#REF!&lt;5),K137,)</f>
        <v>#REF!</v>
      </c>
      <c r="K137" s="100" t="str">
        <f>IF(D137="","ZZZ9",IF(AND(#REF!&gt;0,#REF!&lt;5),D137&amp;#REF!,D137&amp;"9"))</f>
        <v>ZZZ9</v>
      </c>
      <c r="L137" s="104">
        <f t="shared" si="9"/>
        <v>999</v>
      </c>
      <c r="M137" s="128">
        <f t="shared" si="10"/>
        <v>999</v>
      </c>
      <c r="N137" s="125"/>
      <c r="O137" s="98"/>
      <c r="P137" s="68">
        <f t="shared" si="11"/>
        <v>999</v>
      </c>
      <c r="Q137" s="52"/>
    </row>
    <row r="138" spans="1:17" x14ac:dyDescent="0.25">
      <c r="A138" s="105">
        <v>132</v>
      </c>
      <c r="B138" s="50"/>
      <c r="C138" s="50"/>
      <c r="D138" s="51"/>
      <c r="E138" s="120"/>
      <c r="F138" s="67"/>
      <c r="G138" s="67"/>
      <c r="H138" s="246"/>
      <c r="I138" s="131"/>
      <c r="J138" s="102" t="e">
        <f>IF(AND(Q138="",#REF!&gt;0,#REF!&lt;5),K138,)</f>
        <v>#REF!</v>
      </c>
      <c r="K138" s="100" t="str">
        <f>IF(D138="","ZZZ9",IF(AND(#REF!&gt;0,#REF!&lt;5),D138&amp;#REF!,D138&amp;"9"))</f>
        <v>ZZZ9</v>
      </c>
      <c r="L138" s="104">
        <f t="shared" si="9"/>
        <v>999</v>
      </c>
      <c r="M138" s="128">
        <f t="shared" si="10"/>
        <v>999</v>
      </c>
      <c r="N138" s="125"/>
      <c r="O138" s="98"/>
      <c r="P138" s="68">
        <f t="shared" si="11"/>
        <v>999</v>
      </c>
      <c r="Q138" s="52"/>
    </row>
    <row r="139" spans="1:17" x14ac:dyDescent="0.25">
      <c r="A139" s="105">
        <v>133</v>
      </c>
      <c r="B139" s="50"/>
      <c r="C139" s="50"/>
      <c r="D139" s="51"/>
      <c r="E139" s="120"/>
      <c r="F139" s="67"/>
      <c r="G139" s="67"/>
      <c r="H139" s="246"/>
      <c r="I139" s="131"/>
      <c r="J139" s="102" t="e">
        <f>IF(AND(Q139="",#REF!&gt;0,#REF!&lt;5),K139,)</f>
        <v>#REF!</v>
      </c>
      <c r="K139" s="100" t="str">
        <f>IF(D139="","ZZZ9",IF(AND(#REF!&gt;0,#REF!&lt;5),D139&amp;#REF!,D139&amp;"9"))</f>
        <v>ZZZ9</v>
      </c>
      <c r="L139" s="104">
        <f t="shared" si="9"/>
        <v>999</v>
      </c>
      <c r="M139" s="128">
        <f t="shared" si="10"/>
        <v>999</v>
      </c>
      <c r="N139" s="125"/>
      <c r="O139" s="98"/>
      <c r="P139" s="68">
        <f t="shared" si="11"/>
        <v>999</v>
      </c>
      <c r="Q139" s="52"/>
    </row>
    <row r="140" spans="1:17" x14ac:dyDescent="0.25">
      <c r="A140" s="105">
        <v>134</v>
      </c>
      <c r="B140" s="50"/>
      <c r="C140" s="50"/>
      <c r="D140" s="51"/>
      <c r="E140" s="120"/>
      <c r="F140" s="67"/>
      <c r="G140" s="67"/>
      <c r="H140" s="246"/>
      <c r="I140" s="131"/>
      <c r="J140" s="102" t="e">
        <f>IF(AND(Q140="",#REF!&gt;0,#REF!&lt;5),K140,)</f>
        <v>#REF!</v>
      </c>
      <c r="K140" s="100" t="str">
        <f>IF(D140="","ZZZ9",IF(AND(#REF!&gt;0,#REF!&lt;5),D140&amp;#REF!,D140&amp;"9"))</f>
        <v>ZZZ9</v>
      </c>
      <c r="L140" s="104">
        <f t="shared" si="9"/>
        <v>999</v>
      </c>
      <c r="M140" s="128">
        <f t="shared" si="10"/>
        <v>999</v>
      </c>
      <c r="N140" s="125"/>
      <c r="O140" s="98"/>
      <c r="P140" s="68">
        <f t="shared" si="11"/>
        <v>999</v>
      </c>
      <c r="Q140" s="52"/>
    </row>
    <row r="141" spans="1:17" x14ac:dyDescent="0.25">
      <c r="A141" s="105">
        <v>135</v>
      </c>
      <c r="B141" s="50"/>
      <c r="C141" s="50"/>
      <c r="D141" s="51"/>
      <c r="E141" s="120"/>
      <c r="F141" s="67"/>
      <c r="G141" s="67"/>
      <c r="H141" s="246"/>
      <c r="I141" s="131"/>
      <c r="J141" s="102" t="e">
        <f>IF(AND(Q141="",#REF!&gt;0,#REF!&lt;5),K141,)</f>
        <v>#REF!</v>
      </c>
      <c r="K141" s="100" t="str">
        <f>IF(D141="","ZZZ9",IF(AND(#REF!&gt;0,#REF!&lt;5),D141&amp;#REF!,D141&amp;"9"))</f>
        <v>ZZZ9</v>
      </c>
      <c r="L141" s="104">
        <f t="shared" si="9"/>
        <v>999</v>
      </c>
      <c r="M141" s="128">
        <f t="shared" si="10"/>
        <v>999</v>
      </c>
      <c r="N141" s="125"/>
      <c r="O141" s="129"/>
      <c r="P141" s="130">
        <f t="shared" si="11"/>
        <v>999</v>
      </c>
      <c r="Q141" s="131"/>
    </row>
    <row r="142" spans="1:17" x14ac:dyDescent="0.25">
      <c r="A142" s="105">
        <v>136</v>
      </c>
      <c r="B142" s="50"/>
      <c r="C142" s="50"/>
      <c r="D142" s="51"/>
      <c r="E142" s="120"/>
      <c r="F142" s="67"/>
      <c r="G142" s="67"/>
      <c r="H142" s="246"/>
      <c r="I142" s="131"/>
      <c r="J142" s="102" t="e">
        <f>IF(AND(Q142="",#REF!&gt;0,#REF!&lt;5),K142,)</f>
        <v>#REF!</v>
      </c>
      <c r="K142" s="100" t="str">
        <f>IF(D142="","ZZZ9",IF(AND(#REF!&gt;0,#REF!&lt;5),D142&amp;#REF!,D142&amp;"9"))</f>
        <v>ZZZ9</v>
      </c>
      <c r="L142" s="104">
        <f t="shared" si="9"/>
        <v>999</v>
      </c>
      <c r="M142" s="128">
        <f t="shared" si="10"/>
        <v>999</v>
      </c>
      <c r="N142" s="125"/>
      <c r="O142" s="98"/>
      <c r="P142" s="68">
        <f t="shared" si="11"/>
        <v>999</v>
      </c>
      <c r="Q142" s="52"/>
    </row>
    <row r="143" spans="1:17" x14ac:dyDescent="0.25">
      <c r="A143" s="105">
        <v>137</v>
      </c>
      <c r="B143" s="50"/>
      <c r="C143" s="50"/>
      <c r="D143" s="51"/>
      <c r="E143" s="120"/>
      <c r="F143" s="67"/>
      <c r="G143" s="67"/>
      <c r="H143" s="246"/>
      <c r="I143" s="131"/>
      <c r="J143" s="102" t="e">
        <f>IF(AND(Q143="",#REF!&gt;0,#REF!&lt;5),K143,)</f>
        <v>#REF!</v>
      </c>
      <c r="K143" s="100" t="str">
        <f>IF(D143="","ZZZ9",IF(AND(#REF!&gt;0,#REF!&lt;5),D143&amp;#REF!,D143&amp;"9"))</f>
        <v>ZZZ9</v>
      </c>
      <c r="L143" s="104">
        <f t="shared" si="9"/>
        <v>999</v>
      </c>
      <c r="M143" s="128">
        <f t="shared" si="10"/>
        <v>999</v>
      </c>
      <c r="N143" s="125"/>
      <c r="O143" s="98"/>
      <c r="P143" s="68">
        <f t="shared" si="11"/>
        <v>999</v>
      </c>
      <c r="Q143" s="52"/>
    </row>
    <row r="144" spans="1:17" x14ac:dyDescent="0.25">
      <c r="A144" s="105">
        <v>138</v>
      </c>
      <c r="B144" s="50"/>
      <c r="C144" s="50"/>
      <c r="D144" s="51"/>
      <c r="E144" s="120"/>
      <c r="F144" s="67"/>
      <c r="G144" s="67"/>
      <c r="H144" s="246"/>
      <c r="I144" s="131"/>
      <c r="J144" s="102" t="e">
        <f>IF(AND(Q144="",#REF!&gt;0,#REF!&lt;5),K144,)</f>
        <v>#REF!</v>
      </c>
      <c r="K144" s="100" t="str">
        <f>IF(D144="","ZZZ9",IF(AND(#REF!&gt;0,#REF!&lt;5),D144&amp;#REF!,D144&amp;"9"))</f>
        <v>ZZZ9</v>
      </c>
      <c r="L144" s="104">
        <f t="shared" si="9"/>
        <v>999</v>
      </c>
      <c r="M144" s="128">
        <f t="shared" si="10"/>
        <v>999</v>
      </c>
      <c r="N144" s="125"/>
      <c r="O144" s="98"/>
      <c r="P144" s="68">
        <f t="shared" si="11"/>
        <v>999</v>
      </c>
      <c r="Q144" s="52"/>
    </row>
    <row r="145" spans="1:17" x14ac:dyDescent="0.25">
      <c r="A145" s="105">
        <v>139</v>
      </c>
      <c r="B145" s="50"/>
      <c r="C145" s="50"/>
      <c r="D145" s="51"/>
      <c r="E145" s="120"/>
      <c r="F145" s="67"/>
      <c r="G145" s="67"/>
      <c r="H145" s="246"/>
      <c r="I145" s="131"/>
      <c r="J145" s="102" t="e">
        <f>IF(AND(Q145="",#REF!&gt;0,#REF!&lt;5),K145,)</f>
        <v>#REF!</v>
      </c>
      <c r="K145" s="100" t="str">
        <f>IF(D145="","ZZZ9",IF(AND(#REF!&gt;0,#REF!&lt;5),D145&amp;#REF!,D145&amp;"9"))</f>
        <v>ZZZ9</v>
      </c>
      <c r="L145" s="104">
        <f t="shared" si="9"/>
        <v>999</v>
      </c>
      <c r="M145" s="128">
        <f t="shared" si="10"/>
        <v>999</v>
      </c>
      <c r="N145" s="125"/>
      <c r="O145" s="98"/>
      <c r="P145" s="68">
        <f t="shared" si="11"/>
        <v>999</v>
      </c>
      <c r="Q145" s="52"/>
    </row>
    <row r="146" spans="1:17" x14ac:dyDescent="0.25">
      <c r="A146" s="105">
        <v>140</v>
      </c>
      <c r="B146" s="50"/>
      <c r="C146" s="50"/>
      <c r="D146" s="51"/>
      <c r="E146" s="120"/>
      <c r="F146" s="67"/>
      <c r="G146" s="67"/>
      <c r="H146" s="246"/>
      <c r="I146" s="131"/>
      <c r="J146" s="102" t="e">
        <f>IF(AND(Q146="",#REF!&gt;0,#REF!&lt;5),K146,)</f>
        <v>#REF!</v>
      </c>
      <c r="K146" s="100" t="str">
        <f>IF(D146="","ZZZ9",IF(AND(#REF!&gt;0,#REF!&lt;5),D146&amp;#REF!,D146&amp;"9"))</f>
        <v>ZZZ9</v>
      </c>
      <c r="L146" s="104">
        <f t="shared" si="9"/>
        <v>999</v>
      </c>
      <c r="M146" s="128">
        <f t="shared" si="10"/>
        <v>999</v>
      </c>
      <c r="N146" s="125"/>
      <c r="O146" s="98"/>
      <c r="P146" s="68">
        <f t="shared" si="11"/>
        <v>999</v>
      </c>
      <c r="Q146" s="52"/>
    </row>
    <row r="147" spans="1:17" x14ac:dyDescent="0.25">
      <c r="A147" s="105">
        <v>141</v>
      </c>
      <c r="B147" s="50"/>
      <c r="C147" s="50"/>
      <c r="D147" s="51"/>
      <c r="E147" s="120"/>
      <c r="F147" s="67"/>
      <c r="G147" s="67"/>
      <c r="H147" s="246"/>
      <c r="I147" s="131"/>
      <c r="J147" s="102" t="e">
        <f>IF(AND(Q147="",#REF!&gt;0,#REF!&lt;5),K147,)</f>
        <v>#REF!</v>
      </c>
      <c r="K147" s="100" t="str">
        <f>IF(D147="","ZZZ9",IF(AND(#REF!&gt;0,#REF!&lt;5),D147&amp;#REF!,D147&amp;"9"))</f>
        <v>ZZZ9</v>
      </c>
      <c r="L147" s="104">
        <f t="shared" si="9"/>
        <v>999</v>
      </c>
      <c r="M147" s="128">
        <f t="shared" si="10"/>
        <v>999</v>
      </c>
      <c r="N147" s="125"/>
      <c r="O147" s="98"/>
      <c r="P147" s="68">
        <f t="shared" si="11"/>
        <v>999</v>
      </c>
      <c r="Q147" s="52"/>
    </row>
    <row r="148" spans="1:17" x14ac:dyDescent="0.25">
      <c r="A148" s="105">
        <v>142</v>
      </c>
      <c r="B148" s="50"/>
      <c r="C148" s="50"/>
      <c r="D148" s="51"/>
      <c r="E148" s="120"/>
      <c r="F148" s="67"/>
      <c r="G148" s="67"/>
      <c r="H148" s="246"/>
      <c r="I148" s="131"/>
      <c r="J148" s="102" t="e">
        <f>IF(AND(Q148="",#REF!&gt;0,#REF!&lt;5),K148,)</f>
        <v>#REF!</v>
      </c>
      <c r="K148" s="100" t="str">
        <f>IF(D148="","ZZZ9",IF(AND(#REF!&gt;0,#REF!&lt;5),D148&amp;#REF!,D148&amp;"9"))</f>
        <v>ZZZ9</v>
      </c>
      <c r="L148" s="104">
        <f t="shared" si="9"/>
        <v>999</v>
      </c>
      <c r="M148" s="128">
        <f t="shared" si="10"/>
        <v>999</v>
      </c>
      <c r="N148" s="125"/>
      <c r="O148" s="129"/>
      <c r="P148" s="130">
        <f t="shared" si="11"/>
        <v>999</v>
      </c>
      <c r="Q148" s="131"/>
    </row>
    <row r="149" spans="1:17" x14ac:dyDescent="0.25">
      <c r="A149" s="105">
        <v>143</v>
      </c>
      <c r="B149" s="50"/>
      <c r="C149" s="50"/>
      <c r="D149" s="51"/>
      <c r="E149" s="120"/>
      <c r="F149" s="67"/>
      <c r="G149" s="67"/>
      <c r="H149" s="246"/>
      <c r="I149" s="131"/>
      <c r="J149" s="102" t="e">
        <f>IF(AND(Q149="",#REF!&gt;0,#REF!&lt;5),K149,)</f>
        <v>#REF!</v>
      </c>
      <c r="K149" s="100" t="str">
        <f>IF(D149="","ZZZ9",IF(AND(#REF!&gt;0,#REF!&lt;5),D149&amp;#REF!,D149&amp;"9"))</f>
        <v>ZZZ9</v>
      </c>
      <c r="L149" s="104">
        <f t="shared" si="9"/>
        <v>999</v>
      </c>
      <c r="M149" s="128">
        <f t="shared" si="10"/>
        <v>999</v>
      </c>
      <c r="N149" s="125"/>
      <c r="O149" s="98"/>
      <c r="P149" s="68">
        <f t="shared" si="11"/>
        <v>999</v>
      </c>
      <c r="Q149" s="52"/>
    </row>
    <row r="150" spans="1:17" x14ac:dyDescent="0.25">
      <c r="A150" s="105">
        <v>144</v>
      </c>
      <c r="B150" s="50"/>
      <c r="C150" s="50"/>
      <c r="D150" s="51"/>
      <c r="E150" s="120"/>
      <c r="F150" s="67"/>
      <c r="G150" s="67"/>
      <c r="H150" s="246"/>
      <c r="I150" s="131"/>
      <c r="J150" s="102" t="e">
        <f>IF(AND(Q150="",#REF!&gt;0,#REF!&lt;5),K150,)</f>
        <v>#REF!</v>
      </c>
      <c r="K150" s="100" t="str">
        <f>IF(D150="","ZZZ9",IF(AND(#REF!&gt;0,#REF!&lt;5),D150&amp;#REF!,D150&amp;"9"))</f>
        <v>ZZZ9</v>
      </c>
      <c r="L150" s="104">
        <f t="shared" si="9"/>
        <v>999</v>
      </c>
      <c r="M150" s="128">
        <f t="shared" si="10"/>
        <v>999</v>
      </c>
      <c r="N150" s="125"/>
      <c r="O150" s="98"/>
      <c r="P150" s="68">
        <f t="shared" si="11"/>
        <v>999</v>
      </c>
      <c r="Q150" s="52"/>
    </row>
    <row r="151" spans="1:17" x14ac:dyDescent="0.25">
      <c r="A151" s="105">
        <v>145</v>
      </c>
      <c r="B151" s="50"/>
      <c r="C151" s="50"/>
      <c r="D151" s="51"/>
      <c r="E151" s="120"/>
      <c r="F151" s="67"/>
      <c r="G151" s="67"/>
      <c r="H151" s="246"/>
      <c r="I151" s="131"/>
      <c r="J151" s="102" t="e">
        <f>IF(AND(Q151="",#REF!&gt;0,#REF!&lt;5),K151,)</f>
        <v>#REF!</v>
      </c>
      <c r="K151" s="100" t="str">
        <f>IF(D151="","ZZZ9",IF(AND(#REF!&gt;0,#REF!&lt;5),D151&amp;#REF!,D151&amp;"9"))</f>
        <v>ZZZ9</v>
      </c>
      <c r="L151" s="104">
        <f t="shared" si="9"/>
        <v>999</v>
      </c>
      <c r="M151" s="128">
        <f t="shared" si="10"/>
        <v>999</v>
      </c>
      <c r="N151" s="125"/>
      <c r="O151" s="98"/>
      <c r="P151" s="68">
        <f t="shared" si="11"/>
        <v>999</v>
      </c>
      <c r="Q151" s="52"/>
    </row>
    <row r="152" spans="1:17" x14ac:dyDescent="0.25">
      <c r="A152" s="105">
        <v>146</v>
      </c>
      <c r="B152" s="50"/>
      <c r="C152" s="50"/>
      <c r="D152" s="51"/>
      <c r="E152" s="120"/>
      <c r="F152" s="67"/>
      <c r="G152" s="67"/>
      <c r="H152" s="246"/>
      <c r="I152" s="131"/>
      <c r="J152" s="102" t="e">
        <f>IF(AND(Q152="",#REF!&gt;0,#REF!&lt;5),K152,)</f>
        <v>#REF!</v>
      </c>
      <c r="K152" s="100" t="str">
        <f>IF(D152="","ZZZ9",IF(AND(#REF!&gt;0,#REF!&lt;5),D152&amp;#REF!,D152&amp;"9"))</f>
        <v>ZZZ9</v>
      </c>
      <c r="L152" s="104">
        <f t="shared" si="9"/>
        <v>999</v>
      </c>
      <c r="M152" s="128">
        <f t="shared" si="10"/>
        <v>999</v>
      </c>
      <c r="N152" s="125"/>
      <c r="O152" s="98"/>
      <c r="P152" s="68">
        <f t="shared" si="11"/>
        <v>999</v>
      </c>
      <c r="Q152" s="52"/>
    </row>
    <row r="153" spans="1:17" x14ac:dyDescent="0.25">
      <c r="A153" s="105">
        <v>147</v>
      </c>
      <c r="B153" s="50"/>
      <c r="C153" s="50"/>
      <c r="D153" s="51"/>
      <c r="E153" s="120"/>
      <c r="F153" s="67"/>
      <c r="G153" s="67"/>
      <c r="H153" s="246"/>
      <c r="I153" s="131"/>
      <c r="J153" s="102" t="e">
        <f>IF(AND(Q153="",#REF!&gt;0,#REF!&lt;5),K153,)</f>
        <v>#REF!</v>
      </c>
      <c r="K153" s="100" t="str">
        <f>IF(D153="","ZZZ9",IF(AND(#REF!&gt;0,#REF!&lt;5),D153&amp;#REF!,D153&amp;"9"))</f>
        <v>ZZZ9</v>
      </c>
      <c r="L153" s="104">
        <f t="shared" si="9"/>
        <v>999</v>
      </c>
      <c r="M153" s="128">
        <f t="shared" si="10"/>
        <v>999</v>
      </c>
      <c r="N153" s="125"/>
      <c r="O153" s="98"/>
      <c r="P153" s="68">
        <f t="shared" si="11"/>
        <v>999</v>
      </c>
      <c r="Q153" s="52"/>
    </row>
    <row r="154" spans="1:17" x14ac:dyDescent="0.25">
      <c r="A154" s="105">
        <v>148</v>
      </c>
      <c r="B154" s="50"/>
      <c r="C154" s="50"/>
      <c r="D154" s="51"/>
      <c r="E154" s="120"/>
      <c r="F154" s="67"/>
      <c r="G154" s="67"/>
      <c r="H154" s="246"/>
      <c r="I154" s="131"/>
      <c r="J154" s="102" t="e">
        <f>IF(AND(Q154="",#REF!&gt;0,#REF!&lt;5),K154,)</f>
        <v>#REF!</v>
      </c>
      <c r="K154" s="100" t="str">
        <f>IF(D154="","ZZZ9",IF(AND(#REF!&gt;0,#REF!&lt;5),D154&amp;#REF!,D154&amp;"9"))</f>
        <v>ZZZ9</v>
      </c>
      <c r="L154" s="104">
        <f t="shared" si="9"/>
        <v>999</v>
      </c>
      <c r="M154" s="128">
        <f t="shared" si="10"/>
        <v>999</v>
      </c>
      <c r="N154" s="125"/>
      <c r="O154" s="98"/>
      <c r="P154" s="68">
        <f t="shared" si="11"/>
        <v>999</v>
      </c>
      <c r="Q154" s="52"/>
    </row>
    <row r="155" spans="1:17" x14ac:dyDescent="0.25">
      <c r="A155" s="105">
        <v>149</v>
      </c>
      <c r="B155" s="50"/>
      <c r="C155" s="50"/>
      <c r="D155" s="51"/>
      <c r="E155" s="120"/>
      <c r="F155" s="67"/>
      <c r="G155" s="67"/>
      <c r="H155" s="246"/>
      <c r="I155" s="131"/>
      <c r="J155" s="102" t="e">
        <f>IF(AND(Q155="",#REF!&gt;0,#REF!&lt;5),K155,)</f>
        <v>#REF!</v>
      </c>
      <c r="K155" s="100" t="str">
        <f>IF(D155="","ZZZ9",IF(AND(#REF!&gt;0,#REF!&lt;5),D155&amp;#REF!,D155&amp;"9"))</f>
        <v>ZZZ9</v>
      </c>
      <c r="L155" s="104">
        <f t="shared" si="9"/>
        <v>999</v>
      </c>
      <c r="M155" s="128">
        <f t="shared" si="10"/>
        <v>999</v>
      </c>
      <c r="N155" s="125"/>
      <c r="O155" s="98"/>
      <c r="P155" s="68">
        <f t="shared" si="11"/>
        <v>999</v>
      </c>
      <c r="Q155" s="52"/>
    </row>
    <row r="156" spans="1:17" x14ac:dyDescent="0.25">
      <c r="A156" s="105">
        <v>150</v>
      </c>
      <c r="B156" s="50"/>
      <c r="C156" s="50"/>
      <c r="D156" s="51"/>
      <c r="E156" s="120"/>
      <c r="F156" s="67"/>
      <c r="G156" s="67"/>
      <c r="H156" s="246"/>
      <c r="I156" s="131"/>
      <c r="J156" s="102" t="e">
        <f>IF(AND(Q156="",#REF!&gt;0,#REF!&lt;5),K156,)</f>
        <v>#REF!</v>
      </c>
      <c r="K156" s="100" t="str">
        <f>IF(D156="","ZZZ9",IF(AND(#REF!&gt;0,#REF!&lt;5),D156&amp;#REF!,D156&amp;"9"))</f>
        <v>ZZZ9</v>
      </c>
      <c r="L156" s="104">
        <f t="shared" si="9"/>
        <v>999</v>
      </c>
      <c r="M156" s="128">
        <f t="shared" si="10"/>
        <v>999</v>
      </c>
      <c r="N156" s="125"/>
      <c r="O156" s="98"/>
      <c r="P156" s="68">
        <f t="shared" si="11"/>
        <v>999</v>
      </c>
      <c r="Q156" s="52"/>
    </row>
  </sheetData>
  <phoneticPr fontId="41" type="noConversion"/>
  <conditionalFormatting sqref="E7:E156">
    <cfRule type="expression" dxfId="119" priority="14" stopIfTrue="1">
      <formula>AND(ROUNDDOWN(($A$4-E7)/365.25,0)&lt;=13,G7&lt;&gt;"OK")</formula>
    </cfRule>
    <cfRule type="expression" dxfId="118" priority="15" stopIfTrue="1">
      <formula>AND(ROUNDDOWN(($A$4-E7)/365.25,0)&lt;=14,G7&lt;&gt;"OK")</formula>
    </cfRule>
    <cfRule type="expression" dxfId="117" priority="16" stopIfTrue="1">
      <formula>AND(ROUNDDOWN(($A$4-E7)/365.25,0)&lt;=17,G7&lt;&gt;"OK")</formula>
    </cfRule>
  </conditionalFormatting>
  <conditionalFormatting sqref="J7:J156">
    <cfRule type="cellIs" dxfId="116" priority="17" stopIfTrue="1" operator="equal">
      <formula>"Z"</formula>
    </cfRule>
  </conditionalFormatting>
  <conditionalFormatting sqref="A7:D156">
    <cfRule type="expression" dxfId="115" priority="18" stopIfTrue="1">
      <formula>$Q7&gt;=1</formula>
    </cfRule>
  </conditionalFormatting>
  <conditionalFormatting sqref="E7:E14">
    <cfRule type="expression" dxfId="114" priority="11" stopIfTrue="1">
      <formula>AND(ROUNDDOWN(($A$4-E7)/365.25,0)&lt;=13,G7&lt;&gt;"OK")</formula>
    </cfRule>
    <cfRule type="expression" dxfId="113" priority="12" stopIfTrue="1">
      <formula>AND(ROUNDDOWN(($A$4-E7)/365.25,0)&lt;=14,G7&lt;&gt;"OK")</formula>
    </cfRule>
    <cfRule type="expression" dxfId="112" priority="13" stopIfTrue="1">
      <formula>AND(ROUNDDOWN(($A$4-E7)/365.25,0)&lt;=17,G7&lt;&gt;"OK")</formula>
    </cfRule>
  </conditionalFormatting>
  <conditionalFormatting sqref="J7:J14">
    <cfRule type="cellIs" dxfId="111" priority="10" stopIfTrue="1" operator="equal">
      <formula>"Z"</formula>
    </cfRule>
  </conditionalFormatting>
  <conditionalFormatting sqref="B7:D14">
    <cfRule type="expression" dxfId="110" priority="9" stopIfTrue="1">
      <formula>$Q7&gt;=1</formula>
    </cfRule>
  </conditionalFormatting>
  <conditionalFormatting sqref="E7:E14">
    <cfRule type="expression" dxfId="109" priority="6" stopIfTrue="1">
      <formula>AND(ROUNDDOWN(($A$4-E7)/365.25,0)&lt;=13,G7&lt;&gt;"OK")</formula>
    </cfRule>
    <cfRule type="expression" dxfId="108" priority="7" stopIfTrue="1">
      <formula>AND(ROUNDDOWN(($A$4-E7)/365.25,0)&lt;=14,G7&lt;&gt;"OK")</formula>
    </cfRule>
    <cfRule type="expression" dxfId="107" priority="8" stopIfTrue="1">
      <formula>AND(ROUNDDOWN(($A$4-E7)/365.25,0)&lt;=17,G7&lt;&gt;"OK")</formula>
    </cfRule>
  </conditionalFormatting>
  <conditionalFormatting sqref="B7:D14">
    <cfRule type="expression" dxfId="106" priority="5" stopIfTrue="1">
      <formula>$Q7&gt;=1</formula>
    </cfRule>
  </conditionalFormatting>
  <conditionalFormatting sqref="E7:E27 E29:E37">
    <cfRule type="expression" dxfId="105" priority="2" stopIfTrue="1">
      <formula>AND(ROUNDDOWN(($A$4-E7)/365.25,0)&lt;=13,G7&lt;&gt;"OK")</formula>
    </cfRule>
    <cfRule type="expression" dxfId="104" priority="3" stopIfTrue="1">
      <formula>AND(ROUNDDOWN(($A$4-E7)/365.25,0)&lt;=14,G7&lt;&gt;"OK")</formula>
    </cfRule>
    <cfRule type="expression" dxfId="103" priority="4" stopIfTrue="1">
      <formula>AND(ROUNDDOWN(($A$4-E7)/365.25,0)&lt;=17,G7&lt;&gt;"OK")</formula>
    </cfRule>
  </conditionalFormatting>
  <conditionalFormatting sqref="B7:D37">
    <cfRule type="expression" dxfId="102" priority="1" stopIfTrue="1">
      <formula>$Q7&gt;=1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82" r:id="rId4" name="Button 82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FF0000"/>
  </sheetPr>
  <dimension ref="A1:AK43"/>
  <sheetViews>
    <sheetView workbookViewId="0">
      <selection activeCell="B14" sqref="B14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17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273" t="str">
        <f>Altalanos!$A$6</f>
        <v>Diákolimpia - Baranya</v>
      </c>
      <c r="B1" s="273"/>
      <c r="C1" s="273"/>
      <c r="D1" s="273"/>
      <c r="E1" s="273"/>
      <c r="F1" s="273"/>
      <c r="G1" s="136"/>
      <c r="H1" s="139" t="s">
        <v>44</v>
      </c>
      <c r="I1" s="137"/>
      <c r="J1" s="138"/>
      <c r="L1" s="140"/>
      <c r="M1" s="164"/>
      <c r="N1" s="166"/>
      <c r="O1" s="166" t="s">
        <v>11</v>
      </c>
      <c r="P1" s="166"/>
      <c r="Q1" s="167"/>
      <c r="R1" s="166"/>
      <c r="S1" s="168"/>
      <c r="AB1" s="228" t="e">
        <f>IF(Y5=1,CONCATENATE(VLOOKUP(Y3,AA16:AH27,2)),CONCATENATE(VLOOKUP(Y3,AA2:AK13,2)))</f>
        <v>#N/A</v>
      </c>
      <c r="AC1" s="228" t="e">
        <f>IF(Y5=1,CONCATENATE(VLOOKUP(Y3,AA16:AK27,3)),CONCATENATE(VLOOKUP(Y3,AA2:AK13,3)))</f>
        <v>#N/A</v>
      </c>
      <c r="AD1" s="228" t="e">
        <f>IF(Y5=1,CONCATENATE(VLOOKUP(Y3,AA16:AK27,4)),CONCATENATE(VLOOKUP(Y3,AA2:AK13,4)))</f>
        <v>#N/A</v>
      </c>
      <c r="AE1" s="228" t="e">
        <f>IF(Y5=1,CONCATENATE(VLOOKUP(Y3,AA16:AK27,5)),CONCATENATE(VLOOKUP(Y3,AA2:AK13,5)))</f>
        <v>#N/A</v>
      </c>
      <c r="AF1" s="228" t="e">
        <f>IF(Y5=1,CONCATENATE(VLOOKUP(Y3,AA16:AK27,6)),CONCATENATE(VLOOKUP(Y3,AA2:AK13,6)))</f>
        <v>#N/A</v>
      </c>
      <c r="AG1" s="228" t="e">
        <f>IF(Y5=1,CONCATENATE(VLOOKUP(Y3,AA16:AK27,7)),CONCATENATE(VLOOKUP(Y3,AA2:AK13,7)))</f>
        <v>#N/A</v>
      </c>
      <c r="AH1" s="228" t="e">
        <f>IF(Y5=1,CONCATENATE(VLOOKUP(Y3,AA16:AK27,8)),CONCATENATE(VLOOKUP(Y3,AA2:AK13,8)))</f>
        <v>#N/A</v>
      </c>
      <c r="AI1" s="228" t="e">
        <f>IF(Y5=1,CONCATENATE(VLOOKUP(Y3,AA16:AK27,9)),CONCATENATE(VLOOKUP(Y3,AA2:AK13,9)))</f>
        <v>#N/A</v>
      </c>
      <c r="AJ1" s="228" t="e">
        <f>IF(Y5=1,CONCATENATE(VLOOKUP(Y3,AA16:AK27,10)),CONCATENATE(VLOOKUP(Y3,AA2:AK13,10)))</f>
        <v>#N/A</v>
      </c>
      <c r="AK1" s="228" t="e">
        <f>IF(Y5=1,CONCATENATE(VLOOKUP(Y3,AA16:AK27,11)),CONCATENATE(VLOOKUP(Y3,AA2:AK13,11)))</f>
        <v>#N/A</v>
      </c>
    </row>
    <row r="2" spans="1:37" x14ac:dyDescent="0.25">
      <c r="A2" s="141" t="s">
        <v>43</v>
      </c>
      <c r="B2" s="142"/>
      <c r="C2" s="142"/>
      <c r="D2" s="142"/>
      <c r="E2" s="142" t="str">
        <f>Altalanos!$A$8</f>
        <v>Fiú II B</v>
      </c>
      <c r="F2" s="142"/>
      <c r="G2" s="143"/>
      <c r="H2" s="144"/>
      <c r="I2" s="144"/>
      <c r="J2" s="145"/>
      <c r="K2" s="140"/>
      <c r="L2" s="140"/>
      <c r="M2" s="165"/>
      <c r="N2" s="169"/>
      <c r="O2" s="170"/>
      <c r="P2" s="169"/>
      <c r="Q2" s="170"/>
      <c r="R2" s="169"/>
      <c r="S2" s="168"/>
      <c r="Y2" s="222"/>
      <c r="Z2" s="221"/>
      <c r="AA2" s="221" t="s">
        <v>52</v>
      </c>
      <c r="AB2" s="226">
        <v>150</v>
      </c>
      <c r="AC2" s="226">
        <v>120</v>
      </c>
      <c r="AD2" s="226">
        <v>100</v>
      </c>
      <c r="AE2" s="226">
        <v>80</v>
      </c>
      <c r="AF2" s="226">
        <v>70</v>
      </c>
      <c r="AG2" s="226">
        <v>60</v>
      </c>
      <c r="AH2" s="226">
        <v>55</v>
      </c>
      <c r="AI2" s="226">
        <v>50</v>
      </c>
      <c r="AJ2" s="226">
        <v>45</v>
      </c>
      <c r="AK2" s="226">
        <v>40</v>
      </c>
    </row>
    <row r="3" spans="1:37" x14ac:dyDescent="0.25">
      <c r="A3" s="37" t="s">
        <v>21</v>
      </c>
      <c r="B3" s="37"/>
      <c r="C3" s="37"/>
      <c r="D3" s="37"/>
      <c r="E3" s="37" t="s">
        <v>19</v>
      </c>
      <c r="F3" s="37"/>
      <c r="G3" s="37"/>
      <c r="H3" s="37" t="s">
        <v>24</v>
      </c>
      <c r="I3" s="37"/>
      <c r="J3" s="69"/>
      <c r="K3" s="37"/>
      <c r="L3" s="38"/>
      <c r="M3" s="38" t="s">
        <v>25</v>
      </c>
      <c r="N3" s="172"/>
      <c r="O3" s="171"/>
      <c r="P3" s="172"/>
      <c r="Q3" s="212" t="s">
        <v>60</v>
      </c>
      <c r="R3" s="213" t="s">
        <v>66</v>
      </c>
      <c r="S3" s="213" t="s">
        <v>61</v>
      </c>
      <c r="Y3" s="221">
        <f>IF(H4="OB","A",IF(H4="IX","W",H4))</f>
        <v>0</v>
      </c>
      <c r="Z3" s="221"/>
      <c r="AA3" s="221" t="s">
        <v>69</v>
      </c>
      <c r="AB3" s="226">
        <v>120</v>
      </c>
      <c r="AC3" s="226">
        <v>90</v>
      </c>
      <c r="AD3" s="226">
        <v>65</v>
      </c>
      <c r="AE3" s="226">
        <v>55</v>
      </c>
      <c r="AF3" s="226">
        <v>50</v>
      </c>
      <c r="AG3" s="226">
        <v>45</v>
      </c>
      <c r="AH3" s="226">
        <v>40</v>
      </c>
      <c r="AI3" s="226">
        <v>35</v>
      </c>
      <c r="AJ3" s="226">
        <v>25</v>
      </c>
      <c r="AK3" s="226">
        <v>20</v>
      </c>
    </row>
    <row r="4" spans="1:37" ht="13.8" thickBot="1" x14ac:dyDescent="0.3">
      <c r="A4" s="274">
        <f>Altalanos!$A$10</f>
        <v>44686</v>
      </c>
      <c r="B4" s="274"/>
      <c r="C4" s="274"/>
      <c r="D4" s="146"/>
      <c r="E4" s="147" t="str">
        <f>Altalanos!$C$10</f>
        <v>Pécs</v>
      </c>
      <c r="F4" s="147"/>
      <c r="G4" s="147"/>
      <c r="H4" s="149"/>
      <c r="I4" s="147"/>
      <c r="J4" s="148"/>
      <c r="K4" s="149"/>
      <c r="L4" s="224"/>
      <c r="M4" s="150">
        <f>Altalanos!$E$10</f>
        <v>0</v>
      </c>
      <c r="N4" s="173"/>
      <c r="O4" s="174"/>
      <c r="P4" s="173"/>
      <c r="Q4" s="214" t="s">
        <v>67</v>
      </c>
      <c r="R4" s="215" t="s">
        <v>62</v>
      </c>
      <c r="S4" s="215" t="s">
        <v>63</v>
      </c>
      <c r="Y4" s="221"/>
      <c r="Z4" s="221"/>
      <c r="AA4" s="221" t="s">
        <v>70</v>
      </c>
      <c r="AB4" s="226">
        <v>90</v>
      </c>
      <c r="AC4" s="226">
        <v>60</v>
      </c>
      <c r="AD4" s="226">
        <v>45</v>
      </c>
      <c r="AE4" s="226">
        <v>34</v>
      </c>
      <c r="AF4" s="226">
        <v>27</v>
      </c>
      <c r="AG4" s="226">
        <v>22</v>
      </c>
      <c r="AH4" s="226">
        <v>18</v>
      </c>
      <c r="AI4" s="226">
        <v>15</v>
      </c>
      <c r="AJ4" s="226">
        <v>12</v>
      </c>
      <c r="AK4" s="226">
        <v>9</v>
      </c>
    </row>
    <row r="5" spans="1:37" x14ac:dyDescent="0.25">
      <c r="A5" s="30"/>
      <c r="B5" s="30" t="s">
        <v>41</v>
      </c>
      <c r="C5" s="161" t="s">
        <v>50</v>
      </c>
      <c r="D5" s="30" t="s">
        <v>35</v>
      </c>
      <c r="E5" s="30" t="s">
        <v>55</v>
      </c>
      <c r="F5" s="30"/>
      <c r="G5" s="30" t="s">
        <v>23</v>
      </c>
      <c r="H5" s="30"/>
      <c r="I5" s="30" t="s">
        <v>26</v>
      </c>
      <c r="J5" s="30"/>
      <c r="K5" s="205" t="s">
        <v>56</v>
      </c>
      <c r="L5" s="205" t="s">
        <v>57</v>
      </c>
      <c r="M5" s="205" t="s">
        <v>58</v>
      </c>
      <c r="N5" s="168"/>
      <c r="O5" s="168"/>
      <c r="P5" s="168"/>
      <c r="Q5" s="216" t="s">
        <v>68</v>
      </c>
      <c r="R5" s="217" t="s">
        <v>64</v>
      </c>
      <c r="S5" s="217" t="s">
        <v>65</v>
      </c>
      <c r="Y5" s="221">
        <f>IF(OR(Altalanos!$A$8="F1",Altalanos!$A$8="F2",Altalanos!$A$8="N1",Altalanos!$A$8="N2"),1,2)</f>
        <v>2</v>
      </c>
      <c r="Z5" s="221"/>
      <c r="AA5" s="221" t="s">
        <v>71</v>
      </c>
      <c r="AB5" s="226">
        <v>60</v>
      </c>
      <c r="AC5" s="226">
        <v>40</v>
      </c>
      <c r="AD5" s="226">
        <v>30</v>
      </c>
      <c r="AE5" s="226">
        <v>20</v>
      </c>
      <c r="AF5" s="226">
        <v>18</v>
      </c>
      <c r="AG5" s="226">
        <v>15</v>
      </c>
      <c r="AH5" s="226">
        <v>12</v>
      </c>
      <c r="AI5" s="226">
        <v>10</v>
      </c>
      <c r="AJ5" s="226">
        <v>8</v>
      </c>
      <c r="AK5" s="226">
        <v>6</v>
      </c>
    </row>
    <row r="6" spans="1:37" x14ac:dyDescent="0.25">
      <c r="A6" s="152"/>
      <c r="B6" s="152"/>
      <c r="C6" s="204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68"/>
      <c r="O6" s="168"/>
      <c r="P6" s="168"/>
      <c r="Q6" s="168"/>
      <c r="R6" s="168"/>
      <c r="S6" s="168"/>
      <c r="Y6" s="221"/>
      <c r="Z6" s="221"/>
      <c r="AA6" s="221" t="s">
        <v>72</v>
      </c>
      <c r="AB6" s="226">
        <v>40</v>
      </c>
      <c r="AC6" s="226">
        <v>25</v>
      </c>
      <c r="AD6" s="226">
        <v>18</v>
      </c>
      <c r="AE6" s="226">
        <v>13</v>
      </c>
      <c r="AF6" s="226">
        <v>10</v>
      </c>
      <c r="AG6" s="226">
        <v>8</v>
      </c>
      <c r="AH6" s="226">
        <v>6</v>
      </c>
      <c r="AI6" s="226">
        <v>5</v>
      </c>
      <c r="AJ6" s="226">
        <v>4</v>
      </c>
      <c r="AK6" s="226">
        <v>3</v>
      </c>
    </row>
    <row r="7" spans="1:37" x14ac:dyDescent="0.25">
      <c r="A7" s="175" t="s">
        <v>52</v>
      </c>
      <c r="B7" s="206">
        <v>1</v>
      </c>
      <c r="C7" s="208">
        <f>IF($B7="","",VLOOKUP($B7,'F II B elo'!$A$7:$O$60,5))</f>
        <v>0</v>
      </c>
      <c r="D7" s="208">
        <f>IF($B7="","",VLOOKUP($B7,'F II B elo'!$A$7:$O$60,15))</f>
        <v>0</v>
      </c>
      <c r="E7" s="272" t="str">
        <f>UPPER(IF($B7="","",VLOOKUP($B7,'F II B elo'!$A$7:$O$60,2)))</f>
        <v>"A" PÉCSI BÁRTFA U-I ÁLT.ISK.</v>
      </c>
      <c r="F7" s="272"/>
      <c r="G7" s="272">
        <f>IF($B7="","",VLOOKUP($B7,'F II B elo'!$A$7:$O$60,3))</f>
        <v>0</v>
      </c>
      <c r="H7" s="272"/>
      <c r="I7" s="209">
        <f>IF($B7="","",VLOOKUP($B7,'F II B elo'!$A$7:$O$60,4))</f>
        <v>0</v>
      </c>
      <c r="J7" s="152"/>
      <c r="K7" s="229"/>
      <c r="L7" s="223" t="str">
        <f>IF(K7="","",CONCATENATE(VLOOKUP($Y$3,$AB$1:$AK$1,K7)," pont"))</f>
        <v/>
      </c>
      <c r="M7" s="230"/>
      <c r="N7" s="168"/>
      <c r="O7" s="168"/>
      <c r="P7" s="168"/>
      <c r="Q7" s="168"/>
      <c r="R7" s="168"/>
      <c r="S7" s="168"/>
      <c r="Y7" s="221"/>
      <c r="Z7" s="221"/>
      <c r="AA7" s="221" t="s">
        <v>73</v>
      </c>
      <c r="AB7" s="226">
        <v>25</v>
      </c>
      <c r="AC7" s="226">
        <v>15</v>
      </c>
      <c r="AD7" s="226">
        <v>13</v>
      </c>
      <c r="AE7" s="226">
        <v>8</v>
      </c>
      <c r="AF7" s="226">
        <v>6</v>
      </c>
      <c r="AG7" s="226">
        <v>4</v>
      </c>
      <c r="AH7" s="226">
        <v>3</v>
      </c>
      <c r="AI7" s="226">
        <v>2</v>
      </c>
      <c r="AJ7" s="226">
        <v>1</v>
      </c>
      <c r="AK7" s="226">
        <v>0</v>
      </c>
    </row>
    <row r="8" spans="1:37" x14ac:dyDescent="0.25">
      <c r="A8" s="175"/>
      <c r="B8" s="207"/>
      <c r="C8" s="210"/>
      <c r="D8" s="210"/>
      <c r="E8" s="210"/>
      <c r="F8" s="210"/>
      <c r="G8" s="210"/>
      <c r="H8" s="210"/>
      <c r="I8" s="210"/>
      <c r="J8" s="152"/>
      <c r="K8" s="175"/>
      <c r="L8" s="175"/>
      <c r="M8" s="231"/>
      <c r="N8" s="168"/>
      <c r="O8" s="168"/>
      <c r="P8" s="168"/>
      <c r="Q8" s="168"/>
      <c r="R8" s="168"/>
      <c r="S8" s="168"/>
      <c r="Y8" s="221"/>
      <c r="Z8" s="221"/>
      <c r="AA8" s="221" t="s">
        <v>74</v>
      </c>
      <c r="AB8" s="226">
        <v>15</v>
      </c>
      <c r="AC8" s="226">
        <v>10</v>
      </c>
      <c r="AD8" s="226">
        <v>7</v>
      </c>
      <c r="AE8" s="226">
        <v>5</v>
      </c>
      <c r="AF8" s="226">
        <v>4</v>
      </c>
      <c r="AG8" s="226">
        <v>3</v>
      </c>
      <c r="AH8" s="226">
        <v>2</v>
      </c>
      <c r="AI8" s="226">
        <v>1</v>
      </c>
      <c r="AJ8" s="226">
        <v>0</v>
      </c>
      <c r="AK8" s="226">
        <v>0</v>
      </c>
    </row>
    <row r="9" spans="1:37" x14ac:dyDescent="0.25">
      <c r="A9" s="175" t="s">
        <v>53</v>
      </c>
      <c r="B9" s="206">
        <v>2</v>
      </c>
      <c r="C9" s="208">
        <f>IF($B9="","",VLOOKUP($B9,'F II B elo'!$A$7:$O$60,5))</f>
        <v>0</v>
      </c>
      <c r="D9" s="208">
        <f>IF($B9="","",VLOOKUP($B9,'F II B elo'!$A$6:$O$60,15))</f>
        <v>0</v>
      </c>
      <c r="E9" s="272" t="str">
        <f>UPPER(IF($B9="","",VLOOKUP($B9,'F II B elo'!$A$7:$O$60,2)))</f>
        <v>"B" PÉCSI BÁRTFA U-I ÁLT.ISK.</v>
      </c>
      <c r="F9" s="272"/>
      <c r="G9" s="272">
        <f>IF($B9="","",VLOOKUP($B9,'F II B elo'!$A$7:$O$60,3))</f>
        <v>0</v>
      </c>
      <c r="H9" s="272"/>
      <c r="I9" s="209">
        <f>IF($B9="","",VLOOKUP($B9,'F II B elo'!$A$7:$O$60,4))</f>
        <v>0</v>
      </c>
      <c r="J9" s="152"/>
      <c r="K9" s="229"/>
      <c r="L9" s="223" t="str">
        <f>IF(K9="","",CONCATENATE(VLOOKUP($Y$3,$AB$1:$AK$1,K9)," pont"))</f>
        <v/>
      </c>
      <c r="M9" s="230"/>
      <c r="N9" s="168"/>
      <c r="O9" s="168"/>
      <c r="P9" s="168"/>
      <c r="Q9" s="168"/>
      <c r="R9" s="168"/>
      <c r="S9" s="168"/>
      <c r="Y9" s="221"/>
      <c r="Z9" s="221"/>
      <c r="AA9" s="221" t="s">
        <v>75</v>
      </c>
      <c r="AB9" s="226">
        <v>10</v>
      </c>
      <c r="AC9" s="226">
        <v>6</v>
      </c>
      <c r="AD9" s="226">
        <v>4</v>
      </c>
      <c r="AE9" s="226">
        <v>2</v>
      </c>
      <c r="AF9" s="226">
        <v>1</v>
      </c>
      <c r="AG9" s="226">
        <v>0</v>
      </c>
      <c r="AH9" s="226">
        <v>0</v>
      </c>
      <c r="AI9" s="226">
        <v>0</v>
      </c>
      <c r="AJ9" s="226">
        <v>0</v>
      </c>
      <c r="AK9" s="226">
        <v>0</v>
      </c>
    </row>
    <row r="10" spans="1:37" x14ac:dyDescent="0.25">
      <c r="A10" s="175"/>
      <c r="B10" s="207"/>
      <c r="C10" s="210"/>
      <c r="D10" s="210"/>
      <c r="E10" s="210"/>
      <c r="F10" s="210"/>
      <c r="G10" s="210"/>
      <c r="H10" s="210"/>
      <c r="I10" s="210"/>
      <c r="J10" s="152"/>
      <c r="K10" s="175"/>
      <c r="L10" s="175"/>
      <c r="M10" s="231"/>
      <c r="N10" s="168"/>
      <c r="O10" s="168"/>
      <c r="P10" s="168"/>
      <c r="Q10" s="168"/>
      <c r="R10" s="168"/>
      <c r="S10" s="168"/>
      <c r="Y10" s="221"/>
      <c r="Z10" s="221"/>
      <c r="AA10" s="221" t="s">
        <v>76</v>
      </c>
      <c r="AB10" s="226">
        <v>6</v>
      </c>
      <c r="AC10" s="226">
        <v>3</v>
      </c>
      <c r="AD10" s="226">
        <v>2</v>
      </c>
      <c r="AE10" s="226">
        <v>1</v>
      </c>
      <c r="AF10" s="226">
        <v>0</v>
      </c>
      <c r="AG10" s="226">
        <v>0</v>
      </c>
      <c r="AH10" s="226">
        <v>0</v>
      </c>
      <c r="AI10" s="226">
        <v>0</v>
      </c>
      <c r="AJ10" s="226">
        <v>0</v>
      </c>
      <c r="AK10" s="226">
        <v>0</v>
      </c>
    </row>
    <row r="11" spans="1:37" x14ac:dyDescent="0.25">
      <c r="A11" s="175" t="s">
        <v>54</v>
      </c>
      <c r="B11" s="206">
        <v>3</v>
      </c>
      <c r="C11" s="208">
        <f>IF($B11="","",VLOOKUP($B11,'F II B elo'!$A$7:$O$60,5))</f>
        <v>0</v>
      </c>
      <c r="D11" s="208">
        <f>IF($B11="","",VLOOKUP($B11,'F II B elo'!$A$7:$O$60,15))</f>
        <v>0</v>
      </c>
      <c r="E11" s="272" t="str">
        <f>UPPER(IF($B11="","",VLOOKUP($B11,'F II B elo'!$A$7:$O$60,2)))</f>
        <v>"C" PÉCSI BÁRTFA U-I ÁLT.ISK.</v>
      </c>
      <c r="F11" s="272"/>
      <c r="G11" s="272">
        <f>IF($B11="","",VLOOKUP($B11,'F II B elo'!$A$7:$O$60,3))</f>
        <v>0</v>
      </c>
      <c r="H11" s="272"/>
      <c r="I11" s="209">
        <f>IF($B11="","",VLOOKUP($B11,'F II B elo'!$A$7:$O$60,4))</f>
        <v>0</v>
      </c>
      <c r="J11" s="152"/>
      <c r="K11" s="229"/>
      <c r="L11" s="223" t="str">
        <f>IF(K11="","",CONCATENATE(VLOOKUP($Y$3,$AB$1:$AK$1,K11)," pont"))</f>
        <v/>
      </c>
      <c r="M11" s="230"/>
      <c r="N11" s="168"/>
      <c r="O11" s="168"/>
      <c r="P11" s="168"/>
      <c r="Q11" s="168"/>
      <c r="R11" s="168"/>
      <c r="S11" s="168"/>
      <c r="Y11" s="221"/>
      <c r="Z11" s="221"/>
      <c r="AA11" s="221" t="s">
        <v>81</v>
      </c>
      <c r="AB11" s="226">
        <v>3</v>
      </c>
      <c r="AC11" s="226">
        <v>2</v>
      </c>
      <c r="AD11" s="226">
        <v>1</v>
      </c>
      <c r="AE11" s="226">
        <v>0</v>
      </c>
      <c r="AF11" s="226">
        <v>0</v>
      </c>
      <c r="AG11" s="226">
        <v>0</v>
      </c>
      <c r="AH11" s="226">
        <v>0</v>
      </c>
      <c r="AI11" s="226">
        <v>0</v>
      </c>
      <c r="AJ11" s="226">
        <v>0</v>
      </c>
      <c r="AK11" s="226">
        <v>0</v>
      </c>
    </row>
    <row r="12" spans="1:37" x14ac:dyDescent="0.25">
      <c r="A12" s="175"/>
      <c r="B12" s="207"/>
      <c r="C12" s="210"/>
      <c r="D12" s="210"/>
      <c r="E12" s="210"/>
      <c r="F12" s="210"/>
      <c r="G12" s="210"/>
      <c r="H12" s="210"/>
      <c r="I12" s="210"/>
      <c r="J12" s="152"/>
      <c r="K12" s="204"/>
      <c r="L12" s="204"/>
      <c r="M12" s="232"/>
      <c r="Y12" s="221"/>
      <c r="Z12" s="221"/>
      <c r="AA12" s="221" t="s">
        <v>77</v>
      </c>
      <c r="AB12" s="227">
        <v>0</v>
      </c>
      <c r="AC12" s="227">
        <v>0</v>
      </c>
      <c r="AD12" s="227">
        <v>0</v>
      </c>
      <c r="AE12" s="227">
        <v>0</v>
      </c>
      <c r="AF12" s="227">
        <v>0</v>
      </c>
      <c r="AG12" s="227">
        <v>0</v>
      </c>
      <c r="AH12" s="227">
        <v>0</v>
      </c>
      <c r="AI12" s="227">
        <v>0</v>
      </c>
      <c r="AJ12" s="227">
        <v>0</v>
      </c>
      <c r="AK12" s="227">
        <v>0</v>
      </c>
    </row>
    <row r="13" spans="1:37" x14ac:dyDescent="0.25">
      <c r="A13" s="175" t="s">
        <v>59</v>
      </c>
      <c r="B13" s="206">
        <v>4</v>
      </c>
      <c r="C13" s="208">
        <f>IF($B13="","",VLOOKUP($B13,'F II B elo'!$A$7:$O$60,5))</f>
        <v>0</v>
      </c>
      <c r="D13" s="208">
        <f>IF($B13="","",VLOOKUP($B13,'F II B elo'!$A$7:$O$60,15))</f>
        <v>0</v>
      </c>
      <c r="E13" s="272" t="str">
        <f>UPPER(IF($B13="","",VLOOKUP($B13,'F II B elo'!$A$7:$O$60,2)))</f>
        <v>BÓLYI ÁLT.ISK. ÉS ALAPFOKÚ MŰV.ISK.</v>
      </c>
      <c r="F13" s="272"/>
      <c r="G13" s="272">
        <f>IF($B13="","",VLOOKUP($B13,'F II B elo'!$A$7:$O$60,3))</f>
        <v>0</v>
      </c>
      <c r="H13" s="272"/>
      <c r="I13" s="209">
        <f>IF($B13="","",VLOOKUP($B13,'F II B elo'!$A$7:$O$60,4))</f>
        <v>0</v>
      </c>
      <c r="J13" s="152"/>
      <c r="K13" s="229"/>
      <c r="L13" s="223" t="str">
        <f>IF(K13="","",CONCATENATE(VLOOKUP($Y$3,$AB$1:$AK$1,K13)," pont"))</f>
        <v/>
      </c>
      <c r="M13" s="230"/>
      <c r="Y13" s="221"/>
      <c r="Z13" s="221"/>
      <c r="AA13" s="221" t="s">
        <v>78</v>
      </c>
      <c r="AB13" s="227">
        <v>0</v>
      </c>
      <c r="AC13" s="227">
        <v>0</v>
      </c>
      <c r="AD13" s="227">
        <v>0</v>
      </c>
      <c r="AE13" s="227">
        <v>0</v>
      </c>
      <c r="AF13" s="227">
        <v>0</v>
      </c>
      <c r="AG13" s="227">
        <v>0</v>
      </c>
      <c r="AH13" s="227">
        <v>0</v>
      </c>
      <c r="AI13" s="227">
        <v>0</v>
      </c>
      <c r="AJ13" s="227">
        <v>0</v>
      </c>
      <c r="AK13" s="227">
        <v>0</v>
      </c>
    </row>
    <row r="14" spans="1:37" x14ac:dyDescent="0.25">
      <c r="A14" s="152"/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Y14" s="221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21"/>
    </row>
    <row r="15" spans="1:37" x14ac:dyDescent="0.25">
      <c r="A15" s="152"/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Y15" s="221"/>
      <c r="Z15" s="221"/>
      <c r="AA15" s="221"/>
      <c r="AB15" s="221"/>
      <c r="AC15" s="221"/>
      <c r="AD15" s="221"/>
      <c r="AE15" s="221"/>
      <c r="AF15" s="221"/>
      <c r="AG15" s="221"/>
      <c r="AH15" s="221"/>
      <c r="AI15" s="221"/>
      <c r="AJ15" s="221"/>
      <c r="AK15" s="221"/>
    </row>
    <row r="16" spans="1:37" x14ac:dyDescent="0.25">
      <c r="A16" s="152"/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Y16" s="221"/>
      <c r="Z16" s="221"/>
      <c r="AA16" s="221" t="s">
        <v>52</v>
      </c>
      <c r="AB16" s="221">
        <v>300</v>
      </c>
      <c r="AC16" s="221">
        <v>250</v>
      </c>
      <c r="AD16" s="221">
        <v>220</v>
      </c>
      <c r="AE16" s="221">
        <v>180</v>
      </c>
      <c r="AF16" s="221">
        <v>160</v>
      </c>
      <c r="AG16" s="221">
        <v>150</v>
      </c>
      <c r="AH16" s="221">
        <v>140</v>
      </c>
      <c r="AI16" s="221">
        <v>130</v>
      </c>
      <c r="AJ16" s="221">
        <v>120</v>
      </c>
      <c r="AK16" s="221">
        <v>110</v>
      </c>
    </row>
    <row r="17" spans="1:37" x14ac:dyDescent="0.25">
      <c r="A17" s="152"/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Y17" s="221"/>
      <c r="Z17" s="221"/>
      <c r="AA17" s="221" t="s">
        <v>69</v>
      </c>
      <c r="AB17" s="221">
        <v>250</v>
      </c>
      <c r="AC17" s="221">
        <v>200</v>
      </c>
      <c r="AD17" s="221">
        <v>160</v>
      </c>
      <c r="AE17" s="221">
        <v>140</v>
      </c>
      <c r="AF17" s="221">
        <v>120</v>
      </c>
      <c r="AG17" s="221">
        <v>110</v>
      </c>
      <c r="AH17" s="221">
        <v>100</v>
      </c>
      <c r="AI17" s="221">
        <v>90</v>
      </c>
      <c r="AJ17" s="221">
        <v>80</v>
      </c>
      <c r="AK17" s="221">
        <v>70</v>
      </c>
    </row>
    <row r="18" spans="1:37" ht="18.75" customHeight="1" x14ac:dyDescent="0.25">
      <c r="A18" s="152"/>
      <c r="B18" s="275"/>
      <c r="C18" s="275"/>
      <c r="D18" s="267" t="str">
        <f>E7</f>
        <v>"A" PÉCSI BÁRTFA U-I ÁLT.ISK.</v>
      </c>
      <c r="E18" s="267"/>
      <c r="F18" s="267" t="str">
        <f>E9</f>
        <v>"B" PÉCSI BÁRTFA U-I ÁLT.ISK.</v>
      </c>
      <c r="G18" s="267"/>
      <c r="H18" s="267" t="str">
        <f>E11</f>
        <v>"C" PÉCSI BÁRTFA U-I ÁLT.ISK.</v>
      </c>
      <c r="I18" s="267"/>
      <c r="J18" s="267" t="str">
        <f>E13</f>
        <v>BÓLYI ÁLT.ISK. ÉS ALAPFOKÚ MŰV.ISK.</v>
      </c>
      <c r="K18" s="267"/>
      <c r="L18" s="152"/>
      <c r="M18" s="152"/>
      <c r="Y18" s="221"/>
      <c r="Z18" s="221"/>
      <c r="AA18" s="221" t="s">
        <v>70</v>
      </c>
      <c r="AB18" s="221">
        <v>200</v>
      </c>
      <c r="AC18" s="221">
        <v>150</v>
      </c>
      <c r="AD18" s="221">
        <v>130</v>
      </c>
      <c r="AE18" s="221">
        <v>110</v>
      </c>
      <c r="AF18" s="221">
        <v>95</v>
      </c>
      <c r="AG18" s="221">
        <v>80</v>
      </c>
      <c r="AH18" s="221">
        <v>70</v>
      </c>
      <c r="AI18" s="221">
        <v>60</v>
      </c>
      <c r="AJ18" s="221">
        <v>55</v>
      </c>
      <c r="AK18" s="221">
        <v>50</v>
      </c>
    </row>
    <row r="19" spans="1:37" ht="18.75" customHeight="1" x14ac:dyDescent="0.25">
      <c r="A19" s="211" t="s">
        <v>52</v>
      </c>
      <c r="B19" s="266" t="str">
        <f>E7</f>
        <v>"A" PÉCSI BÁRTFA U-I ÁLT.ISK.</v>
      </c>
      <c r="C19" s="266"/>
      <c r="D19" s="269"/>
      <c r="E19" s="269"/>
      <c r="F19" s="268"/>
      <c r="G19" s="268"/>
      <c r="H19" s="268"/>
      <c r="I19" s="268"/>
      <c r="J19" s="267"/>
      <c r="K19" s="267"/>
      <c r="L19" s="152"/>
      <c r="M19" s="152"/>
      <c r="Y19" s="221"/>
      <c r="Z19" s="221"/>
      <c r="AA19" s="221" t="s">
        <v>71</v>
      </c>
      <c r="AB19" s="221">
        <v>150</v>
      </c>
      <c r="AC19" s="221">
        <v>120</v>
      </c>
      <c r="AD19" s="221">
        <v>100</v>
      </c>
      <c r="AE19" s="221">
        <v>80</v>
      </c>
      <c r="AF19" s="221">
        <v>70</v>
      </c>
      <c r="AG19" s="221">
        <v>60</v>
      </c>
      <c r="AH19" s="221">
        <v>55</v>
      </c>
      <c r="AI19" s="221">
        <v>50</v>
      </c>
      <c r="AJ19" s="221">
        <v>45</v>
      </c>
      <c r="AK19" s="221">
        <v>40</v>
      </c>
    </row>
    <row r="20" spans="1:37" ht="18.75" customHeight="1" x14ac:dyDescent="0.25">
      <c r="A20" s="211" t="s">
        <v>53</v>
      </c>
      <c r="B20" s="266" t="str">
        <f>E9</f>
        <v>"B" PÉCSI BÁRTFA U-I ÁLT.ISK.</v>
      </c>
      <c r="C20" s="266"/>
      <c r="D20" s="268"/>
      <c r="E20" s="268"/>
      <c r="F20" s="269"/>
      <c r="G20" s="269"/>
      <c r="H20" s="268"/>
      <c r="I20" s="268"/>
      <c r="J20" s="268"/>
      <c r="K20" s="268"/>
      <c r="L20" s="152"/>
      <c r="M20" s="152"/>
      <c r="Y20" s="221"/>
      <c r="Z20" s="221"/>
      <c r="AA20" s="221" t="s">
        <v>72</v>
      </c>
      <c r="AB20" s="221">
        <v>120</v>
      </c>
      <c r="AC20" s="221">
        <v>90</v>
      </c>
      <c r="AD20" s="221">
        <v>65</v>
      </c>
      <c r="AE20" s="221">
        <v>55</v>
      </c>
      <c r="AF20" s="221">
        <v>50</v>
      </c>
      <c r="AG20" s="221">
        <v>45</v>
      </c>
      <c r="AH20" s="221">
        <v>40</v>
      </c>
      <c r="AI20" s="221">
        <v>35</v>
      </c>
      <c r="AJ20" s="221">
        <v>25</v>
      </c>
      <c r="AK20" s="221">
        <v>20</v>
      </c>
    </row>
    <row r="21" spans="1:37" ht="18.75" customHeight="1" x14ac:dyDescent="0.25">
      <c r="A21" s="211" t="s">
        <v>54</v>
      </c>
      <c r="B21" s="266" t="str">
        <f>E11</f>
        <v>"C" PÉCSI BÁRTFA U-I ÁLT.ISK.</v>
      </c>
      <c r="C21" s="266"/>
      <c r="D21" s="268"/>
      <c r="E21" s="268"/>
      <c r="F21" s="268"/>
      <c r="G21" s="268"/>
      <c r="H21" s="269"/>
      <c r="I21" s="269"/>
      <c r="J21" s="268"/>
      <c r="K21" s="268"/>
      <c r="L21" s="152"/>
      <c r="M21" s="152"/>
      <c r="Y21" s="221"/>
      <c r="Z21" s="221"/>
      <c r="AA21" s="221" t="s">
        <v>73</v>
      </c>
      <c r="AB21" s="221">
        <v>90</v>
      </c>
      <c r="AC21" s="221">
        <v>60</v>
      </c>
      <c r="AD21" s="221">
        <v>45</v>
      </c>
      <c r="AE21" s="221">
        <v>34</v>
      </c>
      <c r="AF21" s="221">
        <v>27</v>
      </c>
      <c r="AG21" s="221">
        <v>22</v>
      </c>
      <c r="AH21" s="221">
        <v>18</v>
      </c>
      <c r="AI21" s="221">
        <v>15</v>
      </c>
      <c r="AJ21" s="221">
        <v>12</v>
      </c>
      <c r="AK21" s="221">
        <v>9</v>
      </c>
    </row>
    <row r="22" spans="1:37" ht="18.75" customHeight="1" x14ac:dyDescent="0.25">
      <c r="A22" s="211" t="s">
        <v>59</v>
      </c>
      <c r="B22" s="266" t="str">
        <f>E13</f>
        <v>BÓLYI ÁLT.ISK. ÉS ALAPFOKÚ MŰV.ISK.</v>
      </c>
      <c r="C22" s="266"/>
      <c r="D22" s="268"/>
      <c r="E22" s="268"/>
      <c r="F22" s="268"/>
      <c r="G22" s="268"/>
      <c r="H22" s="267"/>
      <c r="I22" s="267"/>
      <c r="J22" s="269"/>
      <c r="K22" s="269"/>
      <c r="L22" s="152"/>
      <c r="M22" s="152"/>
      <c r="Y22" s="221"/>
      <c r="Z22" s="221"/>
      <c r="AA22" s="221" t="s">
        <v>74</v>
      </c>
      <c r="AB22" s="221">
        <v>60</v>
      </c>
      <c r="AC22" s="221">
        <v>40</v>
      </c>
      <c r="AD22" s="221">
        <v>30</v>
      </c>
      <c r="AE22" s="221">
        <v>20</v>
      </c>
      <c r="AF22" s="221">
        <v>18</v>
      </c>
      <c r="AG22" s="221">
        <v>15</v>
      </c>
      <c r="AH22" s="221">
        <v>12</v>
      </c>
      <c r="AI22" s="221">
        <v>10</v>
      </c>
      <c r="AJ22" s="221">
        <v>8</v>
      </c>
      <c r="AK22" s="221">
        <v>6</v>
      </c>
    </row>
    <row r="23" spans="1:37" x14ac:dyDescent="0.25">
      <c r="A23" s="152"/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Y23" s="221"/>
      <c r="Z23" s="221"/>
      <c r="AA23" s="221" t="s">
        <v>75</v>
      </c>
      <c r="AB23" s="221">
        <v>40</v>
      </c>
      <c r="AC23" s="221">
        <v>25</v>
      </c>
      <c r="AD23" s="221">
        <v>18</v>
      </c>
      <c r="AE23" s="221">
        <v>13</v>
      </c>
      <c r="AF23" s="221">
        <v>8</v>
      </c>
      <c r="AG23" s="221">
        <v>7</v>
      </c>
      <c r="AH23" s="221">
        <v>6</v>
      </c>
      <c r="AI23" s="221">
        <v>5</v>
      </c>
      <c r="AJ23" s="221">
        <v>4</v>
      </c>
      <c r="AK23" s="221">
        <v>3</v>
      </c>
    </row>
    <row r="24" spans="1:37" x14ac:dyDescent="0.25">
      <c r="A24" s="152"/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Y24" s="221"/>
      <c r="Z24" s="221"/>
      <c r="AA24" s="221" t="s">
        <v>76</v>
      </c>
      <c r="AB24" s="221">
        <v>25</v>
      </c>
      <c r="AC24" s="221">
        <v>15</v>
      </c>
      <c r="AD24" s="221">
        <v>13</v>
      </c>
      <c r="AE24" s="221">
        <v>7</v>
      </c>
      <c r="AF24" s="221">
        <v>6</v>
      </c>
      <c r="AG24" s="221">
        <v>5</v>
      </c>
      <c r="AH24" s="221">
        <v>4</v>
      </c>
      <c r="AI24" s="221">
        <v>3</v>
      </c>
      <c r="AJ24" s="221">
        <v>2</v>
      </c>
      <c r="AK24" s="221">
        <v>1</v>
      </c>
    </row>
    <row r="25" spans="1:37" x14ac:dyDescent="0.25">
      <c r="A25" s="152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Y25" s="221"/>
      <c r="Z25" s="221"/>
      <c r="AA25" s="221" t="s">
        <v>81</v>
      </c>
      <c r="AB25" s="221">
        <v>15</v>
      </c>
      <c r="AC25" s="221">
        <v>10</v>
      </c>
      <c r="AD25" s="221">
        <v>8</v>
      </c>
      <c r="AE25" s="221">
        <v>4</v>
      </c>
      <c r="AF25" s="221">
        <v>3</v>
      </c>
      <c r="AG25" s="221">
        <v>2</v>
      </c>
      <c r="AH25" s="221">
        <v>1</v>
      </c>
      <c r="AI25" s="221">
        <v>0</v>
      </c>
      <c r="AJ25" s="221">
        <v>0</v>
      </c>
      <c r="AK25" s="221">
        <v>0</v>
      </c>
    </row>
    <row r="26" spans="1:37" x14ac:dyDescent="0.25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Y26" s="221"/>
      <c r="Z26" s="221"/>
      <c r="AA26" s="221" t="s">
        <v>77</v>
      </c>
      <c r="AB26" s="221">
        <v>10</v>
      </c>
      <c r="AC26" s="221">
        <v>6</v>
      </c>
      <c r="AD26" s="221">
        <v>4</v>
      </c>
      <c r="AE26" s="221">
        <v>2</v>
      </c>
      <c r="AF26" s="221">
        <v>1</v>
      </c>
      <c r="AG26" s="221">
        <v>0</v>
      </c>
      <c r="AH26" s="221">
        <v>0</v>
      </c>
      <c r="AI26" s="221">
        <v>0</v>
      </c>
      <c r="AJ26" s="221">
        <v>0</v>
      </c>
      <c r="AK26" s="221">
        <v>0</v>
      </c>
    </row>
    <row r="27" spans="1:37" x14ac:dyDescent="0.25">
      <c r="A27" s="152"/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Y27" s="221"/>
      <c r="Z27" s="221"/>
      <c r="AA27" s="221" t="s">
        <v>78</v>
      </c>
      <c r="AB27" s="221">
        <v>3</v>
      </c>
      <c r="AC27" s="221">
        <v>2</v>
      </c>
      <c r="AD27" s="221">
        <v>1</v>
      </c>
      <c r="AE27" s="221">
        <v>0</v>
      </c>
      <c r="AF27" s="221">
        <v>0</v>
      </c>
      <c r="AG27" s="221">
        <v>0</v>
      </c>
      <c r="AH27" s="221">
        <v>0</v>
      </c>
      <c r="AI27" s="221">
        <v>0</v>
      </c>
      <c r="AJ27" s="221">
        <v>0</v>
      </c>
      <c r="AK27" s="221">
        <v>0</v>
      </c>
    </row>
    <row r="28" spans="1:37" x14ac:dyDescent="0.25">
      <c r="A28" s="152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</row>
    <row r="29" spans="1:37" x14ac:dyDescent="0.25">
      <c r="A29" s="152"/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</row>
    <row r="30" spans="1:37" x14ac:dyDescent="0.25">
      <c r="A30" s="152"/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</row>
    <row r="31" spans="1:37" x14ac:dyDescent="0.25">
      <c r="A31" s="152"/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</row>
    <row r="32" spans="1:37" x14ac:dyDescent="0.25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1"/>
      <c r="M32" s="152"/>
      <c r="O32" s="168"/>
      <c r="P32" s="168"/>
      <c r="Q32" s="168"/>
      <c r="R32" s="168"/>
      <c r="S32" s="168"/>
    </row>
    <row r="33" spans="1:19" x14ac:dyDescent="0.25">
      <c r="A33" s="70" t="s">
        <v>35</v>
      </c>
      <c r="B33" s="71"/>
      <c r="C33" s="123"/>
      <c r="D33" s="183" t="s">
        <v>2</v>
      </c>
      <c r="E33" s="184" t="s">
        <v>37</v>
      </c>
      <c r="F33" s="202"/>
      <c r="G33" s="183" t="s">
        <v>2</v>
      </c>
      <c r="H33" s="184" t="s">
        <v>46</v>
      </c>
      <c r="I33" s="79"/>
      <c r="J33" s="184" t="s">
        <v>47</v>
      </c>
      <c r="K33" s="78" t="s">
        <v>48</v>
      </c>
      <c r="L33" s="30"/>
      <c r="M33" s="202"/>
      <c r="O33" s="168"/>
      <c r="P33" s="177"/>
      <c r="Q33" s="177"/>
      <c r="R33" s="178"/>
      <c r="S33" s="168"/>
    </row>
    <row r="34" spans="1:19" x14ac:dyDescent="0.25">
      <c r="A34" s="155" t="s">
        <v>36</v>
      </c>
      <c r="B34" s="156"/>
      <c r="C34" s="157"/>
      <c r="D34" s="185"/>
      <c r="E34" s="270"/>
      <c r="F34" s="270"/>
      <c r="G34" s="196" t="s">
        <v>3</v>
      </c>
      <c r="H34" s="156"/>
      <c r="I34" s="186"/>
      <c r="J34" s="197"/>
      <c r="K34" s="153" t="s">
        <v>38</v>
      </c>
      <c r="L34" s="203"/>
      <c r="M34" s="187"/>
      <c r="O34" s="168"/>
      <c r="P34" s="179"/>
      <c r="Q34" s="179"/>
      <c r="R34" s="180"/>
      <c r="S34" s="168"/>
    </row>
    <row r="35" spans="1:19" x14ac:dyDescent="0.25">
      <c r="A35" s="158" t="s">
        <v>45</v>
      </c>
      <c r="B35" s="77"/>
      <c r="C35" s="159"/>
      <c r="D35" s="188"/>
      <c r="E35" s="271"/>
      <c r="F35" s="271"/>
      <c r="G35" s="198" t="s">
        <v>4</v>
      </c>
      <c r="H35" s="189"/>
      <c r="I35" s="190"/>
      <c r="J35" s="42"/>
      <c r="K35" s="200"/>
      <c r="L35" s="151"/>
      <c r="M35" s="195"/>
      <c r="O35" s="168"/>
      <c r="P35" s="180"/>
      <c r="Q35" s="181"/>
      <c r="R35" s="180"/>
      <c r="S35" s="168"/>
    </row>
    <row r="36" spans="1:19" x14ac:dyDescent="0.25">
      <c r="A36" s="90"/>
      <c r="B36" s="91"/>
      <c r="C36" s="92"/>
      <c r="D36" s="188"/>
      <c r="E36" s="192"/>
      <c r="F36" s="193"/>
      <c r="G36" s="198" t="s">
        <v>5</v>
      </c>
      <c r="H36" s="189"/>
      <c r="I36" s="190"/>
      <c r="J36" s="42"/>
      <c r="K36" s="153" t="s">
        <v>39</v>
      </c>
      <c r="L36" s="203"/>
      <c r="M36" s="187"/>
      <c r="O36" s="168"/>
      <c r="P36" s="179"/>
      <c r="Q36" s="179"/>
      <c r="R36" s="180"/>
      <c r="S36" s="168"/>
    </row>
    <row r="37" spans="1:19" x14ac:dyDescent="0.25">
      <c r="A37" s="72"/>
      <c r="B37" s="121"/>
      <c r="C37" s="73"/>
      <c r="D37" s="188"/>
      <c r="E37" s="192"/>
      <c r="F37" s="193"/>
      <c r="G37" s="198" t="s">
        <v>6</v>
      </c>
      <c r="H37" s="189"/>
      <c r="I37" s="190"/>
      <c r="J37" s="42"/>
      <c r="K37" s="201"/>
      <c r="L37" s="193"/>
      <c r="M37" s="191"/>
      <c r="O37" s="168"/>
      <c r="P37" s="180"/>
      <c r="Q37" s="181"/>
      <c r="R37" s="180"/>
      <c r="S37" s="168"/>
    </row>
    <row r="38" spans="1:19" x14ac:dyDescent="0.25">
      <c r="A38" s="81"/>
      <c r="B38" s="93"/>
      <c r="C38" s="122"/>
      <c r="D38" s="188"/>
      <c r="E38" s="192"/>
      <c r="F38" s="193"/>
      <c r="G38" s="198" t="s">
        <v>7</v>
      </c>
      <c r="H38" s="189"/>
      <c r="I38" s="190"/>
      <c r="J38" s="42"/>
      <c r="K38" s="158"/>
      <c r="L38" s="151"/>
      <c r="M38" s="195"/>
      <c r="O38" s="168"/>
      <c r="P38" s="180"/>
      <c r="Q38" s="181"/>
      <c r="R38" s="180"/>
      <c r="S38" s="168"/>
    </row>
    <row r="39" spans="1:19" x14ac:dyDescent="0.25">
      <c r="A39" s="82"/>
      <c r="B39" s="96"/>
      <c r="C39" s="73"/>
      <c r="D39" s="188"/>
      <c r="E39" s="192"/>
      <c r="F39" s="193"/>
      <c r="G39" s="198" t="s">
        <v>8</v>
      </c>
      <c r="H39" s="189"/>
      <c r="I39" s="190"/>
      <c r="J39" s="42"/>
      <c r="K39" s="153" t="s">
        <v>28</v>
      </c>
      <c r="L39" s="203"/>
      <c r="M39" s="187"/>
      <c r="O39" s="168"/>
      <c r="P39" s="179"/>
      <c r="Q39" s="179"/>
      <c r="R39" s="180"/>
      <c r="S39" s="168"/>
    </row>
    <row r="40" spans="1:19" x14ac:dyDescent="0.25">
      <c r="A40" s="82"/>
      <c r="B40" s="96"/>
      <c r="C40" s="88"/>
      <c r="D40" s="188"/>
      <c r="E40" s="192"/>
      <c r="F40" s="193"/>
      <c r="G40" s="198" t="s">
        <v>9</v>
      </c>
      <c r="H40" s="189"/>
      <c r="I40" s="190"/>
      <c r="J40" s="42"/>
      <c r="K40" s="201"/>
      <c r="L40" s="193"/>
      <c r="M40" s="191"/>
      <c r="O40" s="168"/>
      <c r="P40" s="180"/>
      <c r="Q40" s="181"/>
      <c r="R40" s="180"/>
      <c r="S40" s="168"/>
    </row>
    <row r="41" spans="1:19" x14ac:dyDescent="0.25">
      <c r="A41" s="83"/>
      <c r="B41" s="80"/>
      <c r="C41" s="89"/>
      <c r="D41" s="194"/>
      <c r="E41" s="74"/>
      <c r="F41" s="151"/>
      <c r="G41" s="199" t="s">
        <v>10</v>
      </c>
      <c r="H41" s="77"/>
      <c r="I41" s="154"/>
      <c r="J41" s="75"/>
      <c r="K41" s="158">
        <f>M4</f>
        <v>0</v>
      </c>
      <c r="L41" s="151"/>
      <c r="M41" s="195"/>
      <c r="O41" s="168"/>
      <c r="P41" s="180"/>
      <c r="Q41" s="181"/>
      <c r="R41" s="182"/>
      <c r="S41" s="168"/>
    </row>
    <row r="42" spans="1:19" x14ac:dyDescent="0.25">
      <c r="O42" s="168"/>
      <c r="P42" s="168"/>
      <c r="Q42" s="168"/>
      <c r="R42" s="168"/>
      <c r="S42" s="168"/>
    </row>
    <row r="43" spans="1:19" x14ac:dyDescent="0.25">
      <c r="O43" s="168"/>
      <c r="P43" s="168"/>
      <c r="Q43" s="168"/>
      <c r="R43" s="168"/>
      <c r="S43" s="168"/>
    </row>
  </sheetData>
  <mergeCells count="37">
    <mergeCell ref="A1:F1"/>
    <mergeCell ref="A4:C4"/>
    <mergeCell ref="B18:C18"/>
    <mergeCell ref="D18:E18"/>
    <mergeCell ref="F18:G18"/>
    <mergeCell ref="G7:H7"/>
    <mergeCell ref="G9:H9"/>
    <mergeCell ref="G11:H11"/>
    <mergeCell ref="G13:H13"/>
    <mergeCell ref="H18:I18"/>
    <mergeCell ref="H21:I21"/>
    <mergeCell ref="B20:C20"/>
    <mergeCell ref="D20:E20"/>
    <mergeCell ref="F20:G20"/>
    <mergeCell ref="H20:I20"/>
    <mergeCell ref="B19:C19"/>
    <mergeCell ref="D19:E19"/>
    <mergeCell ref="F19:G19"/>
    <mergeCell ref="H19:I19"/>
    <mergeCell ref="E34:F34"/>
    <mergeCell ref="E35:F35"/>
    <mergeCell ref="E7:F7"/>
    <mergeCell ref="E9:F9"/>
    <mergeCell ref="E11:F11"/>
    <mergeCell ref="E13:F13"/>
    <mergeCell ref="D21:E21"/>
    <mergeCell ref="F21:G21"/>
    <mergeCell ref="B22:C22"/>
    <mergeCell ref="J18:K18"/>
    <mergeCell ref="D22:E22"/>
    <mergeCell ref="F22:G22"/>
    <mergeCell ref="H22:I22"/>
    <mergeCell ref="J19:K19"/>
    <mergeCell ref="J20:K20"/>
    <mergeCell ref="J21:K21"/>
    <mergeCell ref="J22:K22"/>
    <mergeCell ref="B21:C21"/>
  </mergeCells>
  <phoneticPr fontId="41" type="noConversion"/>
  <conditionalFormatting sqref="E7 E9 E11 E13">
    <cfRule type="cellIs" dxfId="101" priority="1" stopIfTrue="1" operator="equal">
      <formula>"Bye"</formula>
    </cfRule>
  </conditionalFormatting>
  <conditionalFormatting sqref="R41">
    <cfRule type="expression" dxfId="100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tabColor indexed="42"/>
  </sheetPr>
  <dimension ref="A1:Q156"/>
  <sheetViews>
    <sheetView showGridLines="0" showZeros="0" workbookViewId="0">
      <pane ySplit="6" topLeftCell="A7" activePane="bottomLeft" state="frozen"/>
      <selection activeCell="B7" sqref="B7:O29"/>
      <selection pane="bottomLeft" activeCell="B9" sqref="B9"/>
    </sheetView>
  </sheetViews>
  <sheetFormatPr defaultRowHeight="13.2" x14ac:dyDescent="0.25"/>
  <cols>
    <col min="1" max="1" width="7.77734375" customWidth="1"/>
    <col min="2" max="2" width="25.5546875" customWidth="1"/>
    <col min="3" max="3" width="11.88671875" customWidth="1"/>
    <col min="4" max="4" width="11.88671875" style="35" customWidth="1"/>
    <col min="5" max="5" width="10.6640625" style="250" customWidth="1"/>
    <col min="6" max="6" width="6.109375" style="48" hidden="1" customWidth="1"/>
    <col min="7" max="7" width="35" style="48" customWidth="1"/>
    <col min="8" max="8" width="7.6640625" style="35" customWidth="1"/>
    <col min="9" max="13" width="7.44140625" style="35" hidden="1" customWidth="1"/>
    <col min="14" max="15" width="7.44140625" style="35" customWidth="1"/>
    <col min="16" max="16" width="7.44140625" style="35" hidden="1" customWidth="1"/>
    <col min="17" max="17" width="7.44140625" style="35" customWidth="1"/>
  </cols>
  <sheetData>
    <row r="1" spans="1:17" ht="24.6" x14ac:dyDescent="0.4">
      <c r="A1" s="99" t="str">
        <f>Altalanos!$A$6</f>
        <v>Diákolimpia - Baranya</v>
      </c>
      <c r="B1" s="43"/>
      <c r="C1" s="43"/>
      <c r="D1" s="94"/>
      <c r="E1" s="117" t="s">
        <v>44</v>
      </c>
      <c r="F1" s="106"/>
      <c r="G1" s="107"/>
      <c r="H1" s="108"/>
      <c r="I1" s="108"/>
      <c r="J1" s="109"/>
      <c r="K1" s="109"/>
      <c r="L1" s="109"/>
      <c r="M1" s="109"/>
      <c r="N1" s="109"/>
      <c r="O1" s="109"/>
      <c r="P1" s="109"/>
      <c r="Q1" s="110"/>
    </row>
    <row r="2" spans="1:17" ht="13.8" thickBot="1" x14ac:dyDescent="0.3">
      <c r="B2" s="45" t="s">
        <v>43</v>
      </c>
      <c r="C2" s="263" t="str">
        <f>Altalanos!$B$8</f>
        <v>Fiú III A</v>
      </c>
      <c r="D2" s="59"/>
      <c r="E2" s="117" t="s">
        <v>29</v>
      </c>
      <c r="F2" s="49"/>
      <c r="G2" s="49"/>
      <c r="H2" s="242"/>
      <c r="I2" s="242"/>
      <c r="J2" s="44"/>
      <c r="K2" s="44"/>
      <c r="L2" s="44"/>
      <c r="M2" s="44"/>
      <c r="N2" s="53"/>
      <c r="O2" s="39"/>
      <c r="P2" s="39"/>
      <c r="Q2" s="53"/>
    </row>
    <row r="3" spans="1:17" s="2" customFormat="1" ht="13.8" thickBot="1" x14ac:dyDescent="0.3">
      <c r="A3" s="235" t="s">
        <v>42</v>
      </c>
      <c r="B3" s="240"/>
      <c r="C3" s="240"/>
      <c r="D3" s="240"/>
      <c r="E3" s="240"/>
      <c r="F3" s="240"/>
      <c r="G3" s="240"/>
      <c r="H3" s="240"/>
      <c r="I3" s="241"/>
      <c r="J3" s="54"/>
      <c r="K3" s="60"/>
      <c r="L3" s="60"/>
      <c r="M3" s="60"/>
      <c r="N3" s="135" t="s">
        <v>28</v>
      </c>
      <c r="O3" s="55"/>
      <c r="P3" s="61"/>
      <c r="Q3" s="118"/>
    </row>
    <row r="4" spans="1:17" s="2" customFormat="1" x14ac:dyDescent="0.25">
      <c r="A4" s="37" t="s">
        <v>21</v>
      </c>
      <c r="B4" s="37"/>
      <c r="C4" s="36" t="s">
        <v>19</v>
      </c>
      <c r="D4" s="37" t="s">
        <v>24</v>
      </c>
      <c r="E4" s="40"/>
      <c r="G4" s="62"/>
      <c r="H4" s="252" t="s">
        <v>25</v>
      </c>
      <c r="I4" s="247"/>
      <c r="J4" s="63"/>
      <c r="K4" s="64"/>
      <c r="L4" s="64"/>
      <c r="M4" s="64"/>
      <c r="N4" s="63"/>
      <c r="O4" s="119"/>
      <c r="P4" s="119"/>
      <c r="Q4" s="65"/>
    </row>
    <row r="5" spans="1:17" s="2" customFormat="1" ht="13.8" thickBot="1" x14ac:dyDescent="0.3">
      <c r="A5" s="111">
        <f>Altalanos!$A$10</f>
        <v>44686</v>
      </c>
      <c r="B5" s="111"/>
      <c r="C5" s="46" t="str">
        <f>Altalanos!$C$10</f>
        <v>Pécs</v>
      </c>
      <c r="D5" s="47" t="str">
        <f>Altalanos!$D$10</f>
        <v xml:space="preserve">  </v>
      </c>
      <c r="E5" s="47"/>
      <c r="F5" s="47"/>
      <c r="G5" s="47"/>
      <c r="H5" s="132">
        <f>Altalanos!$E$10</f>
        <v>0</v>
      </c>
      <c r="I5" s="253"/>
      <c r="J5" s="66"/>
      <c r="K5" s="41"/>
      <c r="L5" s="41"/>
      <c r="M5" s="41"/>
      <c r="N5" s="66"/>
      <c r="O5" s="47"/>
      <c r="P5" s="47"/>
      <c r="Q5" s="256"/>
    </row>
    <row r="6" spans="1:17" ht="30" customHeight="1" thickBot="1" x14ac:dyDescent="0.3">
      <c r="A6" s="97" t="s">
        <v>30</v>
      </c>
      <c r="B6" s="56" t="s">
        <v>22</v>
      </c>
      <c r="C6" s="56" t="s">
        <v>23</v>
      </c>
      <c r="D6" s="56" t="s">
        <v>26</v>
      </c>
      <c r="E6" s="57" t="s">
        <v>27</v>
      </c>
      <c r="F6" s="57" t="s">
        <v>31</v>
      </c>
      <c r="G6" s="57" t="s">
        <v>88</v>
      </c>
      <c r="H6" s="243" t="s">
        <v>32</v>
      </c>
      <c r="I6" s="244"/>
      <c r="J6" s="101" t="s">
        <v>14</v>
      </c>
      <c r="K6" s="58" t="s">
        <v>12</v>
      </c>
      <c r="L6" s="103" t="s">
        <v>0</v>
      </c>
      <c r="M6" s="76" t="s">
        <v>13</v>
      </c>
      <c r="N6" s="124" t="s">
        <v>40</v>
      </c>
      <c r="O6" s="115" t="s">
        <v>33</v>
      </c>
      <c r="P6" s="116" t="s">
        <v>1</v>
      </c>
      <c r="Q6" s="57" t="s">
        <v>34</v>
      </c>
    </row>
    <row r="7" spans="1:17" s="11" customFormat="1" ht="18.899999999999999" customHeight="1" x14ac:dyDescent="0.25">
      <c r="A7" s="105">
        <v>1</v>
      </c>
      <c r="B7" s="50" t="s">
        <v>95</v>
      </c>
      <c r="C7" s="50"/>
      <c r="D7" s="51"/>
      <c r="E7" s="120"/>
      <c r="F7" s="236"/>
      <c r="G7" s="237"/>
      <c r="H7" s="51"/>
      <c r="I7" s="51"/>
      <c r="J7" s="102"/>
      <c r="K7" s="100"/>
      <c r="L7" s="104"/>
      <c r="M7" s="100"/>
      <c r="N7" s="95"/>
      <c r="O7" s="260"/>
      <c r="P7" s="68"/>
      <c r="Q7" s="52"/>
    </row>
    <row r="8" spans="1:17" s="11" customFormat="1" ht="18.899999999999999" customHeight="1" x14ac:dyDescent="0.25">
      <c r="A8" s="105">
        <v>2</v>
      </c>
      <c r="B8" s="50" t="s">
        <v>96</v>
      </c>
      <c r="C8" s="50"/>
      <c r="D8" s="51"/>
      <c r="E8" s="120"/>
      <c r="F8" s="238"/>
      <c r="G8" s="239"/>
      <c r="H8" s="51"/>
      <c r="I8" s="51"/>
      <c r="J8" s="102"/>
      <c r="K8" s="100"/>
      <c r="L8" s="104"/>
      <c r="M8" s="100"/>
      <c r="N8" s="95"/>
      <c r="O8" s="51"/>
      <c r="P8" s="68"/>
      <c r="Q8" s="52"/>
    </row>
    <row r="9" spans="1:17" s="11" customFormat="1" ht="18.899999999999999" customHeight="1" x14ac:dyDescent="0.25">
      <c r="A9" s="105">
        <v>3</v>
      </c>
      <c r="B9" s="50" t="s">
        <v>94</v>
      </c>
      <c r="C9" s="50"/>
      <c r="D9" s="51"/>
      <c r="E9" s="120"/>
      <c r="F9" s="238"/>
      <c r="G9" s="239"/>
      <c r="H9" s="51"/>
      <c r="I9" s="51"/>
      <c r="J9" s="102"/>
      <c r="K9" s="100"/>
      <c r="L9" s="104"/>
      <c r="M9" s="100"/>
      <c r="N9" s="95"/>
      <c r="O9" s="51"/>
      <c r="P9" s="249"/>
      <c r="Q9" s="125"/>
    </row>
    <row r="10" spans="1:17" s="11" customFormat="1" ht="18.899999999999999" customHeight="1" x14ac:dyDescent="0.25">
      <c r="A10" s="105">
        <v>4</v>
      </c>
      <c r="B10" s="50"/>
      <c r="C10" s="50"/>
      <c r="D10" s="51"/>
      <c r="E10" s="120"/>
      <c r="F10" s="238"/>
      <c r="G10" s="239"/>
      <c r="H10" s="51"/>
      <c r="I10" s="51"/>
      <c r="J10" s="102"/>
      <c r="K10" s="100"/>
      <c r="L10" s="104"/>
      <c r="M10" s="100"/>
      <c r="N10" s="95"/>
      <c r="O10" s="51"/>
      <c r="P10" s="248"/>
      <c r="Q10" s="245"/>
    </row>
    <row r="11" spans="1:17" s="11" customFormat="1" ht="18.899999999999999" customHeight="1" x14ac:dyDescent="0.25">
      <c r="A11" s="105">
        <v>5</v>
      </c>
      <c r="B11" s="50"/>
      <c r="C11" s="50"/>
      <c r="D11" s="51"/>
      <c r="E11" s="120"/>
      <c r="F11" s="238"/>
      <c r="G11" s="239"/>
      <c r="H11" s="51"/>
      <c r="I11" s="51"/>
      <c r="J11" s="102"/>
      <c r="K11" s="100"/>
      <c r="L11" s="104"/>
      <c r="M11" s="100"/>
      <c r="N11" s="95"/>
      <c r="O11" s="51"/>
      <c r="P11" s="248"/>
      <c r="Q11" s="245"/>
    </row>
    <row r="12" spans="1:17" s="11" customFormat="1" ht="18.899999999999999" customHeight="1" x14ac:dyDescent="0.25">
      <c r="A12" s="105">
        <v>6</v>
      </c>
      <c r="B12" s="50"/>
      <c r="C12" s="50"/>
      <c r="D12" s="51"/>
      <c r="E12" s="120"/>
      <c r="F12" s="238"/>
      <c r="G12" s="239"/>
      <c r="H12" s="51"/>
      <c r="I12" s="51"/>
      <c r="J12" s="102"/>
      <c r="K12" s="100"/>
      <c r="L12" s="104"/>
      <c r="M12" s="100"/>
      <c r="N12" s="95"/>
      <c r="O12" s="51"/>
      <c r="P12" s="248"/>
      <c r="Q12" s="245"/>
    </row>
    <row r="13" spans="1:17" s="11" customFormat="1" ht="18.899999999999999" customHeight="1" x14ac:dyDescent="0.25">
      <c r="A13" s="105">
        <v>7</v>
      </c>
      <c r="B13" s="50"/>
      <c r="C13" s="50"/>
      <c r="D13" s="51"/>
      <c r="E13" s="120"/>
      <c r="F13" s="238"/>
      <c r="G13" s="239"/>
      <c r="H13" s="51"/>
      <c r="I13" s="51"/>
      <c r="J13" s="102"/>
      <c r="K13" s="100"/>
      <c r="L13" s="104"/>
      <c r="M13" s="100"/>
      <c r="N13" s="95"/>
      <c r="O13" s="51"/>
      <c r="P13" s="248"/>
      <c r="Q13" s="245"/>
    </row>
    <row r="14" spans="1:17" s="11" customFormat="1" ht="18.899999999999999" customHeight="1" x14ac:dyDescent="0.25">
      <c r="A14" s="105">
        <v>8</v>
      </c>
      <c r="B14" s="50"/>
      <c r="C14" s="50"/>
      <c r="D14" s="51"/>
      <c r="E14" s="120"/>
      <c r="F14" s="238"/>
      <c r="G14" s="239"/>
      <c r="H14" s="51"/>
      <c r="I14" s="51"/>
      <c r="J14" s="102"/>
      <c r="K14" s="100"/>
      <c r="L14" s="104"/>
      <c r="M14" s="100"/>
      <c r="N14" s="95"/>
      <c r="O14" s="51"/>
      <c r="P14" s="248"/>
      <c r="Q14" s="245"/>
    </row>
    <row r="15" spans="1:17" s="11" customFormat="1" ht="18.899999999999999" customHeight="1" x14ac:dyDescent="0.25">
      <c r="A15" s="105">
        <v>9</v>
      </c>
      <c r="B15" s="50"/>
      <c r="C15" s="50"/>
      <c r="D15" s="51"/>
      <c r="E15" s="120"/>
      <c r="F15" s="67"/>
      <c r="G15" s="67"/>
      <c r="H15" s="51"/>
      <c r="I15" s="51"/>
      <c r="J15" s="102"/>
      <c r="K15" s="100"/>
      <c r="L15" s="104"/>
      <c r="M15" s="128"/>
      <c r="N15" s="95"/>
      <c r="O15" s="51"/>
      <c r="P15" s="52"/>
      <c r="Q15" s="52"/>
    </row>
    <row r="16" spans="1:17" s="11" customFormat="1" ht="18.899999999999999" customHeight="1" x14ac:dyDescent="0.25">
      <c r="A16" s="105">
        <v>10</v>
      </c>
      <c r="B16" s="259"/>
      <c r="C16" s="50"/>
      <c r="D16" s="51"/>
      <c r="E16" s="120"/>
      <c r="F16" s="67"/>
      <c r="G16" s="67"/>
      <c r="H16" s="51"/>
      <c r="I16" s="51"/>
      <c r="J16" s="102"/>
      <c r="K16" s="100"/>
      <c r="L16" s="104"/>
      <c r="M16" s="128"/>
      <c r="N16" s="95"/>
      <c r="O16" s="51"/>
      <c r="P16" s="68"/>
      <c r="Q16" s="52"/>
    </row>
    <row r="17" spans="1:17" s="11" customFormat="1" ht="18.899999999999999" customHeight="1" x14ac:dyDescent="0.25">
      <c r="A17" s="105">
        <v>11</v>
      </c>
      <c r="B17" s="50"/>
      <c r="C17" s="50"/>
      <c r="D17" s="51"/>
      <c r="E17" s="120"/>
      <c r="F17" s="67"/>
      <c r="G17" s="67"/>
      <c r="H17" s="51"/>
      <c r="I17" s="51"/>
      <c r="J17" s="102"/>
      <c r="K17" s="100"/>
      <c r="L17" s="104"/>
      <c r="M17" s="128"/>
      <c r="N17" s="95"/>
      <c r="O17" s="51"/>
      <c r="P17" s="68"/>
      <c r="Q17" s="52"/>
    </row>
    <row r="18" spans="1:17" s="11" customFormat="1" ht="18.899999999999999" customHeight="1" x14ac:dyDescent="0.25">
      <c r="A18" s="105">
        <v>12</v>
      </c>
      <c r="B18" s="50"/>
      <c r="C18" s="50"/>
      <c r="D18" s="51"/>
      <c r="E18" s="120"/>
      <c r="F18" s="67"/>
      <c r="G18" s="67"/>
      <c r="H18" s="51"/>
      <c r="I18" s="51"/>
      <c r="J18" s="102"/>
      <c r="K18" s="100"/>
      <c r="L18" s="104"/>
      <c r="M18" s="128"/>
      <c r="N18" s="95"/>
      <c r="O18" s="51"/>
      <c r="P18" s="68"/>
      <c r="Q18" s="52"/>
    </row>
    <row r="19" spans="1:17" s="11" customFormat="1" ht="18.899999999999999" customHeight="1" x14ac:dyDescent="0.25">
      <c r="A19" s="105">
        <v>13</v>
      </c>
      <c r="B19" s="50"/>
      <c r="C19" s="50"/>
      <c r="D19" s="51"/>
      <c r="E19" s="120"/>
      <c r="F19" s="67"/>
      <c r="G19" s="67"/>
      <c r="H19" s="51"/>
      <c r="I19" s="51"/>
      <c r="J19" s="102"/>
      <c r="K19" s="100"/>
      <c r="L19" s="104"/>
      <c r="M19" s="128"/>
      <c r="N19" s="95"/>
      <c r="O19" s="51"/>
      <c r="P19" s="68"/>
      <c r="Q19" s="52"/>
    </row>
    <row r="20" spans="1:17" s="11" customFormat="1" ht="18.899999999999999" customHeight="1" x14ac:dyDescent="0.25">
      <c r="A20" s="105">
        <v>14</v>
      </c>
      <c r="B20" s="50"/>
      <c r="C20" s="50"/>
      <c r="D20" s="51"/>
      <c r="E20" s="120"/>
      <c r="F20" s="67"/>
      <c r="G20" s="67"/>
      <c r="H20" s="51"/>
      <c r="I20" s="51"/>
      <c r="J20" s="102"/>
      <c r="K20" s="100"/>
      <c r="L20" s="104"/>
      <c r="M20" s="128"/>
      <c r="N20" s="95"/>
      <c r="O20" s="51"/>
      <c r="P20" s="68"/>
      <c r="Q20" s="52"/>
    </row>
    <row r="21" spans="1:17" s="11" customFormat="1" ht="18.899999999999999" customHeight="1" x14ac:dyDescent="0.25">
      <c r="A21" s="105">
        <v>15</v>
      </c>
      <c r="B21" s="50"/>
      <c r="C21" s="50"/>
      <c r="D21" s="51"/>
      <c r="E21" s="120"/>
      <c r="F21" s="67"/>
      <c r="G21" s="67"/>
      <c r="H21" s="51"/>
      <c r="I21" s="51"/>
      <c r="J21" s="102"/>
      <c r="K21" s="100"/>
      <c r="L21" s="104"/>
      <c r="M21" s="128"/>
      <c r="N21" s="95"/>
      <c r="O21" s="51"/>
      <c r="P21" s="68"/>
      <c r="Q21" s="52"/>
    </row>
    <row r="22" spans="1:17" s="11" customFormat="1" ht="18.899999999999999" customHeight="1" x14ac:dyDescent="0.25">
      <c r="A22" s="105">
        <v>16</v>
      </c>
      <c r="B22" s="50"/>
      <c r="C22" s="50"/>
      <c r="D22" s="51"/>
      <c r="E22" s="120"/>
      <c r="F22" s="67"/>
      <c r="G22" s="67"/>
      <c r="H22" s="51"/>
      <c r="I22" s="51"/>
      <c r="J22" s="102"/>
      <c r="K22" s="100"/>
      <c r="L22" s="104"/>
      <c r="M22" s="128"/>
      <c r="N22" s="95"/>
      <c r="O22" s="51"/>
      <c r="P22" s="68"/>
      <c r="Q22" s="52"/>
    </row>
    <row r="23" spans="1:17" s="11" customFormat="1" ht="18.899999999999999" customHeight="1" x14ac:dyDescent="0.25">
      <c r="A23" s="105">
        <v>17</v>
      </c>
      <c r="B23" s="50"/>
      <c r="C23" s="50"/>
      <c r="D23" s="51"/>
      <c r="E23" s="120"/>
      <c r="F23" s="67"/>
      <c r="G23" s="67"/>
      <c r="H23" s="51"/>
      <c r="I23" s="51"/>
      <c r="J23" s="102"/>
      <c r="K23" s="100"/>
      <c r="L23" s="104"/>
      <c r="M23" s="128"/>
      <c r="N23" s="95"/>
      <c r="O23" s="51"/>
      <c r="P23" s="68"/>
      <c r="Q23" s="52"/>
    </row>
    <row r="24" spans="1:17" s="11" customFormat="1" ht="18.899999999999999" customHeight="1" x14ac:dyDescent="0.25">
      <c r="A24" s="105">
        <v>18</v>
      </c>
      <c r="B24" s="50"/>
      <c r="C24" s="50"/>
      <c r="D24" s="51"/>
      <c r="E24" s="120"/>
      <c r="F24" s="67"/>
      <c r="G24" s="67"/>
      <c r="H24" s="51"/>
      <c r="I24" s="51"/>
      <c r="J24" s="102"/>
      <c r="K24" s="100"/>
      <c r="L24" s="104"/>
      <c r="M24" s="128"/>
      <c r="N24" s="95"/>
      <c r="O24" s="51"/>
      <c r="P24" s="68"/>
      <c r="Q24" s="52"/>
    </row>
    <row r="25" spans="1:17" s="11" customFormat="1" ht="18.899999999999999" customHeight="1" x14ac:dyDescent="0.25">
      <c r="A25" s="105">
        <v>19</v>
      </c>
      <c r="B25" s="50"/>
      <c r="C25" s="50"/>
      <c r="D25" s="51"/>
      <c r="E25" s="120"/>
      <c r="F25" s="67"/>
      <c r="G25" s="67"/>
      <c r="H25" s="51"/>
      <c r="I25" s="51"/>
      <c r="J25" s="102"/>
      <c r="K25" s="100"/>
      <c r="L25" s="104"/>
      <c r="M25" s="128"/>
      <c r="N25" s="95"/>
      <c r="O25" s="51"/>
      <c r="P25" s="68"/>
      <c r="Q25" s="52"/>
    </row>
    <row r="26" spans="1:17" s="11" customFormat="1" ht="18.899999999999999" customHeight="1" x14ac:dyDescent="0.25">
      <c r="A26" s="105">
        <v>20</v>
      </c>
      <c r="B26" s="50"/>
      <c r="C26" s="50"/>
      <c r="D26" s="51"/>
      <c r="E26" s="120"/>
      <c r="F26" s="67"/>
      <c r="G26" s="67"/>
      <c r="H26" s="51"/>
      <c r="I26" s="51"/>
      <c r="J26" s="102"/>
      <c r="K26" s="100"/>
      <c r="L26" s="104"/>
      <c r="M26" s="128"/>
      <c r="N26" s="95"/>
      <c r="O26" s="51"/>
      <c r="P26" s="68"/>
      <c r="Q26" s="52"/>
    </row>
    <row r="27" spans="1:17" s="11" customFormat="1" ht="18.899999999999999" customHeight="1" x14ac:dyDescent="0.25">
      <c r="A27" s="105">
        <v>21</v>
      </c>
      <c r="B27" s="50"/>
      <c r="C27" s="50"/>
      <c r="D27" s="51"/>
      <c r="E27" s="120"/>
      <c r="F27" s="67"/>
      <c r="G27" s="67"/>
      <c r="H27" s="51"/>
      <c r="I27" s="51"/>
      <c r="J27" s="102"/>
      <c r="K27" s="100"/>
      <c r="L27" s="104"/>
      <c r="M27" s="128"/>
      <c r="N27" s="95"/>
      <c r="O27" s="51"/>
      <c r="P27" s="68"/>
      <c r="Q27" s="52"/>
    </row>
    <row r="28" spans="1:17" s="11" customFormat="1" ht="18.899999999999999" customHeight="1" x14ac:dyDescent="0.25">
      <c r="A28" s="105">
        <v>22</v>
      </c>
      <c r="B28" s="50"/>
      <c r="C28" s="50"/>
      <c r="D28" s="51"/>
      <c r="E28" s="261"/>
      <c r="F28" s="254"/>
      <c r="G28" s="255"/>
      <c r="H28" s="51"/>
      <c r="I28" s="51"/>
      <c r="J28" s="102"/>
      <c r="K28" s="100"/>
      <c r="L28" s="104"/>
      <c r="M28" s="128"/>
      <c r="N28" s="95"/>
      <c r="O28" s="51"/>
      <c r="P28" s="68"/>
      <c r="Q28" s="52"/>
    </row>
    <row r="29" spans="1:17" s="11" customFormat="1" ht="18.899999999999999" customHeight="1" x14ac:dyDescent="0.25">
      <c r="A29" s="105">
        <v>23</v>
      </c>
      <c r="B29" s="50"/>
      <c r="C29" s="50"/>
      <c r="D29" s="51"/>
      <c r="E29" s="262"/>
      <c r="F29" s="67"/>
      <c r="G29" s="67"/>
      <c r="H29" s="51"/>
      <c r="I29" s="51"/>
      <c r="J29" s="102"/>
      <c r="K29" s="100"/>
      <c r="L29" s="104"/>
      <c r="M29" s="128"/>
      <c r="N29" s="95"/>
      <c r="O29" s="51"/>
      <c r="P29" s="68"/>
      <c r="Q29" s="52"/>
    </row>
    <row r="30" spans="1:17" s="11" customFormat="1" ht="18.899999999999999" customHeight="1" x14ac:dyDescent="0.25">
      <c r="A30" s="105">
        <v>24</v>
      </c>
      <c r="B30" s="50"/>
      <c r="C30" s="50"/>
      <c r="D30" s="51"/>
      <c r="E30" s="120"/>
      <c r="F30" s="67"/>
      <c r="G30" s="67"/>
      <c r="H30" s="51"/>
      <c r="I30" s="51"/>
      <c r="J30" s="102"/>
      <c r="K30" s="100"/>
      <c r="L30" s="104"/>
      <c r="M30" s="128"/>
      <c r="N30" s="95"/>
      <c r="O30" s="51"/>
      <c r="P30" s="68"/>
      <c r="Q30" s="52"/>
    </row>
    <row r="31" spans="1:17" s="11" customFormat="1" ht="18.899999999999999" customHeight="1" x14ac:dyDescent="0.25">
      <c r="A31" s="105">
        <v>25</v>
      </c>
      <c r="B31" s="50"/>
      <c r="C31" s="50"/>
      <c r="D31" s="51"/>
      <c r="E31" s="120"/>
      <c r="F31" s="67"/>
      <c r="G31" s="67"/>
      <c r="H31" s="51"/>
      <c r="I31" s="51"/>
      <c r="J31" s="102"/>
      <c r="K31" s="100"/>
      <c r="L31" s="104"/>
      <c r="M31" s="128"/>
      <c r="N31" s="95"/>
      <c r="O31" s="51"/>
      <c r="P31" s="68"/>
      <c r="Q31" s="52"/>
    </row>
    <row r="32" spans="1:17" s="11" customFormat="1" ht="18.899999999999999" customHeight="1" x14ac:dyDescent="0.25">
      <c r="A32" s="105">
        <v>26</v>
      </c>
      <c r="B32" s="50"/>
      <c r="C32" s="50"/>
      <c r="D32" s="51"/>
      <c r="E32" s="251"/>
      <c r="F32" s="67"/>
      <c r="G32" s="67"/>
      <c r="H32" s="51"/>
      <c r="I32" s="51"/>
      <c r="J32" s="102"/>
      <c r="K32" s="100"/>
      <c r="L32" s="104"/>
      <c r="M32" s="128"/>
      <c r="N32" s="95"/>
      <c r="O32" s="51"/>
      <c r="P32" s="68"/>
      <c r="Q32" s="52"/>
    </row>
    <row r="33" spans="1:17" s="11" customFormat="1" ht="18.899999999999999" customHeight="1" x14ac:dyDescent="0.25">
      <c r="A33" s="105">
        <v>27</v>
      </c>
      <c r="B33" s="50"/>
      <c r="C33" s="50"/>
      <c r="D33" s="51"/>
      <c r="E33" s="120"/>
      <c r="F33" s="67"/>
      <c r="G33" s="67"/>
      <c r="H33" s="51"/>
      <c r="I33" s="51"/>
      <c r="J33" s="102"/>
      <c r="K33" s="100"/>
      <c r="L33" s="104"/>
      <c r="M33" s="128"/>
      <c r="N33" s="95"/>
      <c r="O33" s="51"/>
      <c r="P33" s="68"/>
      <c r="Q33" s="52"/>
    </row>
    <row r="34" spans="1:17" s="11" customFormat="1" ht="18.899999999999999" customHeight="1" x14ac:dyDescent="0.25">
      <c r="A34" s="105">
        <v>28</v>
      </c>
      <c r="B34" s="50"/>
      <c r="C34" s="50"/>
      <c r="D34" s="51"/>
      <c r="E34" s="120"/>
      <c r="F34" s="67"/>
      <c r="G34" s="67"/>
      <c r="H34" s="51"/>
      <c r="I34" s="51"/>
      <c r="J34" s="102"/>
      <c r="K34" s="100"/>
      <c r="L34" s="104"/>
      <c r="M34" s="128"/>
      <c r="N34" s="95"/>
      <c r="O34" s="51"/>
      <c r="P34" s="68"/>
      <c r="Q34" s="52"/>
    </row>
    <row r="35" spans="1:17" s="11" customFormat="1" ht="18.899999999999999" customHeight="1" x14ac:dyDescent="0.25">
      <c r="A35" s="105">
        <v>29</v>
      </c>
      <c r="B35" s="50"/>
      <c r="C35" s="50"/>
      <c r="D35" s="51"/>
      <c r="E35" s="120"/>
      <c r="F35" s="67"/>
      <c r="G35" s="67"/>
      <c r="H35" s="51"/>
      <c r="I35" s="51"/>
      <c r="J35" s="102"/>
      <c r="K35" s="100"/>
      <c r="L35" s="104"/>
      <c r="M35" s="128"/>
      <c r="N35" s="95"/>
      <c r="O35" s="51"/>
      <c r="P35" s="68"/>
      <c r="Q35" s="52"/>
    </row>
    <row r="36" spans="1:17" s="11" customFormat="1" ht="18.899999999999999" customHeight="1" x14ac:dyDescent="0.25">
      <c r="A36" s="105">
        <v>30</v>
      </c>
      <c r="B36" s="50"/>
      <c r="C36" s="50"/>
      <c r="D36" s="51"/>
      <c r="E36" s="120"/>
      <c r="F36" s="67"/>
      <c r="G36" s="67"/>
      <c r="H36" s="51"/>
      <c r="I36" s="51"/>
      <c r="J36" s="102"/>
      <c r="K36" s="100"/>
      <c r="L36" s="104"/>
      <c r="M36" s="128"/>
      <c r="N36" s="95"/>
      <c r="O36" s="51"/>
      <c r="P36" s="68"/>
      <c r="Q36" s="52"/>
    </row>
    <row r="37" spans="1:17" s="11" customFormat="1" ht="18.899999999999999" customHeight="1" x14ac:dyDescent="0.25">
      <c r="A37" s="105">
        <v>31</v>
      </c>
      <c r="B37" s="50"/>
      <c r="C37" s="50"/>
      <c r="D37" s="51"/>
      <c r="E37" s="120"/>
      <c r="F37" s="67"/>
      <c r="G37" s="67"/>
      <c r="H37" s="51"/>
      <c r="I37" s="51"/>
      <c r="J37" s="102"/>
      <c r="K37" s="100"/>
      <c r="L37" s="104"/>
      <c r="M37" s="128"/>
      <c r="N37" s="95"/>
      <c r="O37" s="51"/>
      <c r="P37" s="68"/>
      <c r="Q37" s="52"/>
    </row>
    <row r="38" spans="1:17" s="11" customFormat="1" ht="18.899999999999999" customHeight="1" x14ac:dyDescent="0.25">
      <c r="A38" s="105">
        <v>32</v>
      </c>
      <c r="B38" s="50"/>
      <c r="C38" s="50"/>
      <c r="D38" s="51"/>
      <c r="E38" s="120"/>
      <c r="F38" s="67"/>
      <c r="G38" s="67"/>
      <c r="H38" s="246"/>
      <c r="I38" s="131"/>
      <c r="J38" s="102"/>
      <c r="K38" s="100"/>
      <c r="L38" s="104"/>
      <c r="M38" s="128"/>
      <c r="N38" s="95"/>
      <c r="O38" s="52"/>
      <c r="P38" s="68"/>
      <c r="Q38" s="52"/>
    </row>
    <row r="39" spans="1:17" s="11" customFormat="1" ht="18.899999999999999" customHeight="1" x14ac:dyDescent="0.25">
      <c r="A39" s="105">
        <v>33</v>
      </c>
      <c r="B39" s="50"/>
      <c r="C39" s="50"/>
      <c r="D39" s="51"/>
      <c r="E39" s="120"/>
      <c r="F39" s="67"/>
      <c r="G39" s="67"/>
      <c r="H39" s="246"/>
      <c r="I39" s="131"/>
      <c r="J39" s="102"/>
      <c r="K39" s="100"/>
      <c r="L39" s="104"/>
      <c r="M39" s="128"/>
      <c r="N39" s="125"/>
      <c r="O39" s="98"/>
      <c r="P39" s="68"/>
      <c r="Q39" s="52"/>
    </row>
    <row r="40" spans="1:17" s="11" customFormat="1" ht="18.899999999999999" customHeight="1" x14ac:dyDescent="0.25">
      <c r="A40" s="105">
        <v>34</v>
      </c>
      <c r="B40" s="50"/>
      <c r="C40" s="50"/>
      <c r="D40" s="51"/>
      <c r="E40" s="120"/>
      <c r="F40" s="67"/>
      <c r="G40" s="67"/>
      <c r="H40" s="246"/>
      <c r="I40" s="131"/>
      <c r="J40" s="102" t="e">
        <f>IF(AND(Q40="",#REF!&gt;0,#REF!&lt;5),K40,)</f>
        <v>#REF!</v>
      </c>
      <c r="K40" s="100" t="str">
        <f>IF(D40="","ZZZ9",IF(AND(#REF!&gt;0,#REF!&lt;5),D40&amp;#REF!,D40&amp;"9"))</f>
        <v>ZZZ9</v>
      </c>
      <c r="L40" s="104">
        <f t="shared" ref="L40:L103" si="0">IF(Q40="",999,Q40)</f>
        <v>999</v>
      </c>
      <c r="M40" s="128">
        <f t="shared" ref="M40:M103" si="1">IF(P40=999,999,1)</f>
        <v>999</v>
      </c>
      <c r="N40" s="125"/>
      <c r="O40" s="98"/>
      <c r="P40" s="68">
        <f t="shared" ref="P40:P103" si="2">IF(N40="DA",1,IF(N40="WC",2,IF(N40="SE",3,IF(N40="Q",4,IF(N40="LL",5,999)))))</f>
        <v>999</v>
      </c>
      <c r="Q40" s="52"/>
    </row>
    <row r="41" spans="1:17" s="11" customFormat="1" ht="18.899999999999999" customHeight="1" x14ac:dyDescent="0.25">
      <c r="A41" s="105">
        <v>35</v>
      </c>
      <c r="B41" s="50"/>
      <c r="C41" s="50"/>
      <c r="D41" s="51"/>
      <c r="E41" s="120"/>
      <c r="F41" s="67"/>
      <c r="G41" s="67"/>
      <c r="H41" s="246"/>
      <c r="I41" s="131"/>
      <c r="J41" s="102" t="e">
        <f>IF(AND(Q41="",#REF!&gt;0,#REF!&lt;5),K41,)</f>
        <v>#REF!</v>
      </c>
      <c r="K41" s="100" t="str">
        <f>IF(D41="","ZZZ9",IF(AND(#REF!&gt;0,#REF!&lt;5),D41&amp;#REF!,D41&amp;"9"))</f>
        <v>ZZZ9</v>
      </c>
      <c r="L41" s="104">
        <f t="shared" si="0"/>
        <v>999</v>
      </c>
      <c r="M41" s="128">
        <f t="shared" si="1"/>
        <v>999</v>
      </c>
      <c r="N41" s="125"/>
      <c r="O41" s="98"/>
      <c r="P41" s="68">
        <f t="shared" si="2"/>
        <v>999</v>
      </c>
      <c r="Q41" s="52"/>
    </row>
    <row r="42" spans="1:17" s="11" customFormat="1" ht="18.899999999999999" customHeight="1" x14ac:dyDescent="0.25">
      <c r="A42" s="105">
        <v>36</v>
      </c>
      <c r="B42" s="50"/>
      <c r="C42" s="50"/>
      <c r="D42" s="51"/>
      <c r="E42" s="120"/>
      <c r="F42" s="67"/>
      <c r="G42" s="67"/>
      <c r="H42" s="246"/>
      <c r="I42" s="131"/>
      <c r="J42" s="102" t="e">
        <f>IF(AND(Q42="",#REF!&gt;0,#REF!&lt;5),K42,)</f>
        <v>#REF!</v>
      </c>
      <c r="K42" s="100" t="str">
        <f>IF(D42="","ZZZ9",IF(AND(#REF!&gt;0,#REF!&lt;5),D42&amp;#REF!,D42&amp;"9"))</f>
        <v>ZZZ9</v>
      </c>
      <c r="L42" s="104">
        <f t="shared" si="0"/>
        <v>999</v>
      </c>
      <c r="M42" s="128">
        <f t="shared" si="1"/>
        <v>999</v>
      </c>
      <c r="N42" s="125"/>
      <c r="O42" s="98"/>
      <c r="P42" s="68">
        <f t="shared" si="2"/>
        <v>999</v>
      </c>
      <c r="Q42" s="52"/>
    </row>
    <row r="43" spans="1:17" s="11" customFormat="1" ht="18.899999999999999" customHeight="1" x14ac:dyDescent="0.25">
      <c r="A43" s="105">
        <v>37</v>
      </c>
      <c r="B43" s="50"/>
      <c r="C43" s="50"/>
      <c r="D43" s="51"/>
      <c r="E43" s="120"/>
      <c r="F43" s="67"/>
      <c r="G43" s="67"/>
      <c r="H43" s="246"/>
      <c r="I43" s="131"/>
      <c r="J43" s="102" t="e">
        <f>IF(AND(Q43="",#REF!&gt;0,#REF!&lt;5),K43,)</f>
        <v>#REF!</v>
      </c>
      <c r="K43" s="100" t="str">
        <f>IF(D43="","ZZZ9",IF(AND(#REF!&gt;0,#REF!&lt;5),D43&amp;#REF!,D43&amp;"9"))</f>
        <v>ZZZ9</v>
      </c>
      <c r="L43" s="104">
        <f t="shared" si="0"/>
        <v>999</v>
      </c>
      <c r="M43" s="128">
        <f t="shared" si="1"/>
        <v>999</v>
      </c>
      <c r="N43" s="125"/>
      <c r="O43" s="98"/>
      <c r="P43" s="68">
        <f t="shared" si="2"/>
        <v>999</v>
      </c>
      <c r="Q43" s="52"/>
    </row>
    <row r="44" spans="1:17" s="11" customFormat="1" ht="18.899999999999999" customHeight="1" x14ac:dyDescent="0.25">
      <c r="A44" s="105">
        <v>38</v>
      </c>
      <c r="B44" s="50"/>
      <c r="C44" s="50"/>
      <c r="D44" s="51"/>
      <c r="E44" s="120"/>
      <c r="F44" s="67"/>
      <c r="G44" s="67"/>
      <c r="H44" s="246"/>
      <c r="I44" s="131"/>
      <c r="J44" s="102" t="e">
        <f>IF(AND(Q44="",#REF!&gt;0,#REF!&lt;5),K44,)</f>
        <v>#REF!</v>
      </c>
      <c r="K44" s="100" t="str">
        <f>IF(D44="","ZZZ9",IF(AND(#REF!&gt;0,#REF!&lt;5),D44&amp;#REF!,D44&amp;"9"))</f>
        <v>ZZZ9</v>
      </c>
      <c r="L44" s="104">
        <f t="shared" si="0"/>
        <v>999</v>
      </c>
      <c r="M44" s="128">
        <f t="shared" si="1"/>
        <v>999</v>
      </c>
      <c r="N44" s="125"/>
      <c r="O44" s="98"/>
      <c r="P44" s="68">
        <f t="shared" si="2"/>
        <v>999</v>
      </c>
      <c r="Q44" s="52"/>
    </row>
    <row r="45" spans="1:17" s="11" customFormat="1" ht="18.899999999999999" customHeight="1" x14ac:dyDescent="0.25">
      <c r="A45" s="105">
        <v>39</v>
      </c>
      <c r="B45" s="50"/>
      <c r="C45" s="50"/>
      <c r="D45" s="51"/>
      <c r="E45" s="120"/>
      <c r="F45" s="67"/>
      <c r="G45" s="67"/>
      <c r="H45" s="246"/>
      <c r="I45" s="131"/>
      <c r="J45" s="102" t="e">
        <f>IF(AND(Q45="",#REF!&gt;0,#REF!&lt;5),K45,)</f>
        <v>#REF!</v>
      </c>
      <c r="K45" s="100" t="str">
        <f>IF(D45="","ZZZ9",IF(AND(#REF!&gt;0,#REF!&lt;5),D45&amp;#REF!,D45&amp;"9"))</f>
        <v>ZZZ9</v>
      </c>
      <c r="L45" s="104">
        <f t="shared" si="0"/>
        <v>999</v>
      </c>
      <c r="M45" s="128">
        <f t="shared" si="1"/>
        <v>999</v>
      </c>
      <c r="N45" s="125"/>
      <c r="O45" s="98"/>
      <c r="P45" s="68">
        <f t="shared" si="2"/>
        <v>999</v>
      </c>
      <c r="Q45" s="52"/>
    </row>
    <row r="46" spans="1:17" s="11" customFormat="1" ht="18.899999999999999" customHeight="1" x14ac:dyDescent="0.25">
      <c r="A46" s="105">
        <v>40</v>
      </c>
      <c r="B46" s="50"/>
      <c r="C46" s="50"/>
      <c r="D46" s="51"/>
      <c r="E46" s="120"/>
      <c r="F46" s="67"/>
      <c r="G46" s="67"/>
      <c r="H46" s="246"/>
      <c r="I46" s="131"/>
      <c r="J46" s="102" t="e">
        <f>IF(AND(Q46="",#REF!&gt;0,#REF!&lt;5),K46,)</f>
        <v>#REF!</v>
      </c>
      <c r="K46" s="100" t="str">
        <f>IF(D46="","ZZZ9",IF(AND(#REF!&gt;0,#REF!&lt;5),D46&amp;#REF!,D46&amp;"9"))</f>
        <v>ZZZ9</v>
      </c>
      <c r="L46" s="104">
        <f t="shared" si="0"/>
        <v>999</v>
      </c>
      <c r="M46" s="128">
        <f t="shared" si="1"/>
        <v>999</v>
      </c>
      <c r="N46" s="125"/>
      <c r="O46" s="98"/>
      <c r="P46" s="68">
        <f t="shared" si="2"/>
        <v>999</v>
      </c>
      <c r="Q46" s="52"/>
    </row>
    <row r="47" spans="1:17" s="11" customFormat="1" ht="18.899999999999999" customHeight="1" x14ac:dyDescent="0.25">
      <c r="A47" s="105">
        <v>41</v>
      </c>
      <c r="B47" s="50"/>
      <c r="C47" s="50"/>
      <c r="D47" s="51"/>
      <c r="E47" s="120"/>
      <c r="F47" s="67"/>
      <c r="G47" s="67"/>
      <c r="H47" s="246"/>
      <c r="I47" s="131"/>
      <c r="J47" s="102" t="e">
        <f>IF(AND(Q47="",#REF!&gt;0,#REF!&lt;5),K47,)</f>
        <v>#REF!</v>
      </c>
      <c r="K47" s="100" t="str">
        <f>IF(D47="","ZZZ9",IF(AND(#REF!&gt;0,#REF!&lt;5),D47&amp;#REF!,D47&amp;"9"))</f>
        <v>ZZZ9</v>
      </c>
      <c r="L47" s="104">
        <f t="shared" si="0"/>
        <v>999</v>
      </c>
      <c r="M47" s="128">
        <f t="shared" si="1"/>
        <v>999</v>
      </c>
      <c r="N47" s="125"/>
      <c r="O47" s="98"/>
      <c r="P47" s="68">
        <f t="shared" si="2"/>
        <v>999</v>
      </c>
      <c r="Q47" s="52"/>
    </row>
    <row r="48" spans="1:17" s="11" customFormat="1" ht="18.899999999999999" customHeight="1" x14ac:dyDescent="0.25">
      <c r="A48" s="105">
        <v>42</v>
      </c>
      <c r="B48" s="50"/>
      <c r="C48" s="50"/>
      <c r="D48" s="51"/>
      <c r="E48" s="120"/>
      <c r="F48" s="67"/>
      <c r="G48" s="67"/>
      <c r="H48" s="246"/>
      <c r="I48" s="131"/>
      <c r="J48" s="102" t="e">
        <f>IF(AND(Q48="",#REF!&gt;0,#REF!&lt;5),K48,)</f>
        <v>#REF!</v>
      </c>
      <c r="K48" s="100" t="str">
        <f>IF(D48="","ZZZ9",IF(AND(#REF!&gt;0,#REF!&lt;5),D48&amp;#REF!,D48&amp;"9"))</f>
        <v>ZZZ9</v>
      </c>
      <c r="L48" s="104">
        <f t="shared" si="0"/>
        <v>999</v>
      </c>
      <c r="M48" s="128">
        <f t="shared" si="1"/>
        <v>999</v>
      </c>
      <c r="N48" s="125"/>
      <c r="O48" s="98"/>
      <c r="P48" s="68">
        <f t="shared" si="2"/>
        <v>999</v>
      </c>
      <c r="Q48" s="52"/>
    </row>
    <row r="49" spans="1:17" s="11" customFormat="1" ht="18.899999999999999" customHeight="1" x14ac:dyDescent="0.25">
      <c r="A49" s="105">
        <v>43</v>
      </c>
      <c r="B49" s="50"/>
      <c r="C49" s="50"/>
      <c r="D49" s="51"/>
      <c r="E49" s="120"/>
      <c r="F49" s="67"/>
      <c r="G49" s="67"/>
      <c r="H49" s="246"/>
      <c r="I49" s="131"/>
      <c r="J49" s="102" t="e">
        <f>IF(AND(Q49="",#REF!&gt;0,#REF!&lt;5),K49,)</f>
        <v>#REF!</v>
      </c>
      <c r="K49" s="100" t="str">
        <f>IF(D49="","ZZZ9",IF(AND(#REF!&gt;0,#REF!&lt;5),D49&amp;#REF!,D49&amp;"9"))</f>
        <v>ZZZ9</v>
      </c>
      <c r="L49" s="104">
        <f t="shared" si="0"/>
        <v>999</v>
      </c>
      <c r="M49" s="128">
        <f t="shared" si="1"/>
        <v>999</v>
      </c>
      <c r="N49" s="125"/>
      <c r="O49" s="98"/>
      <c r="P49" s="68">
        <f t="shared" si="2"/>
        <v>999</v>
      </c>
      <c r="Q49" s="52"/>
    </row>
    <row r="50" spans="1:17" s="11" customFormat="1" ht="18.899999999999999" customHeight="1" x14ac:dyDescent="0.25">
      <c r="A50" s="105">
        <v>44</v>
      </c>
      <c r="B50" s="50"/>
      <c r="C50" s="50"/>
      <c r="D50" s="51"/>
      <c r="E50" s="120"/>
      <c r="F50" s="67"/>
      <c r="G50" s="67"/>
      <c r="H50" s="246"/>
      <c r="I50" s="131"/>
      <c r="J50" s="102" t="e">
        <f>IF(AND(Q50="",#REF!&gt;0,#REF!&lt;5),K50,)</f>
        <v>#REF!</v>
      </c>
      <c r="K50" s="100" t="str">
        <f>IF(D50="","ZZZ9",IF(AND(#REF!&gt;0,#REF!&lt;5),D50&amp;#REF!,D50&amp;"9"))</f>
        <v>ZZZ9</v>
      </c>
      <c r="L50" s="104">
        <f t="shared" si="0"/>
        <v>999</v>
      </c>
      <c r="M50" s="128">
        <f t="shared" si="1"/>
        <v>999</v>
      </c>
      <c r="N50" s="125"/>
      <c r="O50" s="98"/>
      <c r="P50" s="68">
        <f t="shared" si="2"/>
        <v>999</v>
      </c>
      <c r="Q50" s="52"/>
    </row>
    <row r="51" spans="1:17" s="11" customFormat="1" ht="18.899999999999999" customHeight="1" x14ac:dyDescent="0.25">
      <c r="A51" s="105">
        <v>45</v>
      </c>
      <c r="B51" s="50"/>
      <c r="C51" s="50"/>
      <c r="D51" s="51"/>
      <c r="E51" s="120"/>
      <c r="F51" s="67"/>
      <c r="G51" s="67"/>
      <c r="H51" s="246"/>
      <c r="I51" s="131"/>
      <c r="J51" s="102" t="e">
        <f>IF(AND(Q51="",#REF!&gt;0,#REF!&lt;5),K51,)</f>
        <v>#REF!</v>
      </c>
      <c r="K51" s="100" t="str">
        <f>IF(D51="","ZZZ9",IF(AND(#REF!&gt;0,#REF!&lt;5),D51&amp;#REF!,D51&amp;"9"))</f>
        <v>ZZZ9</v>
      </c>
      <c r="L51" s="104">
        <f t="shared" si="0"/>
        <v>999</v>
      </c>
      <c r="M51" s="128">
        <f t="shared" si="1"/>
        <v>999</v>
      </c>
      <c r="N51" s="125"/>
      <c r="O51" s="98"/>
      <c r="P51" s="68">
        <f t="shared" si="2"/>
        <v>999</v>
      </c>
      <c r="Q51" s="52"/>
    </row>
    <row r="52" spans="1:17" s="11" customFormat="1" ht="18.899999999999999" customHeight="1" x14ac:dyDescent="0.25">
      <c r="A52" s="105">
        <v>46</v>
      </c>
      <c r="B52" s="50"/>
      <c r="C52" s="50"/>
      <c r="D52" s="51"/>
      <c r="E52" s="120"/>
      <c r="F52" s="67"/>
      <c r="G52" s="67"/>
      <c r="H52" s="246"/>
      <c r="I52" s="131"/>
      <c r="J52" s="102" t="e">
        <f>IF(AND(Q52="",#REF!&gt;0,#REF!&lt;5),K52,)</f>
        <v>#REF!</v>
      </c>
      <c r="K52" s="100" t="str">
        <f>IF(D52="","ZZZ9",IF(AND(#REF!&gt;0,#REF!&lt;5),D52&amp;#REF!,D52&amp;"9"))</f>
        <v>ZZZ9</v>
      </c>
      <c r="L52" s="104">
        <f t="shared" si="0"/>
        <v>999</v>
      </c>
      <c r="M52" s="128">
        <f t="shared" si="1"/>
        <v>999</v>
      </c>
      <c r="N52" s="125"/>
      <c r="O52" s="98"/>
      <c r="P52" s="68">
        <f t="shared" si="2"/>
        <v>999</v>
      </c>
      <c r="Q52" s="52"/>
    </row>
    <row r="53" spans="1:17" s="11" customFormat="1" ht="18.899999999999999" customHeight="1" x14ac:dyDescent="0.25">
      <c r="A53" s="105">
        <v>47</v>
      </c>
      <c r="B53" s="50"/>
      <c r="C53" s="50"/>
      <c r="D53" s="51"/>
      <c r="E53" s="120"/>
      <c r="F53" s="67"/>
      <c r="G53" s="67"/>
      <c r="H53" s="246"/>
      <c r="I53" s="131"/>
      <c r="J53" s="102" t="e">
        <f>IF(AND(Q53="",#REF!&gt;0,#REF!&lt;5),K53,)</f>
        <v>#REF!</v>
      </c>
      <c r="K53" s="100" t="str">
        <f>IF(D53="","ZZZ9",IF(AND(#REF!&gt;0,#REF!&lt;5),D53&amp;#REF!,D53&amp;"9"))</f>
        <v>ZZZ9</v>
      </c>
      <c r="L53" s="104">
        <f t="shared" si="0"/>
        <v>999</v>
      </c>
      <c r="M53" s="128">
        <f t="shared" si="1"/>
        <v>999</v>
      </c>
      <c r="N53" s="125"/>
      <c r="O53" s="98"/>
      <c r="P53" s="68">
        <f t="shared" si="2"/>
        <v>999</v>
      </c>
      <c r="Q53" s="52"/>
    </row>
    <row r="54" spans="1:17" s="11" customFormat="1" ht="18.899999999999999" customHeight="1" x14ac:dyDescent="0.25">
      <c r="A54" s="105">
        <v>48</v>
      </c>
      <c r="B54" s="50"/>
      <c r="C54" s="50"/>
      <c r="D54" s="51"/>
      <c r="E54" s="120"/>
      <c r="F54" s="67"/>
      <c r="G54" s="67"/>
      <c r="H54" s="246"/>
      <c r="I54" s="131"/>
      <c r="J54" s="102" t="e">
        <f>IF(AND(Q54="",#REF!&gt;0,#REF!&lt;5),K54,)</f>
        <v>#REF!</v>
      </c>
      <c r="K54" s="100" t="str">
        <f>IF(D54="","ZZZ9",IF(AND(#REF!&gt;0,#REF!&lt;5),D54&amp;#REF!,D54&amp;"9"))</f>
        <v>ZZZ9</v>
      </c>
      <c r="L54" s="104">
        <f t="shared" si="0"/>
        <v>999</v>
      </c>
      <c r="M54" s="128">
        <f t="shared" si="1"/>
        <v>999</v>
      </c>
      <c r="N54" s="125"/>
      <c r="O54" s="98"/>
      <c r="P54" s="68">
        <f t="shared" si="2"/>
        <v>999</v>
      </c>
      <c r="Q54" s="52"/>
    </row>
    <row r="55" spans="1:17" s="11" customFormat="1" ht="18.899999999999999" customHeight="1" x14ac:dyDescent="0.25">
      <c r="A55" s="105">
        <v>49</v>
      </c>
      <c r="B55" s="50"/>
      <c r="C55" s="50"/>
      <c r="D55" s="51"/>
      <c r="E55" s="120"/>
      <c r="F55" s="67"/>
      <c r="G55" s="67"/>
      <c r="H55" s="246"/>
      <c r="I55" s="131"/>
      <c r="J55" s="102" t="e">
        <f>IF(AND(Q55="",#REF!&gt;0,#REF!&lt;5),K55,)</f>
        <v>#REF!</v>
      </c>
      <c r="K55" s="100" t="str">
        <f>IF(D55="","ZZZ9",IF(AND(#REF!&gt;0,#REF!&lt;5),D55&amp;#REF!,D55&amp;"9"))</f>
        <v>ZZZ9</v>
      </c>
      <c r="L55" s="104">
        <f t="shared" si="0"/>
        <v>999</v>
      </c>
      <c r="M55" s="128">
        <f t="shared" si="1"/>
        <v>999</v>
      </c>
      <c r="N55" s="125"/>
      <c r="O55" s="98"/>
      <c r="P55" s="68">
        <f t="shared" si="2"/>
        <v>999</v>
      </c>
      <c r="Q55" s="52"/>
    </row>
    <row r="56" spans="1:17" s="11" customFormat="1" ht="18.899999999999999" customHeight="1" x14ac:dyDescent="0.25">
      <c r="A56" s="105">
        <v>50</v>
      </c>
      <c r="B56" s="50"/>
      <c r="C56" s="50"/>
      <c r="D56" s="51"/>
      <c r="E56" s="120"/>
      <c r="F56" s="67"/>
      <c r="G56" s="67"/>
      <c r="H56" s="246"/>
      <c r="I56" s="131"/>
      <c r="J56" s="102" t="e">
        <f>IF(AND(Q56="",#REF!&gt;0,#REF!&lt;5),K56,)</f>
        <v>#REF!</v>
      </c>
      <c r="K56" s="100" t="str">
        <f>IF(D56="","ZZZ9",IF(AND(#REF!&gt;0,#REF!&lt;5),D56&amp;#REF!,D56&amp;"9"))</f>
        <v>ZZZ9</v>
      </c>
      <c r="L56" s="104">
        <f t="shared" si="0"/>
        <v>999</v>
      </c>
      <c r="M56" s="128">
        <f t="shared" si="1"/>
        <v>999</v>
      </c>
      <c r="N56" s="125"/>
      <c r="O56" s="98"/>
      <c r="P56" s="68">
        <f t="shared" si="2"/>
        <v>999</v>
      </c>
      <c r="Q56" s="52"/>
    </row>
    <row r="57" spans="1:17" s="11" customFormat="1" ht="18.899999999999999" customHeight="1" x14ac:dyDescent="0.25">
      <c r="A57" s="105">
        <v>51</v>
      </c>
      <c r="B57" s="50"/>
      <c r="C57" s="50"/>
      <c r="D57" s="51"/>
      <c r="E57" s="120"/>
      <c r="F57" s="67"/>
      <c r="G57" s="67"/>
      <c r="H57" s="246"/>
      <c r="I57" s="131"/>
      <c r="J57" s="102" t="e">
        <f>IF(AND(Q57="",#REF!&gt;0,#REF!&lt;5),K57,)</f>
        <v>#REF!</v>
      </c>
      <c r="K57" s="100" t="str">
        <f>IF(D57="","ZZZ9",IF(AND(#REF!&gt;0,#REF!&lt;5),D57&amp;#REF!,D57&amp;"9"))</f>
        <v>ZZZ9</v>
      </c>
      <c r="L57" s="104">
        <f t="shared" si="0"/>
        <v>999</v>
      </c>
      <c r="M57" s="128">
        <f t="shared" si="1"/>
        <v>999</v>
      </c>
      <c r="N57" s="125"/>
      <c r="O57" s="98"/>
      <c r="P57" s="68">
        <f t="shared" si="2"/>
        <v>999</v>
      </c>
      <c r="Q57" s="52"/>
    </row>
    <row r="58" spans="1:17" s="11" customFormat="1" ht="18.899999999999999" customHeight="1" x14ac:dyDescent="0.25">
      <c r="A58" s="105">
        <v>52</v>
      </c>
      <c r="B58" s="50"/>
      <c r="C58" s="50"/>
      <c r="D58" s="51"/>
      <c r="E58" s="120"/>
      <c r="F58" s="67"/>
      <c r="G58" s="67"/>
      <c r="H58" s="246"/>
      <c r="I58" s="131"/>
      <c r="J58" s="102" t="e">
        <f>IF(AND(Q58="",#REF!&gt;0,#REF!&lt;5),K58,)</f>
        <v>#REF!</v>
      </c>
      <c r="K58" s="100" t="str">
        <f>IF(D58="","ZZZ9",IF(AND(#REF!&gt;0,#REF!&lt;5),D58&amp;#REF!,D58&amp;"9"))</f>
        <v>ZZZ9</v>
      </c>
      <c r="L58" s="104">
        <f t="shared" si="0"/>
        <v>999</v>
      </c>
      <c r="M58" s="128">
        <f t="shared" si="1"/>
        <v>999</v>
      </c>
      <c r="N58" s="125"/>
      <c r="O58" s="98"/>
      <c r="P58" s="68">
        <f t="shared" si="2"/>
        <v>999</v>
      </c>
      <c r="Q58" s="52"/>
    </row>
    <row r="59" spans="1:17" s="11" customFormat="1" ht="18.899999999999999" customHeight="1" x14ac:dyDescent="0.25">
      <c r="A59" s="105">
        <v>53</v>
      </c>
      <c r="B59" s="50"/>
      <c r="C59" s="50"/>
      <c r="D59" s="51"/>
      <c r="E59" s="120"/>
      <c r="F59" s="67"/>
      <c r="G59" s="67"/>
      <c r="H59" s="246"/>
      <c r="I59" s="131"/>
      <c r="J59" s="102" t="e">
        <f>IF(AND(Q59="",#REF!&gt;0,#REF!&lt;5),K59,)</f>
        <v>#REF!</v>
      </c>
      <c r="K59" s="100" t="str">
        <f>IF(D59="","ZZZ9",IF(AND(#REF!&gt;0,#REF!&lt;5),D59&amp;#REF!,D59&amp;"9"))</f>
        <v>ZZZ9</v>
      </c>
      <c r="L59" s="104">
        <f t="shared" si="0"/>
        <v>999</v>
      </c>
      <c r="M59" s="128">
        <f t="shared" si="1"/>
        <v>999</v>
      </c>
      <c r="N59" s="125"/>
      <c r="O59" s="98"/>
      <c r="P59" s="68">
        <f t="shared" si="2"/>
        <v>999</v>
      </c>
      <c r="Q59" s="52"/>
    </row>
    <row r="60" spans="1:17" s="11" customFormat="1" ht="18.899999999999999" customHeight="1" x14ac:dyDescent="0.25">
      <c r="A60" s="105">
        <v>54</v>
      </c>
      <c r="B60" s="50"/>
      <c r="C60" s="50"/>
      <c r="D60" s="51"/>
      <c r="E60" s="120"/>
      <c r="F60" s="67"/>
      <c r="G60" s="67"/>
      <c r="H60" s="246"/>
      <c r="I60" s="131"/>
      <c r="J60" s="102" t="e">
        <f>IF(AND(Q60="",#REF!&gt;0,#REF!&lt;5),K60,)</f>
        <v>#REF!</v>
      </c>
      <c r="K60" s="100" t="str">
        <f>IF(D60="","ZZZ9",IF(AND(#REF!&gt;0,#REF!&lt;5),D60&amp;#REF!,D60&amp;"9"))</f>
        <v>ZZZ9</v>
      </c>
      <c r="L60" s="104">
        <f t="shared" si="0"/>
        <v>999</v>
      </c>
      <c r="M60" s="128">
        <f t="shared" si="1"/>
        <v>999</v>
      </c>
      <c r="N60" s="125"/>
      <c r="O60" s="98"/>
      <c r="P60" s="68">
        <f t="shared" si="2"/>
        <v>999</v>
      </c>
      <c r="Q60" s="52"/>
    </row>
    <row r="61" spans="1:17" s="11" customFormat="1" ht="18.899999999999999" customHeight="1" x14ac:dyDescent="0.25">
      <c r="A61" s="105">
        <v>55</v>
      </c>
      <c r="B61" s="50"/>
      <c r="C61" s="50"/>
      <c r="D61" s="51"/>
      <c r="E61" s="120"/>
      <c r="F61" s="67"/>
      <c r="G61" s="67"/>
      <c r="H61" s="246"/>
      <c r="I61" s="131"/>
      <c r="J61" s="102" t="e">
        <f>IF(AND(Q61="",#REF!&gt;0,#REF!&lt;5),K61,)</f>
        <v>#REF!</v>
      </c>
      <c r="K61" s="100" t="str">
        <f>IF(D61="","ZZZ9",IF(AND(#REF!&gt;0,#REF!&lt;5),D61&amp;#REF!,D61&amp;"9"))</f>
        <v>ZZZ9</v>
      </c>
      <c r="L61" s="104">
        <f t="shared" si="0"/>
        <v>999</v>
      </c>
      <c r="M61" s="128">
        <f t="shared" si="1"/>
        <v>999</v>
      </c>
      <c r="N61" s="125"/>
      <c r="O61" s="98"/>
      <c r="P61" s="68">
        <f t="shared" si="2"/>
        <v>999</v>
      </c>
      <c r="Q61" s="52"/>
    </row>
    <row r="62" spans="1:17" s="11" customFormat="1" ht="18.899999999999999" customHeight="1" x14ac:dyDescent="0.25">
      <c r="A62" s="105">
        <v>56</v>
      </c>
      <c r="B62" s="50"/>
      <c r="C62" s="50"/>
      <c r="D62" s="51"/>
      <c r="E62" s="120"/>
      <c r="F62" s="67"/>
      <c r="G62" s="67"/>
      <c r="H62" s="246"/>
      <c r="I62" s="131"/>
      <c r="J62" s="102" t="e">
        <f>IF(AND(Q62="",#REF!&gt;0,#REF!&lt;5),K62,)</f>
        <v>#REF!</v>
      </c>
      <c r="K62" s="100" t="str">
        <f>IF(D62="","ZZZ9",IF(AND(#REF!&gt;0,#REF!&lt;5),D62&amp;#REF!,D62&amp;"9"))</f>
        <v>ZZZ9</v>
      </c>
      <c r="L62" s="104">
        <f t="shared" si="0"/>
        <v>999</v>
      </c>
      <c r="M62" s="128">
        <f t="shared" si="1"/>
        <v>999</v>
      </c>
      <c r="N62" s="125"/>
      <c r="O62" s="98"/>
      <c r="P62" s="68">
        <f t="shared" si="2"/>
        <v>999</v>
      </c>
      <c r="Q62" s="52"/>
    </row>
    <row r="63" spans="1:17" s="11" customFormat="1" ht="18.899999999999999" customHeight="1" x14ac:dyDescent="0.25">
      <c r="A63" s="105">
        <v>57</v>
      </c>
      <c r="B63" s="50"/>
      <c r="C63" s="50"/>
      <c r="D63" s="51"/>
      <c r="E63" s="120"/>
      <c r="F63" s="67"/>
      <c r="G63" s="67"/>
      <c r="H63" s="246"/>
      <c r="I63" s="131"/>
      <c r="J63" s="102" t="e">
        <f>IF(AND(Q63="",#REF!&gt;0,#REF!&lt;5),K63,)</f>
        <v>#REF!</v>
      </c>
      <c r="K63" s="100" t="str">
        <f>IF(D63="","ZZZ9",IF(AND(#REF!&gt;0,#REF!&lt;5),D63&amp;#REF!,D63&amp;"9"))</f>
        <v>ZZZ9</v>
      </c>
      <c r="L63" s="104">
        <f t="shared" si="0"/>
        <v>999</v>
      </c>
      <c r="M63" s="128">
        <f t="shared" si="1"/>
        <v>999</v>
      </c>
      <c r="N63" s="125"/>
      <c r="O63" s="98"/>
      <c r="P63" s="68">
        <f t="shared" si="2"/>
        <v>999</v>
      </c>
      <c r="Q63" s="52"/>
    </row>
    <row r="64" spans="1:17" s="11" customFormat="1" ht="18.899999999999999" customHeight="1" x14ac:dyDescent="0.25">
      <c r="A64" s="105">
        <v>58</v>
      </c>
      <c r="B64" s="50"/>
      <c r="C64" s="50"/>
      <c r="D64" s="51"/>
      <c r="E64" s="120"/>
      <c r="F64" s="67"/>
      <c r="G64" s="67"/>
      <c r="H64" s="246"/>
      <c r="I64" s="131"/>
      <c r="J64" s="102" t="e">
        <f>IF(AND(Q64="",#REF!&gt;0,#REF!&lt;5),K64,)</f>
        <v>#REF!</v>
      </c>
      <c r="K64" s="100" t="str">
        <f>IF(D64="","ZZZ9",IF(AND(#REF!&gt;0,#REF!&lt;5),D64&amp;#REF!,D64&amp;"9"))</f>
        <v>ZZZ9</v>
      </c>
      <c r="L64" s="104">
        <f t="shared" si="0"/>
        <v>999</v>
      </c>
      <c r="M64" s="128">
        <f t="shared" si="1"/>
        <v>999</v>
      </c>
      <c r="N64" s="125"/>
      <c r="O64" s="98"/>
      <c r="P64" s="68">
        <f t="shared" si="2"/>
        <v>999</v>
      </c>
      <c r="Q64" s="52"/>
    </row>
    <row r="65" spans="1:17" s="11" customFormat="1" ht="18.899999999999999" customHeight="1" x14ac:dyDescent="0.25">
      <c r="A65" s="105">
        <v>59</v>
      </c>
      <c r="B65" s="50"/>
      <c r="C65" s="50"/>
      <c r="D65" s="51"/>
      <c r="E65" s="120"/>
      <c r="F65" s="67"/>
      <c r="G65" s="67"/>
      <c r="H65" s="246"/>
      <c r="I65" s="131"/>
      <c r="J65" s="102" t="e">
        <f>IF(AND(Q65="",#REF!&gt;0,#REF!&lt;5),K65,)</f>
        <v>#REF!</v>
      </c>
      <c r="K65" s="100" t="str">
        <f>IF(D65="","ZZZ9",IF(AND(#REF!&gt;0,#REF!&lt;5),D65&amp;#REF!,D65&amp;"9"))</f>
        <v>ZZZ9</v>
      </c>
      <c r="L65" s="104">
        <f t="shared" si="0"/>
        <v>999</v>
      </c>
      <c r="M65" s="128">
        <f t="shared" si="1"/>
        <v>999</v>
      </c>
      <c r="N65" s="125"/>
      <c r="O65" s="98"/>
      <c r="P65" s="68">
        <f t="shared" si="2"/>
        <v>999</v>
      </c>
      <c r="Q65" s="52"/>
    </row>
    <row r="66" spans="1:17" s="11" customFormat="1" ht="18.899999999999999" customHeight="1" x14ac:dyDescent="0.25">
      <c r="A66" s="105">
        <v>60</v>
      </c>
      <c r="B66" s="50"/>
      <c r="C66" s="50"/>
      <c r="D66" s="51"/>
      <c r="E66" s="120"/>
      <c r="F66" s="67"/>
      <c r="G66" s="67"/>
      <c r="H66" s="246"/>
      <c r="I66" s="131"/>
      <c r="J66" s="102" t="e">
        <f>IF(AND(Q66="",#REF!&gt;0,#REF!&lt;5),K66,)</f>
        <v>#REF!</v>
      </c>
      <c r="K66" s="100" t="str">
        <f>IF(D66="","ZZZ9",IF(AND(#REF!&gt;0,#REF!&lt;5),D66&amp;#REF!,D66&amp;"9"))</f>
        <v>ZZZ9</v>
      </c>
      <c r="L66" s="104">
        <f t="shared" si="0"/>
        <v>999</v>
      </c>
      <c r="M66" s="128">
        <f t="shared" si="1"/>
        <v>999</v>
      </c>
      <c r="N66" s="125"/>
      <c r="O66" s="98"/>
      <c r="P66" s="68">
        <f t="shared" si="2"/>
        <v>999</v>
      </c>
      <c r="Q66" s="52"/>
    </row>
    <row r="67" spans="1:17" s="11" customFormat="1" ht="18.899999999999999" customHeight="1" x14ac:dyDescent="0.25">
      <c r="A67" s="105">
        <v>61</v>
      </c>
      <c r="B67" s="50"/>
      <c r="C67" s="50"/>
      <c r="D67" s="51"/>
      <c r="E67" s="120"/>
      <c r="F67" s="67"/>
      <c r="G67" s="67"/>
      <c r="H67" s="246"/>
      <c r="I67" s="131"/>
      <c r="J67" s="102" t="e">
        <f>IF(AND(Q67="",#REF!&gt;0,#REF!&lt;5),K67,)</f>
        <v>#REF!</v>
      </c>
      <c r="K67" s="100" t="str">
        <f>IF(D67="","ZZZ9",IF(AND(#REF!&gt;0,#REF!&lt;5),D67&amp;#REF!,D67&amp;"9"))</f>
        <v>ZZZ9</v>
      </c>
      <c r="L67" s="104">
        <f t="shared" si="0"/>
        <v>999</v>
      </c>
      <c r="M67" s="128">
        <f t="shared" si="1"/>
        <v>999</v>
      </c>
      <c r="N67" s="125"/>
      <c r="O67" s="98"/>
      <c r="P67" s="68">
        <f t="shared" si="2"/>
        <v>999</v>
      </c>
      <c r="Q67" s="52"/>
    </row>
    <row r="68" spans="1:17" s="11" customFormat="1" ht="18.899999999999999" customHeight="1" x14ac:dyDescent="0.25">
      <c r="A68" s="105">
        <v>62</v>
      </c>
      <c r="B68" s="50"/>
      <c r="C68" s="50"/>
      <c r="D68" s="51"/>
      <c r="E68" s="120"/>
      <c r="F68" s="67"/>
      <c r="G68" s="67"/>
      <c r="H68" s="246"/>
      <c r="I68" s="131"/>
      <c r="J68" s="102" t="e">
        <f>IF(AND(Q68="",#REF!&gt;0,#REF!&lt;5),K68,)</f>
        <v>#REF!</v>
      </c>
      <c r="K68" s="100" t="str">
        <f>IF(D68="","ZZZ9",IF(AND(#REF!&gt;0,#REF!&lt;5),D68&amp;#REF!,D68&amp;"9"))</f>
        <v>ZZZ9</v>
      </c>
      <c r="L68" s="104">
        <f t="shared" si="0"/>
        <v>999</v>
      </c>
      <c r="M68" s="128">
        <f t="shared" si="1"/>
        <v>999</v>
      </c>
      <c r="N68" s="125"/>
      <c r="O68" s="98"/>
      <c r="P68" s="68">
        <f t="shared" si="2"/>
        <v>999</v>
      </c>
      <c r="Q68" s="52"/>
    </row>
    <row r="69" spans="1:17" s="11" customFormat="1" ht="18.899999999999999" customHeight="1" x14ac:dyDescent="0.25">
      <c r="A69" s="105">
        <v>63</v>
      </c>
      <c r="B69" s="50"/>
      <c r="C69" s="50"/>
      <c r="D69" s="51"/>
      <c r="E69" s="120"/>
      <c r="F69" s="67"/>
      <c r="G69" s="67"/>
      <c r="H69" s="246"/>
      <c r="I69" s="131"/>
      <c r="J69" s="102" t="e">
        <f>IF(AND(Q69="",#REF!&gt;0,#REF!&lt;5),K69,)</f>
        <v>#REF!</v>
      </c>
      <c r="K69" s="100" t="str">
        <f>IF(D69="","ZZZ9",IF(AND(#REF!&gt;0,#REF!&lt;5),D69&amp;#REF!,D69&amp;"9"))</f>
        <v>ZZZ9</v>
      </c>
      <c r="L69" s="104">
        <f t="shared" si="0"/>
        <v>999</v>
      </c>
      <c r="M69" s="128">
        <f t="shared" si="1"/>
        <v>999</v>
      </c>
      <c r="N69" s="125"/>
      <c r="O69" s="98"/>
      <c r="P69" s="68">
        <f t="shared" si="2"/>
        <v>999</v>
      </c>
      <c r="Q69" s="52"/>
    </row>
    <row r="70" spans="1:17" s="11" customFormat="1" ht="18.899999999999999" customHeight="1" x14ac:dyDescent="0.25">
      <c r="A70" s="105">
        <v>64</v>
      </c>
      <c r="B70" s="50"/>
      <c r="C70" s="50"/>
      <c r="D70" s="51"/>
      <c r="E70" s="120"/>
      <c r="F70" s="67"/>
      <c r="G70" s="67"/>
      <c r="H70" s="246"/>
      <c r="I70" s="131"/>
      <c r="J70" s="102" t="e">
        <f>IF(AND(Q70="",#REF!&gt;0,#REF!&lt;5),K70,)</f>
        <v>#REF!</v>
      </c>
      <c r="K70" s="100" t="str">
        <f>IF(D70="","ZZZ9",IF(AND(#REF!&gt;0,#REF!&lt;5),D70&amp;#REF!,D70&amp;"9"))</f>
        <v>ZZZ9</v>
      </c>
      <c r="L70" s="104">
        <f t="shared" si="0"/>
        <v>999</v>
      </c>
      <c r="M70" s="128">
        <f t="shared" si="1"/>
        <v>999</v>
      </c>
      <c r="N70" s="125"/>
      <c r="O70" s="98"/>
      <c r="P70" s="68">
        <f t="shared" si="2"/>
        <v>999</v>
      </c>
      <c r="Q70" s="52"/>
    </row>
    <row r="71" spans="1:17" s="11" customFormat="1" ht="18.899999999999999" customHeight="1" x14ac:dyDescent="0.25">
      <c r="A71" s="105">
        <v>65</v>
      </c>
      <c r="B71" s="50"/>
      <c r="C71" s="50"/>
      <c r="D71" s="51"/>
      <c r="E71" s="120"/>
      <c r="F71" s="67"/>
      <c r="G71" s="67"/>
      <c r="H71" s="246"/>
      <c r="I71" s="131"/>
      <c r="J71" s="102" t="e">
        <f>IF(AND(Q71="",#REF!&gt;0,#REF!&lt;5),K71,)</f>
        <v>#REF!</v>
      </c>
      <c r="K71" s="100" t="str">
        <f>IF(D71="","ZZZ9",IF(AND(#REF!&gt;0,#REF!&lt;5),D71&amp;#REF!,D71&amp;"9"))</f>
        <v>ZZZ9</v>
      </c>
      <c r="L71" s="104">
        <f t="shared" si="0"/>
        <v>999</v>
      </c>
      <c r="M71" s="128">
        <f t="shared" si="1"/>
        <v>999</v>
      </c>
      <c r="N71" s="125"/>
      <c r="O71" s="98"/>
      <c r="P71" s="68">
        <f t="shared" si="2"/>
        <v>999</v>
      </c>
      <c r="Q71" s="52"/>
    </row>
    <row r="72" spans="1:17" s="11" customFormat="1" ht="18.899999999999999" customHeight="1" x14ac:dyDescent="0.25">
      <c r="A72" s="105">
        <v>66</v>
      </c>
      <c r="B72" s="50"/>
      <c r="C72" s="50"/>
      <c r="D72" s="51"/>
      <c r="E72" s="120"/>
      <c r="F72" s="67"/>
      <c r="G72" s="67"/>
      <c r="H72" s="246"/>
      <c r="I72" s="131"/>
      <c r="J72" s="102" t="e">
        <f>IF(AND(Q72="",#REF!&gt;0,#REF!&lt;5),K72,)</f>
        <v>#REF!</v>
      </c>
      <c r="K72" s="100" t="str">
        <f>IF(D72="","ZZZ9",IF(AND(#REF!&gt;0,#REF!&lt;5),D72&amp;#REF!,D72&amp;"9"))</f>
        <v>ZZZ9</v>
      </c>
      <c r="L72" s="104">
        <f t="shared" si="0"/>
        <v>999</v>
      </c>
      <c r="M72" s="128">
        <f t="shared" si="1"/>
        <v>999</v>
      </c>
      <c r="N72" s="125"/>
      <c r="O72" s="98"/>
      <c r="P72" s="68">
        <f t="shared" si="2"/>
        <v>999</v>
      </c>
      <c r="Q72" s="52"/>
    </row>
    <row r="73" spans="1:17" s="11" customFormat="1" ht="18.899999999999999" customHeight="1" x14ac:dyDescent="0.25">
      <c r="A73" s="105">
        <v>67</v>
      </c>
      <c r="B73" s="50"/>
      <c r="C73" s="50"/>
      <c r="D73" s="51"/>
      <c r="E73" s="120"/>
      <c r="F73" s="67"/>
      <c r="G73" s="67"/>
      <c r="H73" s="246"/>
      <c r="I73" s="131"/>
      <c r="J73" s="102" t="e">
        <f>IF(AND(Q73="",#REF!&gt;0,#REF!&lt;5),K73,)</f>
        <v>#REF!</v>
      </c>
      <c r="K73" s="100" t="str">
        <f>IF(D73="","ZZZ9",IF(AND(#REF!&gt;0,#REF!&lt;5),D73&amp;#REF!,D73&amp;"9"))</f>
        <v>ZZZ9</v>
      </c>
      <c r="L73" s="104">
        <f t="shared" si="0"/>
        <v>999</v>
      </c>
      <c r="M73" s="128">
        <f t="shared" si="1"/>
        <v>999</v>
      </c>
      <c r="N73" s="125"/>
      <c r="O73" s="98"/>
      <c r="P73" s="68">
        <f t="shared" si="2"/>
        <v>999</v>
      </c>
      <c r="Q73" s="52"/>
    </row>
    <row r="74" spans="1:17" s="11" customFormat="1" ht="18.899999999999999" customHeight="1" x14ac:dyDescent="0.25">
      <c r="A74" s="105">
        <v>68</v>
      </c>
      <c r="B74" s="50"/>
      <c r="C74" s="50"/>
      <c r="D74" s="51"/>
      <c r="E74" s="120"/>
      <c r="F74" s="67"/>
      <c r="G74" s="67"/>
      <c r="H74" s="246"/>
      <c r="I74" s="131"/>
      <c r="J74" s="102" t="e">
        <f>IF(AND(Q74="",#REF!&gt;0,#REF!&lt;5),K74,)</f>
        <v>#REF!</v>
      </c>
      <c r="K74" s="100" t="str">
        <f>IF(D74="","ZZZ9",IF(AND(#REF!&gt;0,#REF!&lt;5),D74&amp;#REF!,D74&amp;"9"))</f>
        <v>ZZZ9</v>
      </c>
      <c r="L74" s="104">
        <f t="shared" si="0"/>
        <v>999</v>
      </c>
      <c r="M74" s="128">
        <f t="shared" si="1"/>
        <v>999</v>
      </c>
      <c r="N74" s="125"/>
      <c r="O74" s="98"/>
      <c r="P74" s="68">
        <f t="shared" si="2"/>
        <v>999</v>
      </c>
      <c r="Q74" s="52"/>
    </row>
    <row r="75" spans="1:17" s="11" customFormat="1" ht="18.899999999999999" customHeight="1" x14ac:dyDescent="0.25">
      <c r="A75" s="105">
        <v>69</v>
      </c>
      <c r="B75" s="50"/>
      <c r="C75" s="50"/>
      <c r="D75" s="51"/>
      <c r="E75" s="120"/>
      <c r="F75" s="67"/>
      <c r="G75" s="67"/>
      <c r="H75" s="246"/>
      <c r="I75" s="131"/>
      <c r="J75" s="102" t="e">
        <f>IF(AND(Q75="",#REF!&gt;0,#REF!&lt;5),K75,)</f>
        <v>#REF!</v>
      </c>
      <c r="K75" s="100" t="str">
        <f>IF(D75="","ZZZ9",IF(AND(#REF!&gt;0,#REF!&lt;5),D75&amp;#REF!,D75&amp;"9"))</f>
        <v>ZZZ9</v>
      </c>
      <c r="L75" s="104">
        <f t="shared" si="0"/>
        <v>999</v>
      </c>
      <c r="M75" s="128">
        <f t="shared" si="1"/>
        <v>999</v>
      </c>
      <c r="N75" s="125"/>
      <c r="O75" s="98"/>
      <c r="P75" s="68">
        <f t="shared" si="2"/>
        <v>999</v>
      </c>
      <c r="Q75" s="52"/>
    </row>
    <row r="76" spans="1:17" s="11" customFormat="1" ht="18.899999999999999" customHeight="1" x14ac:dyDescent="0.25">
      <c r="A76" s="105">
        <v>70</v>
      </c>
      <c r="B76" s="50"/>
      <c r="C76" s="50"/>
      <c r="D76" s="51"/>
      <c r="E76" s="120"/>
      <c r="F76" s="67"/>
      <c r="G76" s="67"/>
      <c r="H76" s="246"/>
      <c r="I76" s="131"/>
      <c r="J76" s="102" t="e">
        <f>IF(AND(Q76="",#REF!&gt;0,#REF!&lt;5),K76,)</f>
        <v>#REF!</v>
      </c>
      <c r="K76" s="100" t="str">
        <f>IF(D76="","ZZZ9",IF(AND(#REF!&gt;0,#REF!&lt;5),D76&amp;#REF!,D76&amp;"9"))</f>
        <v>ZZZ9</v>
      </c>
      <c r="L76" s="104">
        <f t="shared" si="0"/>
        <v>999</v>
      </c>
      <c r="M76" s="128">
        <f t="shared" si="1"/>
        <v>999</v>
      </c>
      <c r="N76" s="125"/>
      <c r="O76" s="98"/>
      <c r="P76" s="68">
        <f t="shared" si="2"/>
        <v>999</v>
      </c>
      <c r="Q76" s="52"/>
    </row>
    <row r="77" spans="1:17" s="11" customFormat="1" ht="18.899999999999999" customHeight="1" x14ac:dyDescent="0.25">
      <c r="A77" s="105">
        <v>71</v>
      </c>
      <c r="B77" s="50"/>
      <c r="C77" s="50"/>
      <c r="D77" s="51"/>
      <c r="E77" s="120"/>
      <c r="F77" s="67"/>
      <c r="G77" s="67"/>
      <c r="H77" s="246"/>
      <c r="I77" s="131"/>
      <c r="J77" s="102" t="e">
        <f>IF(AND(Q77="",#REF!&gt;0,#REF!&lt;5),K77,)</f>
        <v>#REF!</v>
      </c>
      <c r="K77" s="100" t="str">
        <f>IF(D77="","ZZZ9",IF(AND(#REF!&gt;0,#REF!&lt;5),D77&amp;#REF!,D77&amp;"9"))</f>
        <v>ZZZ9</v>
      </c>
      <c r="L77" s="104">
        <f t="shared" si="0"/>
        <v>999</v>
      </c>
      <c r="M77" s="128">
        <f t="shared" si="1"/>
        <v>999</v>
      </c>
      <c r="N77" s="125"/>
      <c r="O77" s="98"/>
      <c r="P77" s="68">
        <f t="shared" si="2"/>
        <v>999</v>
      </c>
      <c r="Q77" s="52"/>
    </row>
    <row r="78" spans="1:17" s="11" customFormat="1" ht="18.899999999999999" customHeight="1" x14ac:dyDescent="0.25">
      <c r="A78" s="105">
        <v>72</v>
      </c>
      <c r="B78" s="50"/>
      <c r="C78" s="50"/>
      <c r="D78" s="51"/>
      <c r="E78" s="120"/>
      <c r="F78" s="67"/>
      <c r="G78" s="67"/>
      <c r="H78" s="246"/>
      <c r="I78" s="131"/>
      <c r="J78" s="102" t="e">
        <f>IF(AND(Q78="",#REF!&gt;0,#REF!&lt;5),K78,)</f>
        <v>#REF!</v>
      </c>
      <c r="K78" s="100" t="str">
        <f>IF(D78="","ZZZ9",IF(AND(#REF!&gt;0,#REF!&lt;5),D78&amp;#REF!,D78&amp;"9"))</f>
        <v>ZZZ9</v>
      </c>
      <c r="L78" s="104">
        <f t="shared" si="0"/>
        <v>999</v>
      </c>
      <c r="M78" s="128">
        <f t="shared" si="1"/>
        <v>999</v>
      </c>
      <c r="N78" s="125"/>
      <c r="O78" s="98"/>
      <c r="P78" s="68">
        <f t="shared" si="2"/>
        <v>999</v>
      </c>
      <c r="Q78" s="52"/>
    </row>
    <row r="79" spans="1:17" s="11" customFormat="1" ht="18.899999999999999" customHeight="1" x14ac:dyDescent="0.25">
      <c r="A79" s="105">
        <v>73</v>
      </c>
      <c r="B79" s="50"/>
      <c r="C79" s="50"/>
      <c r="D79" s="51"/>
      <c r="E79" s="120"/>
      <c r="F79" s="67"/>
      <c r="G79" s="67"/>
      <c r="H79" s="246"/>
      <c r="I79" s="131"/>
      <c r="J79" s="102" t="e">
        <f>IF(AND(Q79="",#REF!&gt;0,#REF!&lt;5),K79,)</f>
        <v>#REF!</v>
      </c>
      <c r="K79" s="100" t="str">
        <f>IF(D79="","ZZZ9",IF(AND(#REF!&gt;0,#REF!&lt;5),D79&amp;#REF!,D79&amp;"9"))</f>
        <v>ZZZ9</v>
      </c>
      <c r="L79" s="104">
        <f t="shared" si="0"/>
        <v>999</v>
      </c>
      <c r="M79" s="128">
        <f t="shared" si="1"/>
        <v>999</v>
      </c>
      <c r="N79" s="125"/>
      <c r="O79" s="98"/>
      <c r="P79" s="68">
        <f t="shared" si="2"/>
        <v>999</v>
      </c>
      <c r="Q79" s="52"/>
    </row>
    <row r="80" spans="1:17" s="11" customFormat="1" ht="18.899999999999999" customHeight="1" x14ac:dyDescent="0.25">
      <c r="A80" s="105">
        <v>74</v>
      </c>
      <c r="B80" s="50"/>
      <c r="C80" s="50"/>
      <c r="D80" s="51"/>
      <c r="E80" s="120"/>
      <c r="F80" s="67"/>
      <c r="G80" s="67"/>
      <c r="H80" s="246"/>
      <c r="I80" s="131"/>
      <c r="J80" s="102" t="e">
        <f>IF(AND(Q80="",#REF!&gt;0,#REF!&lt;5),K80,)</f>
        <v>#REF!</v>
      </c>
      <c r="K80" s="100" t="str">
        <f>IF(D80="","ZZZ9",IF(AND(#REF!&gt;0,#REF!&lt;5),D80&amp;#REF!,D80&amp;"9"))</f>
        <v>ZZZ9</v>
      </c>
      <c r="L80" s="104">
        <f t="shared" si="0"/>
        <v>999</v>
      </c>
      <c r="M80" s="128">
        <f t="shared" si="1"/>
        <v>999</v>
      </c>
      <c r="N80" s="125"/>
      <c r="O80" s="98"/>
      <c r="P80" s="68">
        <f t="shared" si="2"/>
        <v>999</v>
      </c>
      <c r="Q80" s="52"/>
    </row>
    <row r="81" spans="1:17" s="11" customFormat="1" ht="18.899999999999999" customHeight="1" x14ac:dyDescent="0.25">
      <c r="A81" s="105">
        <v>75</v>
      </c>
      <c r="B81" s="50"/>
      <c r="C81" s="50"/>
      <c r="D81" s="51"/>
      <c r="E81" s="120"/>
      <c r="F81" s="67"/>
      <c r="G81" s="67"/>
      <c r="H81" s="246"/>
      <c r="I81" s="131"/>
      <c r="J81" s="102" t="e">
        <f>IF(AND(Q81="",#REF!&gt;0,#REF!&lt;5),K81,)</f>
        <v>#REF!</v>
      </c>
      <c r="K81" s="100" t="str">
        <f>IF(D81="","ZZZ9",IF(AND(#REF!&gt;0,#REF!&lt;5),D81&amp;#REF!,D81&amp;"9"))</f>
        <v>ZZZ9</v>
      </c>
      <c r="L81" s="104">
        <f t="shared" si="0"/>
        <v>999</v>
      </c>
      <c r="M81" s="128">
        <f t="shared" si="1"/>
        <v>999</v>
      </c>
      <c r="N81" s="125"/>
      <c r="O81" s="98"/>
      <c r="P81" s="68">
        <f t="shared" si="2"/>
        <v>999</v>
      </c>
      <c r="Q81" s="52"/>
    </row>
    <row r="82" spans="1:17" s="11" customFormat="1" ht="18.899999999999999" customHeight="1" x14ac:dyDescent="0.25">
      <c r="A82" s="105">
        <v>76</v>
      </c>
      <c r="B82" s="50"/>
      <c r="C82" s="50"/>
      <c r="D82" s="51"/>
      <c r="E82" s="120"/>
      <c r="F82" s="67"/>
      <c r="G82" s="67"/>
      <c r="H82" s="246"/>
      <c r="I82" s="131"/>
      <c r="J82" s="102" t="e">
        <f>IF(AND(Q82="",#REF!&gt;0,#REF!&lt;5),K82,)</f>
        <v>#REF!</v>
      </c>
      <c r="K82" s="100" t="str">
        <f>IF(D82="","ZZZ9",IF(AND(#REF!&gt;0,#REF!&lt;5),D82&amp;#REF!,D82&amp;"9"))</f>
        <v>ZZZ9</v>
      </c>
      <c r="L82" s="104">
        <f t="shared" si="0"/>
        <v>999</v>
      </c>
      <c r="M82" s="128">
        <f t="shared" si="1"/>
        <v>999</v>
      </c>
      <c r="N82" s="125"/>
      <c r="O82" s="98"/>
      <c r="P82" s="68">
        <f t="shared" si="2"/>
        <v>999</v>
      </c>
      <c r="Q82" s="52"/>
    </row>
    <row r="83" spans="1:17" s="11" customFormat="1" ht="18.899999999999999" customHeight="1" x14ac:dyDescent="0.25">
      <c r="A83" s="105">
        <v>77</v>
      </c>
      <c r="B83" s="50"/>
      <c r="C83" s="50"/>
      <c r="D83" s="51"/>
      <c r="E83" s="120"/>
      <c r="F83" s="67"/>
      <c r="G83" s="67"/>
      <c r="H83" s="246"/>
      <c r="I83" s="131"/>
      <c r="J83" s="102" t="e">
        <f>IF(AND(Q83="",#REF!&gt;0,#REF!&lt;5),K83,)</f>
        <v>#REF!</v>
      </c>
      <c r="K83" s="100" t="str">
        <f>IF(D83="","ZZZ9",IF(AND(#REF!&gt;0,#REF!&lt;5),D83&amp;#REF!,D83&amp;"9"))</f>
        <v>ZZZ9</v>
      </c>
      <c r="L83" s="104">
        <f t="shared" si="0"/>
        <v>999</v>
      </c>
      <c r="M83" s="128">
        <f t="shared" si="1"/>
        <v>999</v>
      </c>
      <c r="N83" s="125"/>
      <c r="O83" s="98"/>
      <c r="P83" s="68">
        <f t="shared" si="2"/>
        <v>999</v>
      </c>
      <c r="Q83" s="52"/>
    </row>
    <row r="84" spans="1:17" s="11" customFormat="1" ht="18.899999999999999" customHeight="1" x14ac:dyDescent="0.25">
      <c r="A84" s="105">
        <v>78</v>
      </c>
      <c r="B84" s="50"/>
      <c r="C84" s="50"/>
      <c r="D84" s="51"/>
      <c r="E84" s="120"/>
      <c r="F84" s="67"/>
      <c r="G84" s="67"/>
      <c r="H84" s="246"/>
      <c r="I84" s="131"/>
      <c r="J84" s="102" t="e">
        <f>IF(AND(Q84="",#REF!&gt;0,#REF!&lt;5),K84,)</f>
        <v>#REF!</v>
      </c>
      <c r="K84" s="100" t="str">
        <f>IF(D84="","ZZZ9",IF(AND(#REF!&gt;0,#REF!&lt;5),D84&amp;#REF!,D84&amp;"9"))</f>
        <v>ZZZ9</v>
      </c>
      <c r="L84" s="104">
        <f t="shared" si="0"/>
        <v>999</v>
      </c>
      <c r="M84" s="128">
        <f t="shared" si="1"/>
        <v>999</v>
      </c>
      <c r="N84" s="125"/>
      <c r="O84" s="98"/>
      <c r="P84" s="68">
        <f t="shared" si="2"/>
        <v>999</v>
      </c>
      <c r="Q84" s="52"/>
    </row>
    <row r="85" spans="1:17" s="11" customFormat="1" ht="18.899999999999999" customHeight="1" x14ac:dyDescent="0.25">
      <c r="A85" s="105">
        <v>79</v>
      </c>
      <c r="B85" s="50"/>
      <c r="C85" s="50"/>
      <c r="D85" s="51"/>
      <c r="E85" s="120"/>
      <c r="F85" s="67"/>
      <c r="G85" s="67"/>
      <c r="H85" s="246"/>
      <c r="I85" s="131"/>
      <c r="J85" s="102" t="e">
        <f>IF(AND(Q85="",#REF!&gt;0,#REF!&lt;5),K85,)</f>
        <v>#REF!</v>
      </c>
      <c r="K85" s="100" t="str">
        <f>IF(D85="","ZZZ9",IF(AND(#REF!&gt;0,#REF!&lt;5),D85&amp;#REF!,D85&amp;"9"))</f>
        <v>ZZZ9</v>
      </c>
      <c r="L85" s="104">
        <f t="shared" si="0"/>
        <v>999</v>
      </c>
      <c r="M85" s="128">
        <f t="shared" si="1"/>
        <v>999</v>
      </c>
      <c r="N85" s="125"/>
      <c r="O85" s="98"/>
      <c r="P85" s="68">
        <f t="shared" si="2"/>
        <v>999</v>
      </c>
      <c r="Q85" s="52"/>
    </row>
    <row r="86" spans="1:17" s="11" customFormat="1" ht="18.899999999999999" customHeight="1" x14ac:dyDescent="0.25">
      <c r="A86" s="105">
        <v>80</v>
      </c>
      <c r="B86" s="50"/>
      <c r="C86" s="50"/>
      <c r="D86" s="51"/>
      <c r="E86" s="120"/>
      <c r="F86" s="67"/>
      <c r="G86" s="67"/>
      <c r="H86" s="246"/>
      <c r="I86" s="131"/>
      <c r="J86" s="102" t="e">
        <f>IF(AND(Q86="",#REF!&gt;0,#REF!&lt;5),K86,)</f>
        <v>#REF!</v>
      </c>
      <c r="K86" s="100" t="str">
        <f>IF(D86="","ZZZ9",IF(AND(#REF!&gt;0,#REF!&lt;5),D86&amp;#REF!,D86&amp;"9"))</f>
        <v>ZZZ9</v>
      </c>
      <c r="L86" s="104">
        <f t="shared" si="0"/>
        <v>999</v>
      </c>
      <c r="M86" s="128">
        <f t="shared" si="1"/>
        <v>999</v>
      </c>
      <c r="N86" s="125"/>
      <c r="O86" s="98"/>
      <c r="P86" s="68">
        <f t="shared" si="2"/>
        <v>999</v>
      </c>
      <c r="Q86" s="52"/>
    </row>
    <row r="87" spans="1:17" s="11" customFormat="1" ht="18.899999999999999" customHeight="1" x14ac:dyDescent="0.25">
      <c r="A87" s="105">
        <v>81</v>
      </c>
      <c r="B87" s="50"/>
      <c r="C87" s="50"/>
      <c r="D87" s="51"/>
      <c r="E87" s="120"/>
      <c r="F87" s="67"/>
      <c r="G87" s="67"/>
      <c r="H87" s="246"/>
      <c r="I87" s="131"/>
      <c r="J87" s="102" t="e">
        <f>IF(AND(Q87="",#REF!&gt;0,#REF!&lt;5),K87,)</f>
        <v>#REF!</v>
      </c>
      <c r="K87" s="100" t="str">
        <f>IF(D87="","ZZZ9",IF(AND(#REF!&gt;0,#REF!&lt;5),D87&amp;#REF!,D87&amp;"9"))</f>
        <v>ZZZ9</v>
      </c>
      <c r="L87" s="104">
        <f t="shared" si="0"/>
        <v>999</v>
      </c>
      <c r="M87" s="128">
        <f t="shared" si="1"/>
        <v>999</v>
      </c>
      <c r="N87" s="125"/>
      <c r="O87" s="98"/>
      <c r="P87" s="68">
        <f t="shared" si="2"/>
        <v>999</v>
      </c>
      <c r="Q87" s="52"/>
    </row>
    <row r="88" spans="1:17" s="11" customFormat="1" ht="18.899999999999999" customHeight="1" x14ac:dyDescent="0.25">
      <c r="A88" s="105">
        <v>82</v>
      </c>
      <c r="B88" s="50"/>
      <c r="C88" s="50"/>
      <c r="D88" s="51"/>
      <c r="E88" s="120"/>
      <c r="F88" s="67"/>
      <c r="G88" s="67"/>
      <c r="H88" s="246"/>
      <c r="I88" s="131"/>
      <c r="J88" s="102" t="e">
        <f>IF(AND(Q88="",#REF!&gt;0,#REF!&lt;5),K88,)</f>
        <v>#REF!</v>
      </c>
      <c r="K88" s="100" t="str">
        <f>IF(D88="","ZZZ9",IF(AND(#REF!&gt;0,#REF!&lt;5),D88&amp;#REF!,D88&amp;"9"))</f>
        <v>ZZZ9</v>
      </c>
      <c r="L88" s="104">
        <f t="shared" si="0"/>
        <v>999</v>
      </c>
      <c r="M88" s="128">
        <f t="shared" si="1"/>
        <v>999</v>
      </c>
      <c r="N88" s="125"/>
      <c r="O88" s="98"/>
      <c r="P88" s="68">
        <f t="shared" si="2"/>
        <v>999</v>
      </c>
      <c r="Q88" s="52"/>
    </row>
    <row r="89" spans="1:17" s="11" customFormat="1" ht="18.899999999999999" customHeight="1" x14ac:dyDescent="0.25">
      <c r="A89" s="105">
        <v>83</v>
      </c>
      <c r="B89" s="50"/>
      <c r="C89" s="50"/>
      <c r="D89" s="51"/>
      <c r="E89" s="120"/>
      <c r="F89" s="67"/>
      <c r="G89" s="67"/>
      <c r="H89" s="246"/>
      <c r="I89" s="131"/>
      <c r="J89" s="102" t="e">
        <f>IF(AND(Q89="",#REF!&gt;0,#REF!&lt;5),K89,)</f>
        <v>#REF!</v>
      </c>
      <c r="K89" s="100" t="str">
        <f>IF(D89="","ZZZ9",IF(AND(#REF!&gt;0,#REF!&lt;5),D89&amp;#REF!,D89&amp;"9"))</f>
        <v>ZZZ9</v>
      </c>
      <c r="L89" s="104">
        <f t="shared" si="0"/>
        <v>999</v>
      </c>
      <c r="M89" s="128">
        <f t="shared" si="1"/>
        <v>999</v>
      </c>
      <c r="N89" s="125"/>
      <c r="O89" s="98"/>
      <c r="P89" s="68">
        <f t="shared" si="2"/>
        <v>999</v>
      </c>
      <c r="Q89" s="52"/>
    </row>
    <row r="90" spans="1:17" s="11" customFormat="1" ht="18.899999999999999" customHeight="1" x14ac:dyDescent="0.25">
      <c r="A90" s="105">
        <v>84</v>
      </c>
      <c r="B90" s="50"/>
      <c r="C90" s="50"/>
      <c r="D90" s="51"/>
      <c r="E90" s="120"/>
      <c r="F90" s="67"/>
      <c r="G90" s="67"/>
      <c r="H90" s="246"/>
      <c r="I90" s="131"/>
      <c r="J90" s="102" t="e">
        <f>IF(AND(Q90="",#REF!&gt;0,#REF!&lt;5),K90,)</f>
        <v>#REF!</v>
      </c>
      <c r="K90" s="100" t="str">
        <f>IF(D90="","ZZZ9",IF(AND(#REF!&gt;0,#REF!&lt;5),D90&amp;#REF!,D90&amp;"9"))</f>
        <v>ZZZ9</v>
      </c>
      <c r="L90" s="104">
        <f t="shared" si="0"/>
        <v>999</v>
      </c>
      <c r="M90" s="128">
        <f t="shared" si="1"/>
        <v>999</v>
      </c>
      <c r="N90" s="125"/>
      <c r="O90" s="98"/>
      <c r="P90" s="68">
        <f t="shared" si="2"/>
        <v>999</v>
      </c>
      <c r="Q90" s="52"/>
    </row>
    <row r="91" spans="1:17" s="11" customFormat="1" ht="18.899999999999999" customHeight="1" x14ac:dyDescent="0.25">
      <c r="A91" s="105">
        <v>85</v>
      </c>
      <c r="B91" s="50"/>
      <c r="C91" s="50"/>
      <c r="D91" s="51"/>
      <c r="E91" s="120"/>
      <c r="F91" s="67"/>
      <c r="G91" s="67"/>
      <c r="H91" s="246"/>
      <c r="I91" s="131"/>
      <c r="J91" s="102" t="e">
        <f>IF(AND(Q91="",#REF!&gt;0,#REF!&lt;5),K91,)</f>
        <v>#REF!</v>
      </c>
      <c r="K91" s="100" t="str">
        <f>IF(D91="","ZZZ9",IF(AND(#REF!&gt;0,#REF!&lt;5),D91&amp;#REF!,D91&amp;"9"))</f>
        <v>ZZZ9</v>
      </c>
      <c r="L91" s="104">
        <f t="shared" si="0"/>
        <v>999</v>
      </c>
      <c r="M91" s="128">
        <f t="shared" si="1"/>
        <v>999</v>
      </c>
      <c r="N91" s="125"/>
      <c r="O91" s="98"/>
      <c r="P91" s="68">
        <f t="shared" si="2"/>
        <v>999</v>
      </c>
      <c r="Q91" s="52"/>
    </row>
    <row r="92" spans="1:17" s="11" customFormat="1" ht="18.899999999999999" customHeight="1" x14ac:dyDescent="0.25">
      <c r="A92" s="105">
        <v>86</v>
      </c>
      <c r="B92" s="50"/>
      <c r="C92" s="50"/>
      <c r="D92" s="51"/>
      <c r="E92" s="120"/>
      <c r="F92" s="67"/>
      <c r="G92" s="67"/>
      <c r="H92" s="246"/>
      <c r="I92" s="131"/>
      <c r="J92" s="102" t="e">
        <f>IF(AND(Q92="",#REF!&gt;0,#REF!&lt;5),K92,)</f>
        <v>#REF!</v>
      </c>
      <c r="K92" s="100" t="str">
        <f>IF(D92="","ZZZ9",IF(AND(#REF!&gt;0,#REF!&lt;5),D92&amp;#REF!,D92&amp;"9"))</f>
        <v>ZZZ9</v>
      </c>
      <c r="L92" s="104">
        <f t="shared" si="0"/>
        <v>999</v>
      </c>
      <c r="M92" s="128">
        <f t="shared" si="1"/>
        <v>999</v>
      </c>
      <c r="N92" s="125"/>
      <c r="O92" s="98"/>
      <c r="P92" s="68">
        <f t="shared" si="2"/>
        <v>999</v>
      </c>
      <c r="Q92" s="52"/>
    </row>
    <row r="93" spans="1:17" s="11" customFormat="1" ht="18.899999999999999" customHeight="1" x14ac:dyDescent="0.25">
      <c r="A93" s="105">
        <v>87</v>
      </c>
      <c r="B93" s="50"/>
      <c r="C93" s="50"/>
      <c r="D93" s="51"/>
      <c r="E93" s="120"/>
      <c r="F93" s="67"/>
      <c r="G93" s="67"/>
      <c r="H93" s="246"/>
      <c r="I93" s="131"/>
      <c r="J93" s="102" t="e">
        <f>IF(AND(Q93="",#REF!&gt;0,#REF!&lt;5),K93,)</f>
        <v>#REF!</v>
      </c>
      <c r="K93" s="100" t="str">
        <f>IF(D93="","ZZZ9",IF(AND(#REF!&gt;0,#REF!&lt;5),D93&amp;#REF!,D93&amp;"9"))</f>
        <v>ZZZ9</v>
      </c>
      <c r="L93" s="104">
        <f t="shared" si="0"/>
        <v>999</v>
      </c>
      <c r="M93" s="128">
        <f t="shared" si="1"/>
        <v>999</v>
      </c>
      <c r="N93" s="125"/>
      <c r="O93" s="98"/>
      <c r="P93" s="68">
        <f t="shared" si="2"/>
        <v>999</v>
      </c>
      <c r="Q93" s="52"/>
    </row>
    <row r="94" spans="1:17" s="11" customFormat="1" ht="18.899999999999999" customHeight="1" x14ac:dyDescent="0.25">
      <c r="A94" s="105">
        <v>88</v>
      </c>
      <c r="B94" s="50"/>
      <c r="C94" s="50"/>
      <c r="D94" s="51"/>
      <c r="E94" s="120"/>
      <c r="F94" s="67"/>
      <c r="G94" s="67"/>
      <c r="H94" s="246"/>
      <c r="I94" s="131"/>
      <c r="J94" s="102" t="e">
        <f>IF(AND(Q94="",#REF!&gt;0,#REF!&lt;5),K94,)</f>
        <v>#REF!</v>
      </c>
      <c r="K94" s="100" t="str">
        <f>IF(D94="","ZZZ9",IF(AND(#REF!&gt;0,#REF!&lt;5),D94&amp;#REF!,D94&amp;"9"))</f>
        <v>ZZZ9</v>
      </c>
      <c r="L94" s="104">
        <f t="shared" si="0"/>
        <v>999</v>
      </c>
      <c r="M94" s="128">
        <f t="shared" si="1"/>
        <v>999</v>
      </c>
      <c r="N94" s="125"/>
      <c r="O94" s="98"/>
      <c r="P94" s="68">
        <f t="shared" si="2"/>
        <v>999</v>
      </c>
      <c r="Q94" s="52"/>
    </row>
    <row r="95" spans="1:17" s="11" customFormat="1" ht="18.899999999999999" customHeight="1" x14ac:dyDescent="0.25">
      <c r="A95" s="105">
        <v>89</v>
      </c>
      <c r="B95" s="50"/>
      <c r="C95" s="50"/>
      <c r="D95" s="51"/>
      <c r="E95" s="120"/>
      <c r="F95" s="67"/>
      <c r="G95" s="67"/>
      <c r="H95" s="246"/>
      <c r="I95" s="131"/>
      <c r="J95" s="102" t="e">
        <f>IF(AND(Q95="",#REF!&gt;0,#REF!&lt;5),K95,)</f>
        <v>#REF!</v>
      </c>
      <c r="K95" s="100" t="str">
        <f>IF(D95="","ZZZ9",IF(AND(#REF!&gt;0,#REF!&lt;5),D95&amp;#REF!,D95&amp;"9"))</f>
        <v>ZZZ9</v>
      </c>
      <c r="L95" s="104">
        <f t="shared" si="0"/>
        <v>999</v>
      </c>
      <c r="M95" s="128">
        <f t="shared" si="1"/>
        <v>999</v>
      </c>
      <c r="N95" s="125"/>
      <c r="O95" s="98"/>
      <c r="P95" s="68">
        <f t="shared" si="2"/>
        <v>999</v>
      </c>
      <c r="Q95" s="52"/>
    </row>
    <row r="96" spans="1:17" s="11" customFormat="1" ht="18.899999999999999" customHeight="1" x14ac:dyDescent="0.25">
      <c r="A96" s="105">
        <v>90</v>
      </c>
      <c r="B96" s="50"/>
      <c r="C96" s="50"/>
      <c r="D96" s="51"/>
      <c r="E96" s="120"/>
      <c r="F96" s="67"/>
      <c r="G96" s="67"/>
      <c r="H96" s="246"/>
      <c r="I96" s="131"/>
      <c r="J96" s="102" t="e">
        <f>IF(AND(Q96="",#REF!&gt;0,#REF!&lt;5),K96,)</f>
        <v>#REF!</v>
      </c>
      <c r="K96" s="100" t="str">
        <f>IF(D96="","ZZZ9",IF(AND(#REF!&gt;0,#REF!&lt;5),D96&amp;#REF!,D96&amp;"9"))</f>
        <v>ZZZ9</v>
      </c>
      <c r="L96" s="104">
        <f t="shared" si="0"/>
        <v>999</v>
      </c>
      <c r="M96" s="128">
        <f t="shared" si="1"/>
        <v>999</v>
      </c>
      <c r="N96" s="125"/>
      <c r="O96" s="98"/>
      <c r="P96" s="68">
        <f t="shared" si="2"/>
        <v>999</v>
      </c>
      <c r="Q96" s="52"/>
    </row>
    <row r="97" spans="1:17" s="11" customFormat="1" ht="18.899999999999999" customHeight="1" x14ac:dyDescent="0.25">
      <c r="A97" s="105">
        <v>91</v>
      </c>
      <c r="B97" s="50"/>
      <c r="C97" s="50"/>
      <c r="D97" s="51"/>
      <c r="E97" s="120"/>
      <c r="F97" s="67"/>
      <c r="G97" s="67"/>
      <c r="H97" s="246"/>
      <c r="I97" s="131"/>
      <c r="J97" s="102" t="e">
        <f>IF(AND(Q97="",#REF!&gt;0,#REF!&lt;5),K97,)</f>
        <v>#REF!</v>
      </c>
      <c r="K97" s="100" t="str">
        <f>IF(D97="","ZZZ9",IF(AND(#REF!&gt;0,#REF!&lt;5),D97&amp;#REF!,D97&amp;"9"))</f>
        <v>ZZZ9</v>
      </c>
      <c r="L97" s="104">
        <f t="shared" si="0"/>
        <v>999</v>
      </c>
      <c r="M97" s="128">
        <f t="shared" si="1"/>
        <v>999</v>
      </c>
      <c r="N97" s="125"/>
      <c r="O97" s="98"/>
      <c r="P97" s="68">
        <f t="shared" si="2"/>
        <v>999</v>
      </c>
      <c r="Q97" s="52"/>
    </row>
    <row r="98" spans="1:17" s="11" customFormat="1" ht="18.899999999999999" customHeight="1" x14ac:dyDescent="0.25">
      <c r="A98" s="105">
        <v>92</v>
      </c>
      <c r="B98" s="50"/>
      <c r="C98" s="50"/>
      <c r="D98" s="51"/>
      <c r="E98" s="120"/>
      <c r="F98" s="67"/>
      <c r="G98" s="67"/>
      <c r="H98" s="246"/>
      <c r="I98" s="131"/>
      <c r="J98" s="102" t="e">
        <f>IF(AND(Q98="",#REF!&gt;0,#REF!&lt;5),K98,)</f>
        <v>#REF!</v>
      </c>
      <c r="K98" s="100" t="str">
        <f>IF(D98="","ZZZ9",IF(AND(#REF!&gt;0,#REF!&lt;5),D98&amp;#REF!,D98&amp;"9"))</f>
        <v>ZZZ9</v>
      </c>
      <c r="L98" s="104">
        <f t="shared" si="0"/>
        <v>999</v>
      </c>
      <c r="M98" s="128">
        <f t="shared" si="1"/>
        <v>999</v>
      </c>
      <c r="N98" s="125"/>
      <c r="O98" s="98"/>
      <c r="P98" s="68">
        <f t="shared" si="2"/>
        <v>999</v>
      </c>
      <c r="Q98" s="52"/>
    </row>
    <row r="99" spans="1:17" s="11" customFormat="1" ht="18.899999999999999" customHeight="1" x14ac:dyDescent="0.25">
      <c r="A99" s="105">
        <v>93</v>
      </c>
      <c r="B99" s="50"/>
      <c r="C99" s="50"/>
      <c r="D99" s="51"/>
      <c r="E99" s="120"/>
      <c r="F99" s="67"/>
      <c r="G99" s="67"/>
      <c r="H99" s="246"/>
      <c r="I99" s="131"/>
      <c r="J99" s="102" t="e">
        <f>IF(AND(Q99="",#REF!&gt;0,#REF!&lt;5),K99,)</f>
        <v>#REF!</v>
      </c>
      <c r="K99" s="100" t="str">
        <f>IF(D99="","ZZZ9",IF(AND(#REF!&gt;0,#REF!&lt;5),D99&amp;#REF!,D99&amp;"9"))</f>
        <v>ZZZ9</v>
      </c>
      <c r="L99" s="104">
        <f t="shared" si="0"/>
        <v>999</v>
      </c>
      <c r="M99" s="128">
        <f t="shared" si="1"/>
        <v>999</v>
      </c>
      <c r="N99" s="125"/>
      <c r="O99" s="98"/>
      <c r="P99" s="68">
        <f t="shared" si="2"/>
        <v>999</v>
      </c>
      <c r="Q99" s="52"/>
    </row>
    <row r="100" spans="1:17" s="11" customFormat="1" ht="18.899999999999999" customHeight="1" x14ac:dyDescent="0.25">
      <c r="A100" s="105">
        <v>94</v>
      </c>
      <c r="B100" s="50"/>
      <c r="C100" s="50"/>
      <c r="D100" s="51"/>
      <c r="E100" s="120"/>
      <c r="F100" s="67"/>
      <c r="G100" s="67"/>
      <c r="H100" s="246"/>
      <c r="I100" s="131"/>
      <c r="J100" s="102" t="e">
        <f>IF(AND(Q100="",#REF!&gt;0,#REF!&lt;5),K100,)</f>
        <v>#REF!</v>
      </c>
      <c r="K100" s="100" t="str">
        <f>IF(D100="","ZZZ9",IF(AND(#REF!&gt;0,#REF!&lt;5),D100&amp;#REF!,D100&amp;"9"))</f>
        <v>ZZZ9</v>
      </c>
      <c r="L100" s="104">
        <f t="shared" si="0"/>
        <v>999</v>
      </c>
      <c r="M100" s="128">
        <f t="shared" si="1"/>
        <v>999</v>
      </c>
      <c r="N100" s="125"/>
      <c r="O100" s="98"/>
      <c r="P100" s="68">
        <f t="shared" si="2"/>
        <v>999</v>
      </c>
      <c r="Q100" s="52"/>
    </row>
    <row r="101" spans="1:17" s="11" customFormat="1" ht="18.899999999999999" customHeight="1" x14ac:dyDescent="0.25">
      <c r="A101" s="105">
        <v>95</v>
      </c>
      <c r="B101" s="50"/>
      <c r="C101" s="50"/>
      <c r="D101" s="51"/>
      <c r="E101" s="120"/>
      <c r="F101" s="67"/>
      <c r="G101" s="67"/>
      <c r="H101" s="246"/>
      <c r="I101" s="131"/>
      <c r="J101" s="102" t="e">
        <f>IF(AND(Q101="",#REF!&gt;0,#REF!&lt;5),K101,)</f>
        <v>#REF!</v>
      </c>
      <c r="K101" s="100" t="str">
        <f>IF(D101="","ZZZ9",IF(AND(#REF!&gt;0,#REF!&lt;5),D101&amp;#REF!,D101&amp;"9"))</f>
        <v>ZZZ9</v>
      </c>
      <c r="L101" s="104">
        <f t="shared" si="0"/>
        <v>999</v>
      </c>
      <c r="M101" s="128">
        <f t="shared" si="1"/>
        <v>999</v>
      </c>
      <c r="N101" s="125"/>
      <c r="O101" s="98"/>
      <c r="P101" s="68">
        <f t="shared" si="2"/>
        <v>999</v>
      </c>
      <c r="Q101" s="52"/>
    </row>
    <row r="102" spans="1:17" s="11" customFormat="1" ht="18.899999999999999" customHeight="1" x14ac:dyDescent="0.25">
      <c r="A102" s="105">
        <v>96</v>
      </c>
      <c r="B102" s="50"/>
      <c r="C102" s="50"/>
      <c r="D102" s="51"/>
      <c r="E102" s="120"/>
      <c r="F102" s="67"/>
      <c r="G102" s="67"/>
      <c r="H102" s="246"/>
      <c r="I102" s="131"/>
      <c r="J102" s="102" t="e">
        <f>IF(AND(Q102="",#REF!&gt;0,#REF!&lt;5),K102,)</f>
        <v>#REF!</v>
      </c>
      <c r="K102" s="100" t="str">
        <f>IF(D102="","ZZZ9",IF(AND(#REF!&gt;0,#REF!&lt;5),D102&amp;#REF!,D102&amp;"9"))</f>
        <v>ZZZ9</v>
      </c>
      <c r="L102" s="104">
        <f t="shared" si="0"/>
        <v>999</v>
      </c>
      <c r="M102" s="128">
        <f t="shared" si="1"/>
        <v>999</v>
      </c>
      <c r="N102" s="125"/>
      <c r="O102" s="98"/>
      <c r="P102" s="68">
        <f t="shared" si="2"/>
        <v>999</v>
      </c>
      <c r="Q102" s="52"/>
    </row>
    <row r="103" spans="1:17" s="11" customFormat="1" ht="18.899999999999999" customHeight="1" x14ac:dyDescent="0.25">
      <c r="A103" s="105">
        <v>97</v>
      </c>
      <c r="B103" s="50"/>
      <c r="C103" s="50"/>
      <c r="D103" s="51"/>
      <c r="E103" s="120"/>
      <c r="F103" s="67"/>
      <c r="G103" s="67"/>
      <c r="H103" s="246"/>
      <c r="I103" s="131"/>
      <c r="J103" s="102" t="e">
        <f>IF(AND(Q103="",#REF!&gt;0,#REF!&lt;5),K103,)</f>
        <v>#REF!</v>
      </c>
      <c r="K103" s="100" t="str">
        <f>IF(D103="","ZZZ9",IF(AND(#REF!&gt;0,#REF!&lt;5),D103&amp;#REF!,D103&amp;"9"))</f>
        <v>ZZZ9</v>
      </c>
      <c r="L103" s="104">
        <f t="shared" si="0"/>
        <v>999</v>
      </c>
      <c r="M103" s="128">
        <f t="shared" si="1"/>
        <v>999</v>
      </c>
      <c r="N103" s="125"/>
      <c r="O103" s="98"/>
      <c r="P103" s="68">
        <f t="shared" si="2"/>
        <v>999</v>
      </c>
      <c r="Q103" s="52"/>
    </row>
    <row r="104" spans="1:17" s="11" customFormat="1" ht="18.899999999999999" customHeight="1" x14ac:dyDescent="0.25">
      <c r="A104" s="105">
        <v>98</v>
      </c>
      <c r="B104" s="50"/>
      <c r="C104" s="50"/>
      <c r="D104" s="51"/>
      <c r="E104" s="120"/>
      <c r="F104" s="67"/>
      <c r="G104" s="67"/>
      <c r="H104" s="246"/>
      <c r="I104" s="131"/>
      <c r="J104" s="102" t="e">
        <f>IF(AND(Q104="",#REF!&gt;0,#REF!&lt;5),K104,)</f>
        <v>#REF!</v>
      </c>
      <c r="K104" s="100" t="str">
        <f>IF(D104="","ZZZ9",IF(AND(#REF!&gt;0,#REF!&lt;5),D104&amp;#REF!,D104&amp;"9"))</f>
        <v>ZZZ9</v>
      </c>
      <c r="L104" s="104">
        <f t="shared" ref="L104:L156" si="3">IF(Q104="",999,Q104)</f>
        <v>999</v>
      </c>
      <c r="M104" s="128">
        <f t="shared" ref="M104:M156" si="4">IF(P104=999,999,1)</f>
        <v>999</v>
      </c>
      <c r="N104" s="125"/>
      <c r="O104" s="98"/>
      <c r="P104" s="68">
        <f t="shared" ref="P104:P156" si="5">IF(N104="DA",1,IF(N104="WC",2,IF(N104="SE",3,IF(N104="Q",4,IF(N104="LL",5,999)))))</f>
        <v>999</v>
      </c>
      <c r="Q104" s="52"/>
    </row>
    <row r="105" spans="1:17" s="11" customFormat="1" ht="18.899999999999999" customHeight="1" x14ac:dyDescent="0.25">
      <c r="A105" s="105">
        <v>99</v>
      </c>
      <c r="B105" s="50"/>
      <c r="C105" s="50"/>
      <c r="D105" s="51"/>
      <c r="E105" s="120"/>
      <c r="F105" s="67"/>
      <c r="G105" s="67"/>
      <c r="H105" s="246"/>
      <c r="I105" s="131"/>
      <c r="J105" s="102" t="e">
        <f>IF(AND(Q105="",#REF!&gt;0,#REF!&lt;5),K105,)</f>
        <v>#REF!</v>
      </c>
      <c r="K105" s="100" t="str">
        <f>IF(D105="","ZZZ9",IF(AND(#REF!&gt;0,#REF!&lt;5),D105&amp;#REF!,D105&amp;"9"))</f>
        <v>ZZZ9</v>
      </c>
      <c r="L105" s="104">
        <f t="shared" si="3"/>
        <v>999</v>
      </c>
      <c r="M105" s="128">
        <f t="shared" si="4"/>
        <v>999</v>
      </c>
      <c r="N105" s="125"/>
      <c r="O105" s="98"/>
      <c r="P105" s="68">
        <f t="shared" si="5"/>
        <v>999</v>
      </c>
      <c r="Q105" s="52"/>
    </row>
    <row r="106" spans="1:17" s="11" customFormat="1" ht="18.899999999999999" customHeight="1" x14ac:dyDescent="0.25">
      <c r="A106" s="105">
        <v>100</v>
      </c>
      <c r="B106" s="50"/>
      <c r="C106" s="50"/>
      <c r="D106" s="51"/>
      <c r="E106" s="120"/>
      <c r="F106" s="67"/>
      <c r="G106" s="67"/>
      <c r="H106" s="246"/>
      <c r="I106" s="131"/>
      <c r="J106" s="102" t="e">
        <f>IF(AND(Q106="",#REF!&gt;0,#REF!&lt;5),K106,)</f>
        <v>#REF!</v>
      </c>
      <c r="K106" s="100" t="str">
        <f>IF(D106="","ZZZ9",IF(AND(#REF!&gt;0,#REF!&lt;5),D106&amp;#REF!,D106&amp;"9"))</f>
        <v>ZZZ9</v>
      </c>
      <c r="L106" s="104">
        <f t="shared" si="3"/>
        <v>999</v>
      </c>
      <c r="M106" s="128">
        <f t="shared" si="4"/>
        <v>999</v>
      </c>
      <c r="N106" s="125"/>
      <c r="O106" s="98"/>
      <c r="P106" s="68">
        <f t="shared" si="5"/>
        <v>999</v>
      </c>
      <c r="Q106" s="52"/>
    </row>
    <row r="107" spans="1:17" s="11" customFormat="1" ht="18.899999999999999" customHeight="1" x14ac:dyDescent="0.25">
      <c r="A107" s="105">
        <v>101</v>
      </c>
      <c r="B107" s="50"/>
      <c r="C107" s="50"/>
      <c r="D107" s="51"/>
      <c r="E107" s="120"/>
      <c r="F107" s="67"/>
      <c r="G107" s="67"/>
      <c r="H107" s="246"/>
      <c r="I107" s="131"/>
      <c r="J107" s="102" t="e">
        <f>IF(AND(Q107="",#REF!&gt;0,#REF!&lt;5),K107,)</f>
        <v>#REF!</v>
      </c>
      <c r="K107" s="100" t="str">
        <f>IF(D107="","ZZZ9",IF(AND(#REF!&gt;0,#REF!&lt;5),D107&amp;#REF!,D107&amp;"9"))</f>
        <v>ZZZ9</v>
      </c>
      <c r="L107" s="104">
        <f t="shared" si="3"/>
        <v>999</v>
      </c>
      <c r="M107" s="128">
        <f t="shared" si="4"/>
        <v>999</v>
      </c>
      <c r="N107" s="125"/>
      <c r="O107" s="98"/>
      <c r="P107" s="68">
        <f t="shared" si="5"/>
        <v>999</v>
      </c>
      <c r="Q107" s="52"/>
    </row>
    <row r="108" spans="1:17" s="11" customFormat="1" ht="18.899999999999999" customHeight="1" x14ac:dyDescent="0.25">
      <c r="A108" s="105">
        <v>102</v>
      </c>
      <c r="B108" s="50"/>
      <c r="C108" s="50"/>
      <c r="D108" s="51"/>
      <c r="E108" s="120"/>
      <c r="F108" s="67"/>
      <c r="G108" s="67"/>
      <c r="H108" s="246"/>
      <c r="I108" s="131"/>
      <c r="J108" s="102" t="e">
        <f>IF(AND(Q108="",#REF!&gt;0,#REF!&lt;5),K108,)</f>
        <v>#REF!</v>
      </c>
      <c r="K108" s="100" t="str">
        <f>IF(D108="","ZZZ9",IF(AND(#REF!&gt;0,#REF!&lt;5),D108&amp;#REF!,D108&amp;"9"))</f>
        <v>ZZZ9</v>
      </c>
      <c r="L108" s="104">
        <f t="shared" si="3"/>
        <v>999</v>
      </c>
      <c r="M108" s="128">
        <f t="shared" si="4"/>
        <v>999</v>
      </c>
      <c r="N108" s="125"/>
      <c r="O108" s="98"/>
      <c r="P108" s="68">
        <f t="shared" si="5"/>
        <v>999</v>
      </c>
      <c r="Q108" s="52"/>
    </row>
    <row r="109" spans="1:17" s="11" customFormat="1" ht="18.899999999999999" customHeight="1" x14ac:dyDescent="0.25">
      <c r="A109" s="105">
        <v>103</v>
      </c>
      <c r="B109" s="50"/>
      <c r="C109" s="50"/>
      <c r="D109" s="51"/>
      <c r="E109" s="120"/>
      <c r="F109" s="67"/>
      <c r="G109" s="67"/>
      <c r="H109" s="246"/>
      <c r="I109" s="131"/>
      <c r="J109" s="102" t="e">
        <f>IF(AND(Q109="",#REF!&gt;0,#REF!&lt;5),K109,)</f>
        <v>#REF!</v>
      </c>
      <c r="K109" s="100" t="str">
        <f>IF(D109="","ZZZ9",IF(AND(#REF!&gt;0,#REF!&lt;5),D109&amp;#REF!,D109&amp;"9"))</f>
        <v>ZZZ9</v>
      </c>
      <c r="L109" s="104">
        <f t="shared" si="3"/>
        <v>999</v>
      </c>
      <c r="M109" s="128">
        <f t="shared" si="4"/>
        <v>999</v>
      </c>
      <c r="N109" s="125"/>
      <c r="O109" s="98"/>
      <c r="P109" s="68">
        <f t="shared" si="5"/>
        <v>999</v>
      </c>
      <c r="Q109" s="52"/>
    </row>
    <row r="110" spans="1:17" s="11" customFormat="1" ht="18.899999999999999" customHeight="1" x14ac:dyDescent="0.25">
      <c r="A110" s="105">
        <v>104</v>
      </c>
      <c r="B110" s="50"/>
      <c r="C110" s="50"/>
      <c r="D110" s="51"/>
      <c r="E110" s="120"/>
      <c r="F110" s="67"/>
      <c r="G110" s="67"/>
      <c r="H110" s="246"/>
      <c r="I110" s="131"/>
      <c r="J110" s="102" t="e">
        <f>IF(AND(Q110="",#REF!&gt;0,#REF!&lt;5),K110,)</f>
        <v>#REF!</v>
      </c>
      <c r="K110" s="100" t="str">
        <f>IF(D110="","ZZZ9",IF(AND(#REF!&gt;0,#REF!&lt;5),D110&amp;#REF!,D110&amp;"9"))</f>
        <v>ZZZ9</v>
      </c>
      <c r="L110" s="104">
        <f t="shared" si="3"/>
        <v>999</v>
      </c>
      <c r="M110" s="128">
        <f t="shared" si="4"/>
        <v>999</v>
      </c>
      <c r="N110" s="125"/>
      <c r="O110" s="98"/>
      <c r="P110" s="68">
        <f t="shared" si="5"/>
        <v>999</v>
      </c>
      <c r="Q110" s="52"/>
    </row>
    <row r="111" spans="1:17" s="11" customFormat="1" ht="18.899999999999999" customHeight="1" x14ac:dyDescent="0.25">
      <c r="A111" s="105">
        <v>105</v>
      </c>
      <c r="B111" s="50"/>
      <c r="C111" s="50"/>
      <c r="D111" s="51"/>
      <c r="E111" s="120"/>
      <c r="F111" s="67"/>
      <c r="G111" s="67"/>
      <c r="H111" s="246"/>
      <c r="I111" s="131"/>
      <c r="J111" s="102" t="e">
        <f>IF(AND(Q111="",#REF!&gt;0,#REF!&lt;5),K111,)</f>
        <v>#REF!</v>
      </c>
      <c r="K111" s="100" t="str">
        <f>IF(D111="","ZZZ9",IF(AND(#REF!&gt;0,#REF!&lt;5),D111&amp;#REF!,D111&amp;"9"))</f>
        <v>ZZZ9</v>
      </c>
      <c r="L111" s="104">
        <f t="shared" si="3"/>
        <v>999</v>
      </c>
      <c r="M111" s="128">
        <f t="shared" si="4"/>
        <v>999</v>
      </c>
      <c r="N111" s="125"/>
      <c r="O111" s="98"/>
      <c r="P111" s="68">
        <f t="shared" si="5"/>
        <v>999</v>
      </c>
      <c r="Q111" s="52"/>
    </row>
    <row r="112" spans="1:17" s="11" customFormat="1" ht="18.899999999999999" customHeight="1" x14ac:dyDescent="0.25">
      <c r="A112" s="105">
        <v>106</v>
      </c>
      <c r="B112" s="50"/>
      <c r="C112" s="50"/>
      <c r="D112" s="51"/>
      <c r="E112" s="120"/>
      <c r="F112" s="67"/>
      <c r="G112" s="67"/>
      <c r="H112" s="246"/>
      <c r="I112" s="131"/>
      <c r="J112" s="102" t="e">
        <f>IF(AND(Q112="",#REF!&gt;0,#REF!&lt;5),K112,)</f>
        <v>#REF!</v>
      </c>
      <c r="K112" s="100" t="str">
        <f>IF(D112="","ZZZ9",IF(AND(#REF!&gt;0,#REF!&lt;5),D112&amp;#REF!,D112&amp;"9"))</f>
        <v>ZZZ9</v>
      </c>
      <c r="L112" s="104">
        <f t="shared" si="3"/>
        <v>999</v>
      </c>
      <c r="M112" s="128">
        <f t="shared" si="4"/>
        <v>999</v>
      </c>
      <c r="N112" s="125"/>
      <c r="O112" s="98"/>
      <c r="P112" s="68">
        <f t="shared" si="5"/>
        <v>999</v>
      </c>
      <c r="Q112" s="52"/>
    </row>
    <row r="113" spans="1:17" s="11" customFormat="1" ht="18.899999999999999" customHeight="1" x14ac:dyDescent="0.25">
      <c r="A113" s="105">
        <v>107</v>
      </c>
      <c r="B113" s="50"/>
      <c r="C113" s="50"/>
      <c r="D113" s="51"/>
      <c r="E113" s="120"/>
      <c r="F113" s="67"/>
      <c r="G113" s="67"/>
      <c r="H113" s="246"/>
      <c r="I113" s="131"/>
      <c r="J113" s="102" t="e">
        <f>IF(AND(Q113="",#REF!&gt;0,#REF!&lt;5),K113,)</f>
        <v>#REF!</v>
      </c>
      <c r="K113" s="100" t="str">
        <f>IF(D113="","ZZZ9",IF(AND(#REF!&gt;0,#REF!&lt;5),D113&amp;#REF!,D113&amp;"9"))</f>
        <v>ZZZ9</v>
      </c>
      <c r="L113" s="104">
        <f t="shared" si="3"/>
        <v>999</v>
      </c>
      <c r="M113" s="128">
        <f t="shared" si="4"/>
        <v>999</v>
      </c>
      <c r="N113" s="125"/>
      <c r="O113" s="98"/>
      <c r="P113" s="68">
        <f t="shared" si="5"/>
        <v>999</v>
      </c>
      <c r="Q113" s="52"/>
    </row>
    <row r="114" spans="1:17" s="11" customFormat="1" ht="18.899999999999999" customHeight="1" x14ac:dyDescent="0.25">
      <c r="A114" s="105">
        <v>108</v>
      </c>
      <c r="B114" s="50"/>
      <c r="C114" s="50"/>
      <c r="D114" s="51"/>
      <c r="E114" s="120"/>
      <c r="F114" s="67"/>
      <c r="G114" s="67"/>
      <c r="H114" s="246"/>
      <c r="I114" s="131"/>
      <c r="J114" s="102" t="e">
        <f>IF(AND(Q114="",#REF!&gt;0,#REF!&lt;5),K114,)</f>
        <v>#REF!</v>
      </c>
      <c r="K114" s="100" t="str">
        <f>IF(D114="","ZZZ9",IF(AND(#REF!&gt;0,#REF!&lt;5),D114&amp;#REF!,D114&amp;"9"))</f>
        <v>ZZZ9</v>
      </c>
      <c r="L114" s="104">
        <f t="shared" si="3"/>
        <v>999</v>
      </c>
      <c r="M114" s="128">
        <f t="shared" si="4"/>
        <v>999</v>
      </c>
      <c r="N114" s="125"/>
      <c r="O114" s="98"/>
      <c r="P114" s="68">
        <f t="shared" si="5"/>
        <v>999</v>
      </c>
      <c r="Q114" s="52"/>
    </row>
    <row r="115" spans="1:17" s="11" customFormat="1" ht="18.899999999999999" customHeight="1" x14ac:dyDescent="0.25">
      <c r="A115" s="105">
        <v>109</v>
      </c>
      <c r="B115" s="50"/>
      <c r="C115" s="50"/>
      <c r="D115" s="51"/>
      <c r="E115" s="120"/>
      <c r="F115" s="67"/>
      <c r="G115" s="67"/>
      <c r="H115" s="246"/>
      <c r="I115" s="131"/>
      <c r="J115" s="102" t="e">
        <f>IF(AND(Q115="",#REF!&gt;0,#REF!&lt;5),K115,)</f>
        <v>#REF!</v>
      </c>
      <c r="K115" s="100" t="str">
        <f>IF(D115="","ZZZ9",IF(AND(#REF!&gt;0,#REF!&lt;5),D115&amp;#REF!,D115&amp;"9"))</f>
        <v>ZZZ9</v>
      </c>
      <c r="L115" s="104">
        <f t="shared" si="3"/>
        <v>999</v>
      </c>
      <c r="M115" s="128">
        <f t="shared" si="4"/>
        <v>999</v>
      </c>
      <c r="N115" s="125"/>
      <c r="O115" s="98"/>
      <c r="P115" s="68">
        <f t="shared" si="5"/>
        <v>999</v>
      </c>
      <c r="Q115" s="52"/>
    </row>
    <row r="116" spans="1:17" s="11" customFormat="1" ht="18.899999999999999" customHeight="1" x14ac:dyDescent="0.25">
      <c r="A116" s="105">
        <v>110</v>
      </c>
      <c r="B116" s="50"/>
      <c r="C116" s="50"/>
      <c r="D116" s="51"/>
      <c r="E116" s="120"/>
      <c r="F116" s="67"/>
      <c r="G116" s="67"/>
      <c r="H116" s="246"/>
      <c r="I116" s="131"/>
      <c r="J116" s="102" t="e">
        <f>IF(AND(Q116="",#REF!&gt;0,#REF!&lt;5),K116,)</f>
        <v>#REF!</v>
      </c>
      <c r="K116" s="100" t="str">
        <f>IF(D116="","ZZZ9",IF(AND(#REF!&gt;0,#REF!&lt;5),D116&amp;#REF!,D116&amp;"9"))</f>
        <v>ZZZ9</v>
      </c>
      <c r="L116" s="104">
        <f t="shared" si="3"/>
        <v>999</v>
      </c>
      <c r="M116" s="128">
        <f t="shared" si="4"/>
        <v>999</v>
      </c>
      <c r="N116" s="125"/>
      <c r="O116" s="98"/>
      <c r="P116" s="68">
        <f t="shared" si="5"/>
        <v>999</v>
      </c>
      <c r="Q116" s="52"/>
    </row>
    <row r="117" spans="1:17" s="11" customFormat="1" ht="18.899999999999999" customHeight="1" x14ac:dyDescent="0.25">
      <c r="A117" s="105">
        <v>111</v>
      </c>
      <c r="B117" s="50"/>
      <c r="C117" s="50"/>
      <c r="D117" s="51"/>
      <c r="E117" s="120"/>
      <c r="F117" s="67"/>
      <c r="G117" s="67"/>
      <c r="H117" s="246"/>
      <c r="I117" s="131"/>
      <c r="J117" s="102" t="e">
        <f>IF(AND(Q117="",#REF!&gt;0,#REF!&lt;5),K117,)</f>
        <v>#REF!</v>
      </c>
      <c r="K117" s="100" t="str">
        <f>IF(D117="","ZZZ9",IF(AND(#REF!&gt;0,#REF!&lt;5),D117&amp;#REF!,D117&amp;"9"))</f>
        <v>ZZZ9</v>
      </c>
      <c r="L117" s="104">
        <f t="shared" si="3"/>
        <v>999</v>
      </c>
      <c r="M117" s="128">
        <f t="shared" si="4"/>
        <v>999</v>
      </c>
      <c r="N117" s="125"/>
      <c r="O117" s="98"/>
      <c r="P117" s="68">
        <f t="shared" si="5"/>
        <v>999</v>
      </c>
      <c r="Q117" s="52"/>
    </row>
    <row r="118" spans="1:17" s="11" customFormat="1" ht="18.899999999999999" customHeight="1" x14ac:dyDescent="0.25">
      <c r="A118" s="105">
        <v>112</v>
      </c>
      <c r="B118" s="50"/>
      <c r="C118" s="50"/>
      <c r="D118" s="51"/>
      <c r="E118" s="120"/>
      <c r="F118" s="67"/>
      <c r="G118" s="67"/>
      <c r="H118" s="246"/>
      <c r="I118" s="131"/>
      <c r="J118" s="102" t="e">
        <f>IF(AND(Q118="",#REF!&gt;0,#REF!&lt;5),K118,)</f>
        <v>#REF!</v>
      </c>
      <c r="K118" s="100" t="str">
        <f>IF(D118="","ZZZ9",IF(AND(#REF!&gt;0,#REF!&lt;5),D118&amp;#REF!,D118&amp;"9"))</f>
        <v>ZZZ9</v>
      </c>
      <c r="L118" s="104">
        <f t="shared" si="3"/>
        <v>999</v>
      </c>
      <c r="M118" s="128">
        <f t="shared" si="4"/>
        <v>999</v>
      </c>
      <c r="N118" s="125"/>
      <c r="O118" s="98"/>
      <c r="P118" s="68">
        <f t="shared" si="5"/>
        <v>999</v>
      </c>
      <c r="Q118" s="52"/>
    </row>
    <row r="119" spans="1:17" s="11" customFormat="1" ht="18.899999999999999" customHeight="1" x14ac:dyDescent="0.25">
      <c r="A119" s="105">
        <v>113</v>
      </c>
      <c r="B119" s="50"/>
      <c r="C119" s="50"/>
      <c r="D119" s="51"/>
      <c r="E119" s="120"/>
      <c r="F119" s="67"/>
      <c r="G119" s="67"/>
      <c r="H119" s="246"/>
      <c r="I119" s="131"/>
      <c r="J119" s="102" t="e">
        <f>IF(AND(Q119="",#REF!&gt;0,#REF!&lt;5),K119,)</f>
        <v>#REF!</v>
      </c>
      <c r="K119" s="100" t="str">
        <f>IF(D119="","ZZZ9",IF(AND(#REF!&gt;0,#REF!&lt;5),D119&amp;#REF!,D119&amp;"9"))</f>
        <v>ZZZ9</v>
      </c>
      <c r="L119" s="104">
        <f t="shared" si="3"/>
        <v>999</v>
      </c>
      <c r="M119" s="128">
        <f t="shared" si="4"/>
        <v>999</v>
      </c>
      <c r="N119" s="125"/>
      <c r="O119" s="98"/>
      <c r="P119" s="68">
        <f t="shared" si="5"/>
        <v>999</v>
      </c>
      <c r="Q119" s="52"/>
    </row>
    <row r="120" spans="1:17" s="11" customFormat="1" ht="18.899999999999999" customHeight="1" x14ac:dyDescent="0.25">
      <c r="A120" s="105">
        <v>114</v>
      </c>
      <c r="B120" s="50"/>
      <c r="C120" s="50"/>
      <c r="D120" s="51"/>
      <c r="E120" s="120"/>
      <c r="F120" s="67"/>
      <c r="G120" s="67"/>
      <c r="H120" s="246"/>
      <c r="I120" s="131"/>
      <c r="J120" s="102" t="e">
        <f>IF(AND(Q120="",#REF!&gt;0,#REF!&lt;5),K120,)</f>
        <v>#REF!</v>
      </c>
      <c r="K120" s="100" t="str">
        <f>IF(D120="","ZZZ9",IF(AND(#REF!&gt;0,#REF!&lt;5),D120&amp;#REF!,D120&amp;"9"))</f>
        <v>ZZZ9</v>
      </c>
      <c r="L120" s="104">
        <f t="shared" si="3"/>
        <v>999</v>
      </c>
      <c r="M120" s="128">
        <f t="shared" si="4"/>
        <v>999</v>
      </c>
      <c r="N120" s="125"/>
      <c r="O120" s="98"/>
      <c r="P120" s="68">
        <f t="shared" si="5"/>
        <v>999</v>
      </c>
      <c r="Q120" s="52"/>
    </row>
    <row r="121" spans="1:17" s="11" customFormat="1" ht="18.899999999999999" customHeight="1" x14ac:dyDescent="0.25">
      <c r="A121" s="105">
        <v>115</v>
      </c>
      <c r="B121" s="50"/>
      <c r="C121" s="50"/>
      <c r="D121" s="51"/>
      <c r="E121" s="120"/>
      <c r="F121" s="67"/>
      <c r="G121" s="67"/>
      <c r="H121" s="246"/>
      <c r="I121" s="131"/>
      <c r="J121" s="102" t="e">
        <f>IF(AND(Q121="",#REF!&gt;0,#REF!&lt;5),K121,)</f>
        <v>#REF!</v>
      </c>
      <c r="K121" s="100" t="str">
        <f>IF(D121="","ZZZ9",IF(AND(#REF!&gt;0,#REF!&lt;5),D121&amp;#REF!,D121&amp;"9"))</f>
        <v>ZZZ9</v>
      </c>
      <c r="L121" s="104">
        <f t="shared" si="3"/>
        <v>999</v>
      </c>
      <c r="M121" s="128">
        <f t="shared" si="4"/>
        <v>999</v>
      </c>
      <c r="N121" s="125"/>
      <c r="O121" s="98"/>
      <c r="P121" s="68">
        <f t="shared" si="5"/>
        <v>999</v>
      </c>
      <c r="Q121" s="52"/>
    </row>
    <row r="122" spans="1:17" s="11" customFormat="1" ht="18.899999999999999" customHeight="1" x14ac:dyDescent="0.25">
      <c r="A122" s="105">
        <v>116</v>
      </c>
      <c r="B122" s="50"/>
      <c r="C122" s="50"/>
      <c r="D122" s="51"/>
      <c r="E122" s="120"/>
      <c r="F122" s="67"/>
      <c r="G122" s="67"/>
      <c r="H122" s="246"/>
      <c r="I122" s="131"/>
      <c r="J122" s="102" t="e">
        <f>IF(AND(Q122="",#REF!&gt;0,#REF!&lt;5),K122,)</f>
        <v>#REF!</v>
      </c>
      <c r="K122" s="100" t="str">
        <f>IF(D122="","ZZZ9",IF(AND(#REF!&gt;0,#REF!&lt;5),D122&amp;#REF!,D122&amp;"9"))</f>
        <v>ZZZ9</v>
      </c>
      <c r="L122" s="104">
        <f t="shared" si="3"/>
        <v>999</v>
      </c>
      <c r="M122" s="128">
        <f t="shared" si="4"/>
        <v>999</v>
      </c>
      <c r="N122" s="125"/>
      <c r="O122" s="98"/>
      <c r="P122" s="68">
        <f t="shared" si="5"/>
        <v>999</v>
      </c>
      <c r="Q122" s="52"/>
    </row>
    <row r="123" spans="1:17" s="11" customFormat="1" ht="18.899999999999999" customHeight="1" x14ac:dyDescent="0.25">
      <c r="A123" s="105">
        <v>117</v>
      </c>
      <c r="B123" s="50"/>
      <c r="C123" s="50"/>
      <c r="D123" s="51"/>
      <c r="E123" s="120"/>
      <c r="F123" s="67"/>
      <c r="G123" s="67"/>
      <c r="H123" s="246"/>
      <c r="I123" s="131"/>
      <c r="J123" s="102" t="e">
        <f>IF(AND(Q123="",#REF!&gt;0,#REF!&lt;5),K123,)</f>
        <v>#REF!</v>
      </c>
      <c r="K123" s="100" t="str">
        <f>IF(D123="","ZZZ9",IF(AND(#REF!&gt;0,#REF!&lt;5),D123&amp;#REF!,D123&amp;"9"))</f>
        <v>ZZZ9</v>
      </c>
      <c r="L123" s="104">
        <f t="shared" si="3"/>
        <v>999</v>
      </c>
      <c r="M123" s="128">
        <f t="shared" si="4"/>
        <v>999</v>
      </c>
      <c r="N123" s="125"/>
      <c r="O123" s="98"/>
      <c r="P123" s="68">
        <f t="shared" si="5"/>
        <v>999</v>
      </c>
      <c r="Q123" s="52"/>
    </row>
    <row r="124" spans="1:17" s="11" customFormat="1" ht="18.899999999999999" customHeight="1" x14ac:dyDescent="0.25">
      <c r="A124" s="105">
        <v>118</v>
      </c>
      <c r="B124" s="50"/>
      <c r="C124" s="50"/>
      <c r="D124" s="51"/>
      <c r="E124" s="120"/>
      <c r="F124" s="67"/>
      <c r="G124" s="67"/>
      <c r="H124" s="246"/>
      <c r="I124" s="131"/>
      <c r="J124" s="102" t="e">
        <f>IF(AND(Q124="",#REF!&gt;0,#REF!&lt;5),K124,)</f>
        <v>#REF!</v>
      </c>
      <c r="K124" s="100" t="str">
        <f>IF(D124="","ZZZ9",IF(AND(#REF!&gt;0,#REF!&lt;5),D124&amp;#REF!,D124&amp;"9"))</f>
        <v>ZZZ9</v>
      </c>
      <c r="L124" s="104">
        <f t="shared" si="3"/>
        <v>999</v>
      </c>
      <c r="M124" s="128">
        <f t="shared" si="4"/>
        <v>999</v>
      </c>
      <c r="N124" s="125"/>
      <c r="O124" s="98"/>
      <c r="P124" s="68">
        <f t="shared" si="5"/>
        <v>999</v>
      </c>
      <c r="Q124" s="52"/>
    </row>
    <row r="125" spans="1:17" s="11" customFormat="1" ht="18.899999999999999" customHeight="1" x14ac:dyDescent="0.25">
      <c r="A125" s="105">
        <v>119</v>
      </c>
      <c r="B125" s="50"/>
      <c r="C125" s="50"/>
      <c r="D125" s="51"/>
      <c r="E125" s="120"/>
      <c r="F125" s="67"/>
      <c r="G125" s="67"/>
      <c r="H125" s="246"/>
      <c r="I125" s="131"/>
      <c r="J125" s="102" t="e">
        <f>IF(AND(Q125="",#REF!&gt;0,#REF!&lt;5),K125,)</f>
        <v>#REF!</v>
      </c>
      <c r="K125" s="100" t="str">
        <f>IF(D125="","ZZZ9",IF(AND(#REF!&gt;0,#REF!&lt;5),D125&amp;#REF!,D125&amp;"9"))</f>
        <v>ZZZ9</v>
      </c>
      <c r="L125" s="104">
        <f t="shared" si="3"/>
        <v>999</v>
      </c>
      <c r="M125" s="128">
        <f t="shared" si="4"/>
        <v>999</v>
      </c>
      <c r="N125" s="125"/>
      <c r="O125" s="98"/>
      <c r="P125" s="68">
        <f t="shared" si="5"/>
        <v>999</v>
      </c>
      <c r="Q125" s="52"/>
    </row>
    <row r="126" spans="1:17" s="11" customFormat="1" ht="18.899999999999999" customHeight="1" x14ac:dyDescent="0.25">
      <c r="A126" s="105">
        <v>120</v>
      </c>
      <c r="B126" s="50"/>
      <c r="C126" s="50"/>
      <c r="D126" s="51"/>
      <c r="E126" s="120"/>
      <c r="F126" s="67"/>
      <c r="G126" s="67"/>
      <c r="H126" s="246"/>
      <c r="I126" s="131"/>
      <c r="J126" s="102" t="e">
        <f>IF(AND(Q126="",#REF!&gt;0,#REF!&lt;5),K126,)</f>
        <v>#REF!</v>
      </c>
      <c r="K126" s="100" t="str">
        <f>IF(D126="","ZZZ9",IF(AND(#REF!&gt;0,#REF!&lt;5),D126&amp;#REF!,D126&amp;"9"))</f>
        <v>ZZZ9</v>
      </c>
      <c r="L126" s="104">
        <f t="shared" si="3"/>
        <v>999</v>
      </c>
      <c r="M126" s="128">
        <f t="shared" si="4"/>
        <v>999</v>
      </c>
      <c r="N126" s="125"/>
      <c r="O126" s="98"/>
      <c r="P126" s="68">
        <f t="shared" si="5"/>
        <v>999</v>
      </c>
      <c r="Q126" s="52"/>
    </row>
    <row r="127" spans="1:17" s="11" customFormat="1" ht="18.899999999999999" customHeight="1" x14ac:dyDescent="0.25">
      <c r="A127" s="105">
        <v>121</v>
      </c>
      <c r="B127" s="50"/>
      <c r="C127" s="50"/>
      <c r="D127" s="51"/>
      <c r="E127" s="120"/>
      <c r="F127" s="67"/>
      <c r="G127" s="67"/>
      <c r="H127" s="246"/>
      <c r="I127" s="131"/>
      <c r="J127" s="102" t="e">
        <f>IF(AND(Q127="",#REF!&gt;0,#REF!&lt;5),K127,)</f>
        <v>#REF!</v>
      </c>
      <c r="K127" s="100" t="str">
        <f>IF(D127="","ZZZ9",IF(AND(#REF!&gt;0,#REF!&lt;5),D127&amp;#REF!,D127&amp;"9"))</f>
        <v>ZZZ9</v>
      </c>
      <c r="L127" s="104">
        <f t="shared" si="3"/>
        <v>999</v>
      </c>
      <c r="M127" s="128">
        <f t="shared" si="4"/>
        <v>999</v>
      </c>
      <c r="N127" s="125"/>
      <c r="O127" s="98"/>
      <c r="P127" s="68">
        <f t="shared" si="5"/>
        <v>999</v>
      </c>
      <c r="Q127" s="52"/>
    </row>
    <row r="128" spans="1:17" s="11" customFormat="1" ht="18.899999999999999" customHeight="1" x14ac:dyDescent="0.25">
      <c r="A128" s="105">
        <v>122</v>
      </c>
      <c r="B128" s="50"/>
      <c r="C128" s="50"/>
      <c r="D128" s="51"/>
      <c r="E128" s="120"/>
      <c r="F128" s="67"/>
      <c r="G128" s="67"/>
      <c r="H128" s="246"/>
      <c r="I128" s="131"/>
      <c r="J128" s="102" t="e">
        <f>IF(AND(Q128="",#REF!&gt;0,#REF!&lt;5),K128,)</f>
        <v>#REF!</v>
      </c>
      <c r="K128" s="100" t="str">
        <f>IF(D128="","ZZZ9",IF(AND(#REF!&gt;0,#REF!&lt;5),D128&amp;#REF!,D128&amp;"9"))</f>
        <v>ZZZ9</v>
      </c>
      <c r="L128" s="104">
        <f t="shared" si="3"/>
        <v>999</v>
      </c>
      <c r="M128" s="128">
        <f t="shared" si="4"/>
        <v>999</v>
      </c>
      <c r="N128" s="125"/>
      <c r="O128" s="98"/>
      <c r="P128" s="68">
        <f t="shared" si="5"/>
        <v>999</v>
      </c>
      <c r="Q128" s="52"/>
    </row>
    <row r="129" spans="1:17" s="11" customFormat="1" ht="18.899999999999999" customHeight="1" x14ac:dyDescent="0.25">
      <c r="A129" s="105">
        <v>123</v>
      </c>
      <c r="B129" s="50"/>
      <c r="C129" s="50"/>
      <c r="D129" s="51"/>
      <c r="E129" s="120"/>
      <c r="F129" s="67"/>
      <c r="G129" s="67"/>
      <c r="H129" s="246"/>
      <c r="I129" s="131"/>
      <c r="J129" s="102" t="e">
        <f>IF(AND(Q129="",#REF!&gt;0,#REF!&lt;5),K129,)</f>
        <v>#REF!</v>
      </c>
      <c r="K129" s="100" t="str">
        <f>IF(D129="","ZZZ9",IF(AND(#REF!&gt;0,#REF!&lt;5),D129&amp;#REF!,D129&amp;"9"))</f>
        <v>ZZZ9</v>
      </c>
      <c r="L129" s="104">
        <f t="shared" si="3"/>
        <v>999</v>
      </c>
      <c r="M129" s="128">
        <f t="shared" si="4"/>
        <v>999</v>
      </c>
      <c r="N129" s="125"/>
      <c r="O129" s="98"/>
      <c r="P129" s="68">
        <f t="shared" si="5"/>
        <v>999</v>
      </c>
      <c r="Q129" s="52"/>
    </row>
    <row r="130" spans="1:17" s="11" customFormat="1" ht="18.899999999999999" customHeight="1" x14ac:dyDescent="0.25">
      <c r="A130" s="105">
        <v>124</v>
      </c>
      <c r="B130" s="50"/>
      <c r="C130" s="50"/>
      <c r="D130" s="51"/>
      <c r="E130" s="120"/>
      <c r="F130" s="67"/>
      <c r="G130" s="67"/>
      <c r="H130" s="246"/>
      <c r="I130" s="131"/>
      <c r="J130" s="102" t="e">
        <f>IF(AND(Q130="",#REF!&gt;0,#REF!&lt;5),K130,)</f>
        <v>#REF!</v>
      </c>
      <c r="K130" s="100" t="str">
        <f>IF(D130="","ZZZ9",IF(AND(#REF!&gt;0,#REF!&lt;5),D130&amp;#REF!,D130&amp;"9"))</f>
        <v>ZZZ9</v>
      </c>
      <c r="L130" s="104">
        <f t="shared" si="3"/>
        <v>999</v>
      </c>
      <c r="M130" s="128">
        <f t="shared" si="4"/>
        <v>999</v>
      </c>
      <c r="N130" s="125"/>
      <c r="O130" s="98"/>
      <c r="P130" s="68">
        <f t="shared" si="5"/>
        <v>999</v>
      </c>
      <c r="Q130" s="52"/>
    </row>
    <row r="131" spans="1:17" s="11" customFormat="1" ht="18.899999999999999" customHeight="1" x14ac:dyDescent="0.25">
      <c r="A131" s="105">
        <v>125</v>
      </c>
      <c r="B131" s="50"/>
      <c r="C131" s="50"/>
      <c r="D131" s="51"/>
      <c r="E131" s="120"/>
      <c r="F131" s="67"/>
      <c r="G131" s="67"/>
      <c r="H131" s="246"/>
      <c r="I131" s="131"/>
      <c r="J131" s="102" t="e">
        <f>IF(AND(Q131="",#REF!&gt;0,#REF!&lt;5),K131,)</f>
        <v>#REF!</v>
      </c>
      <c r="K131" s="100" t="str">
        <f>IF(D131="","ZZZ9",IF(AND(#REF!&gt;0,#REF!&lt;5),D131&amp;#REF!,D131&amp;"9"))</f>
        <v>ZZZ9</v>
      </c>
      <c r="L131" s="104">
        <f t="shared" si="3"/>
        <v>999</v>
      </c>
      <c r="M131" s="128">
        <f t="shared" si="4"/>
        <v>999</v>
      </c>
      <c r="N131" s="125"/>
      <c r="O131" s="98"/>
      <c r="P131" s="68">
        <f t="shared" si="5"/>
        <v>999</v>
      </c>
      <c r="Q131" s="52"/>
    </row>
    <row r="132" spans="1:17" s="11" customFormat="1" ht="18.899999999999999" customHeight="1" x14ac:dyDescent="0.25">
      <c r="A132" s="105">
        <v>126</v>
      </c>
      <c r="B132" s="50"/>
      <c r="C132" s="50"/>
      <c r="D132" s="51"/>
      <c r="E132" s="120"/>
      <c r="F132" s="67"/>
      <c r="G132" s="67"/>
      <c r="H132" s="246"/>
      <c r="I132" s="131"/>
      <c r="J132" s="102" t="e">
        <f>IF(AND(Q132="",#REF!&gt;0,#REF!&lt;5),K132,)</f>
        <v>#REF!</v>
      </c>
      <c r="K132" s="100" t="str">
        <f>IF(D132="","ZZZ9",IF(AND(#REF!&gt;0,#REF!&lt;5),D132&amp;#REF!,D132&amp;"9"))</f>
        <v>ZZZ9</v>
      </c>
      <c r="L132" s="104">
        <f t="shared" si="3"/>
        <v>999</v>
      </c>
      <c r="M132" s="128">
        <f t="shared" si="4"/>
        <v>999</v>
      </c>
      <c r="N132" s="125"/>
      <c r="O132" s="98"/>
      <c r="P132" s="68">
        <f t="shared" si="5"/>
        <v>999</v>
      </c>
      <c r="Q132" s="52"/>
    </row>
    <row r="133" spans="1:17" s="11" customFormat="1" ht="18.899999999999999" customHeight="1" x14ac:dyDescent="0.25">
      <c r="A133" s="105">
        <v>127</v>
      </c>
      <c r="B133" s="50"/>
      <c r="C133" s="50"/>
      <c r="D133" s="51"/>
      <c r="E133" s="120"/>
      <c r="F133" s="67"/>
      <c r="G133" s="67"/>
      <c r="H133" s="246"/>
      <c r="I133" s="131"/>
      <c r="J133" s="102" t="e">
        <f>IF(AND(Q133="",#REF!&gt;0,#REF!&lt;5),K133,)</f>
        <v>#REF!</v>
      </c>
      <c r="K133" s="100" t="str">
        <f>IF(D133="","ZZZ9",IF(AND(#REF!&gt;0,#REF!&lt;5),D133&amp;#REF!,D133&amp;"9"))</f>
        <v>ZZZ9</v>
      </c>
      <c r="L133" s="104">
        <f t="shared" si="3"/>
        <v>999</v>
      </c>
      <c r="M133" s="128">
        <f t="shared" si="4"/>
        <v>999</v>
      </c>
      <c r="N133" s="125"/>
      <c r="O133" s="98"/>
      <c r="P133" s="68">
        <f t="shared" si="5"/>
        <v>999</v>
      </c>
      <c r="Q133" s="52"/>
    </row>
    <row r="134" spans="1:17" s="11" customFormat="1" ht="18.899999999999999" customHeight="1" x14ac:dyDescent="0.25">
      <c r="A134" s="105">
        <v>128</v>
      </c>
      <c r="B134" s="50"/>
      <c r="C134" s="50"/>
      <c r="D134" s="51"/>
      <c r="E134" s="120"/>
      <c r="F134" s="67"/>
      <c r="G134" s="67"/>
      <c r="H134" s="246"/>
      <c r="I134" s="131"/>
      <c r="J134" s="102" t="e">
        <f>IF(AND(Q134="",#REF!&gt;0,#REF!&lt;5),K134,)</f>
        <v>#REF!</v>
      </c>
      <c r="K134" s="100" t="str">
        <f>IF(D134="","ZZZ9",IF(AND(#REF!&gt;0,#REF!&lt;5),D134&amp;#REF!,D134&amp;"9"))</f>
        <v>ZZZ9</v>
      </c>
      <c r="L134" s="104">
        <f t="shared" si="3"/>
        <v>999</v>
      </c>
      <c r="M134" s="128">
        <f t="shared" si="4"/>
        <v>999</v>
      </c>
      <c r="N134" s="125"/>
      <c r="O134" s="129"/>
      <c r="P134" s="130">
        <f t="shared" si="5"/>
        <v>999</v>
      </c>
      <c r="Q134" s="131"/>
    </row>
    <row r="135" spans="1:17" x14ac:dyDescent="0.25">
      <c r="A135" s="105">
        <v>129</v>
      </c>
      <c r="B135" s="50"/>
      <c r="C135" s="50"/>
      <c r="D135" s="51"/>
      <c r="E135" s="120"/>
      <c r="F135" s="67"/>
      <c r="G135" s="67"/>
      <c r="H135" s="246"/>
      <c r="I135" s="131"/>
      <c r="J135" s="102" t="e">
        <f>IF(AND(Q135="",#REF!&gt;0,#REF!&lt;5),K135,)</f>
        <v>#REF!</v>
      </c>
      <c r="K135" s="100" t="str">
        <f>IF(D135="","ZZZ9",IF(AND(#REF!&gt;0,#REF!&lt;5),D135&amp;#REF!,D135&amp;"9"))</f>
        <v>ZZZ9</v>
      </c>
      <c r="L135" s="104">
        <f t="shared" si="3"/>
        <v>999</v>
      </c>
      <c r="M135" s="128">
        <f t="shared" si="4"/>
        <v>999</v>
      </c>
      <c r="N135" s="125"/>
      <c r="O135" s="98"/>
      <c r="P135" s="68">
        <f t="shared" si="5"/>
        <v>999</v>
      </c>
      <c r="Q135" s="52"/>
    </row>
    <row r="136" spans="1:17" x14ac:dyDescent="0.25">
      <c r="A136" s="105">
        <v>130</v>
      </c>
      <c r="B136" s="50"/>
      <c r="C136" s="50"/>
      <c r="D136" s="51"/>
      <c r="E136" s="120"/>
      <c r="F136" s="67"/>
      <c r="G136" s="67"/>
      <c r="H136" s="246"/>
      <c r="I136" s="131"/>
      <c r="J136" s="102" t="e">
        <f>IF(AND(Q136="",#REF!&gt;0,#REF!&lt;5),K136,)</f>
        <v>#REF!</v>
      </c>
      <c r="K136" s="100" t="str">
        <f>IF(D136="","ZZZ9",IF(AND(#REF!&gt;0,#REF!&lt;5),D136&amp;#REF!,D136&amp;"9"))</f>
        <v>ZZZ9</v>
      </c>
      <c r="L136" s="104">
        <f t="shared" si="3"/>
        <v>999</v>
      </c>
      <c r="M136" s="128">
        <f t="shared" si="4"/>
        <v>999</v>
      </c>
      <c r="N136" s="125"/>
      <c r="O136" s="98"/>
      <c r="P136" s="68">
        <f t="shared" si="5"/>
        <v>999</v>
      </c>
      <c r="Q136" s="52"/>
    </row>
    <row r="137" spans="1:17" x14ac:dyDescent="0.25">
      <c r="A137" s="105">
        <v>131</v>
      </c>
      <c r="B137" s="50"/>
      <c r="C137" s="50"/>
      <c r="D137" s="51"/>
      <c r="E137" s="120"/>
      <c r="F137" s="67"/>
      <c r="G137" s="67"/>
      <c r="H137" s="246"/>
      <c r="I137" s="131"/>
      <c r="J137" s="102" t="e">
        <f>IF(AND(Q137="",#REF!&gt;0,#REF!&lt;5),K137,)</f>
        <v>#REF!</v>
      </c>
      <c r="K137" s="100" t="str">
        <f>IF(D137="","ZZZ9",IF(AND(#REF!&gt;0,#REF!&lt;5),D137&amp;#REF!,D137&amp;"9"))</f>
        <v>ZZZ9</v>
      </c>
      <c r="L137" s="104">
        <f t="shared" si="3"/>
        <v>999</v>
      </c>
      <c r="M137" s="128">
        <f t="shared" si="4"/>
        <v>999</v>
      </c>
      <c r="N137" s="125"/>
      <c r="O137" s="98"/>
      <c r="P137" s="68">
        <f t="shared" si="5"/>
        <v>999</v>
      </c>
      <c r="Q137" s="52"/>
    </row>
    <row r="138" spans="1:17" x14ac:dyDescent="0.25">
      <c r="A138" s="105">
        <v>132</v>
      </c>
      <c r="B138" s="50"/>
      <c r="C138" s="50"/>
      <c r="D138" s="51"/>
      <c r="E138" s="120"/>
      <c r="F138" s="67"/>
      <c r="G138" s="67"/>
      <c r="H138" s="246"/>
      <c r="I138" s="131"/>
      <c r="J138" s="102" t="e">
        <f>IF(AND(Q138="",#REF!&gt;0,#REF!&lt;5),K138,)</f>
        <v>#REF!</v>
      </c>
      <c r="K138" s="100" t="str">
        <f>IF(D138="","ZZZ9",IF(AND(#REF!&gt;0,#REF!&lt;5),D138&amp;#REF!,D138&amp;"9"))</f>
        <v>ZZZ9</v>
      </c>
      <c r="L138" s="104">
        <f t="shared" si="3"/>
        <v>999</v>
      </c>
      <c r="M138" s="128">
        <f t="shared" si="4"/>
        <v>999</v>
      </c>
      <c r="N138" s="125"/>
      <c r="O138" s="98"/>
      <c r="P138" s="68">
        <f t="shared" si="5"/>
        <v>999</v>
      </c>
      <c r="Q138" s="52"/>
    </row>
    <row r="139" spans="1:17" x14ac:dyDescent="0.25">
      <c r="A139" s="105">
        <v>133</v>
      </c>
      <c r="B139" s="50"/>
      <c r="C139" s="50"/>
      <c r="D139" s="51"/>
      <c r="E139" s="120"/>
      <c r="F139" s="67"/>
      <c r="G139" s="67"/>
      <c r="H139" s="246"/>
      <c r="I139" s="131"/>
      <c r="J139" s="102" t="e">
        <f>IF(AND(Q139="",#REF!&gt;0,#REF!&lt;5),K139,)</f>
        <v>#REF!</v>
      </c>
      <c r="K139" s="100" t="str">
        <f>IF(D139="","ZZZ9",IF(AND(#REF!&gt;0,#REF!&lt;5),D139&amp;#REF!,D139&amp;"9"))</f>
        <v>ZZZ9</v>
      </c>
      <c r="L139" s="104">
        <f t="shared" si="3"/>
        <v>999</v>
      </c>
      <c r="M139" s="128">
        <f t="shared" si="4"/>
        <v>999</v>
      </c>
      <c r="N139" s="125"/>
      <c r="O139" s="98"/>
      <c r="P139" s="68">
        <f t="shared" si="5"/>
        <v>999</v>
      </c>
      <c r="Q139" s="52"/>
    </row>
    <row r="140" spans="1:17" x14ac:dyDescent="0.25">
      <c r="A140" s="105">
        <v>134</v>
      </c>
      <c r="B140" s="50"/>
      <c r="C140" s="50"/>
      <c r="D140" s="51"/>
      <c r="E140" s="120"/>
      <c r="F140" s="67"/>
      <c r="G140" s="67"/>
      <c r="H140" s="246"/>
      <c r="I140" s="131"/>
      <c r="J140" s="102" t="e">
        <f>IF(AND(Q140="",#REF!&gt;0,#REF!&lt;5),K140,)</f>
        <v>#REF!</v>
      </c>
      <c r="K140" s="100" t="str">
        <f>IF(D140="","ZZZ9",IF(AND(#REF!&gt;0,#REF!&lt;5),D140&amp;#REF!,D140&amp;"9"))</f>
        <v>ZZZ9</v>
      </c>
      <c r="L140" s="104">
        <f t="shared" si="3"/>
        <v>999</v>
      </c>
      <c r="M140" s="128">
        <f t="shared" si="4"/>
        <v>999</v>
      </c>
      <c r="N140" s="125"/>
      <c r="O140" s="98"/>
      <c r="P140" s="68">
        <f t="shared" si="5"/>
        <v>999</v>
      </c>
      <c r="Q140" s="52"/>
    </row>
    <row r="141" spans="1:17" x14ac:dyDescent="0.25">
      <c r="A141" s="105">
        <v>135</v>
      </c>
      <c r="B141" s="50"/>
      <c r="C141" s="50"/>
      <c r="D141" s="51"/>
      <c r="E141" s="120"/>
      <c r="F141" s="67"/>
      <c r="G141" s="67"/>
      <c r="H141" s="246"/>
      <c r="I141" s="131"/>
      <c r="J141" s="102" t="e">
        <f>IF(AND(Q141="",#REF!&gt;0,#REF!&lt;5),K141,)</f>
        <v>#REF!</v>
      </c>
      <c r="K141" s="100" t="str">
        <f>IF(D141="","ZZZ9",IF(AND(#REF!&gt;0,#REF!&lt;5),D141&amp;#REF!,D141&amp;"9"))</f>
        <v>ZZZ9</v>
      </c>
      <c r="L141" s="104">
        <f t="shared" si="3"/>
        <v>999</v>
      </c>
      <c r="M141" s="128">
        <f t="shared" si="4"/>
        <v>999</v>
      </c>
      <c r="N141" s="125"/>
      <c r="O141" s="129"/>
      <c r="P141" s="130">
        <f t="shared" si="5"/>
        <v>999</v>
      </c>
      <c r="Q141" s="131"/>
    </row>
    <row r="142" spans="1:17" x14ac:dyDescent="0.25">
      <c r="A142" s="105">
        <v>136</v>
      </c>
      <c r="B142" s="50"/>
      <c r="C142" s="50"/>
      <c r="D142" s="51"/>
      <c r="E142" s="120"/>
      <c r="F142" s="67"/>
      <c r="G142" s="67"/>
      <c r="H142" s="246"/>
      <c r="I142" s="131"/>
      <c r="J142" s="102" t="e">
        <f>IF(AND(Q142="",#REF!&gt;0,#REF!&lt;5),K142,)</f>
        <v>#REF!</v>
      </c>
      <c r="K142" s="100" t="str">
        <f>IF(D142="","ZZZ9",IF(AND(#REF!&gt;0,#REF!&lt;5),D142&amp;#REF!,D142&amp;"9"))</f>
        <v>ZZZ9</v>
      </c>
      <c r="L142" s="104">
        <f t="shared" si="3"/>
        <v>999</v>
      </c>
      <c r="M142" s="128">
        <f t="shared" si="4"/>
        <v>999</v>
      </c>
      <c r="N142" s="125"/>
      <c r="O142" s="98"/>
      <c r="P142" s="68">
        <f t="shared" si="5"/>
        <v>999</v>
      </c>
      <c r="Q142" s="52"/>
    </row>
    <row r="143" spans="1:17" x14ac:dyDescent="0.25">
      <c r="A143" s="105">
        <v>137</v>
      </c>
      <c r="B143" s="50"/>
      <c r="C143" s="50"/>
      <c r="D143" s="51"/>
      <c r="E143" s="120"/>
      <c r="F143" s="67"/>
      <c r="G143" s="67"/>
      <c r="H143" s="246"/>
      <c r="I143" s="131"/>
      <c r="J143" s="102" t="e">
        <f>IF(AND(Q143="",#REF!&gt;0,#REF!&lt;5),K143,)</f>
        <v>#REF!</v>
      </c>
      <c r="K143" s="100" t="str">
        <f>IF(D143="","ZZZ9",IF(AND(#REF!&gt;0,#REF!&lt;5),D143&amp;#REF!,D143&amp;"9"))</f>
        <v>ZZZ9</v>
      </c>
      <c r="L143" s="104">
        <f t="shared" si="3"/>
        <v>999</v>
      </c>
      <c r="M143" s="128">
        <f t="shared" si="4"/>
        <v>999</v>
      </c>
      <c r="N143" s="125"/>
      <c r="O143" s="98"/>
      <c r="P143" s="68">
        <f t="shared" si="5"/>
        <v>999</v>
      </c>
      <c r="Q143" s="52"/>
    </row>
    <row r="144" spans="1:17" x14ac:dyDescent="0.25">
      <c r="A144" s="105">
        <v>138</v>
      </c>
      <c r="B144" s="50"/>
      <c r="C144" s="50"/>
      <c r="D144" s="51"/>
      <c r="E144" s="120"/>
      <c r="F144" s="67"/>
      <c r="G144" s="67"/>
      <c r="H144" s="246"/>
      <c r="I144" s="131"/>
      <c r="J144" s="102" t="e">
        <f>IF(AND(Q144="",#REF!&gt;0,#REF!&lt;5),K144,)</f>
        <v>#REF!</v>
      </c>
      <c r="K144" s="100" t="str">
        <f>IF(D144="","ZZZ9",IF(AND(#REF!&gt;0,#REF!&lt;5),D144&amp;#REF!,D144&amp;"9"))</f>
        <v>ZZZ9</v>
      </c>
      <c r="L144" s="104">
        <f t="shared" si="3"/>
        <v>999</v>
      </c>
      <c r="M144" s="128">
        <f t="shared" si="4"/>
        <v>999</v>
      </c>
      <c r="N144" s="125"/>
      <c r="O144" s="98"/>
      <c r="P144" s="68">
        <f t="shared" si="5"/>
        <v>999</v>
      </c>
      <c r="Q144" s="52"/>
    </row>
    <row r="145" spans="1:17" x14ac:dyDescent="0.25">
      <c r="A145" s="105">
        <v>139</v>
      </c>
      <c r="B145" s="50"/>
      <c r="C145" s="50"/>
      <c r="D145" s="51"/>
      <c r="E145" s="120"/>
      <c r="F145" s="67"/>
      <c r="G145" s="67"/>
      <c r="H145" s="246"/>
      <c r="I145" s="131"/>
      <c r="J145" s="102" t="e">
        <f>IF(AND(Q145="",#REF!&gt;0,#REF!&lt;5),K145,)</f>
        <v>#REF!</v>
      </c>
      <c r="K145" s="100" t="str">
        <f>IF(D145="","ZZZ9",IF(AND(#REF!&gt;0,#REF!&lt;5),D145&amp;#REF!,D145&amp;"9"))</f>
        <v>ZZZ9</v>
      </c>
      <c r="L145" s="104">
        <f t="shared" si="3"/>
        <v>999</v>
      </c>
      <c r="M145" s="128">
        <f t="shared" si="4"/>
        <v>999</v>
      </c>
      <c r="N145" s="125"/>
      <c r="O145" s="98"/>
      <c r="P145" s="68">
        <f t="shared" si="5"/>
        <v>999</v>
      </c>
      <c r="Q145" s="52"/>
    </row>
    <row r="146" spans="1:17" x14ac:dyDescent="0.25">
      <c r="A146" s="105">
        <v>140</v>
      </c>
      <c r="B146" s="50"/>
      <c r="C146" s="50"/>
      <c r="D146" s="51"/>
      <c r="E146" s="120"/>
      <c r="F146" s="67"/>
      <c r="G146" s="67"/>
      <c r="H146" s="246"/>
      <c r="I146" s="131"/>
      <c r="J146" s="102" t="e">
        <f>IF(AND(Q146="",#REF!&gt;0,#REF!&lt;5),K146,)</f>
        <v>#REF!</v>
      </c>
      <c r="K146" s="100" t="str">
        <f>IF(D146="","ZZZ9",IF(AND(#REF!&gt;0,#REF!&lt;5),D146&amp;#REF!,D146&amp;"9"))</f>
        <v>ZZZ9</v>
      </c>
      <c r="L146" s="104">
        <f t="shared" si="3"/>
        <v>999</v>
      </c>
      <c r="M146" s="128">
        <f t="shared" si="4"/>
        <v>999</v>
      </c>
      <c r="N146" s="125"/>
      <c r="O146" s="98"/>
      <c r="P146" s="68">
        <f t="shared" si="5"/>
        <v>999</v>
      </c>
      <c r="Q146" s="52"/>
    </row>
    <row r="147" spans="1:17" x14ac:dyDescent="0.25">
      <c r="A147" s="105">
        <v>141</v>
      </c>
      <c r="B147" s="50"/>
      <c r="C147" s="50"/>
      <c r="D147" s="51"/>
      <c r="E147" s="120"/>
      <c r="F147" s="67"/>
      <c r="G147" s="67"/>
      <c r="H147" s="246"/>
      <c r="I147" s="131"/>
      <c r="J147" s="102" t="e">
        <f>IF(AND(Q147="",#REF!&gt;0,#REF!&lt;5),K147,)</f>
        <v>#REF!</v>
      </c>
      <c r="K147" s="100" t="str">
        <f>IF(D147="","ZZZ9",IF(AND(#REF!&gt;0,#REF!&lt;5),D147&amp;#REF!,D147&amp;"9"))</f>
        <v>ZZZ9</v>
      </c>
      <c r="L147" s="104">
        <f t="shared" si="3"/>
        <v>999</v>
      </c>
      <c r="M147" s="128">
        <f t="shared" si="4"/>
        <v>999</v>
      </c>
      <c r="N147" s="125"/>
      <c r="O147" s="98"/>
      <c r="P147" s="68">
        <f t="shared" si="5"/>
        <v>999</v>
      </c>
      <c r="Q147" s="52"/>
    </row>
    <row r="148" spans="1:17" x14ac:dyDescent="0.25">
      <c r="A148" s="105">
        <v>142</v>
      </c>
      <c r="B148" s="50"/>
      <c r="C148" s="50"/>
      <c r="D148" s="51"/>
      <c r="E148" s="120"/>
      <c r="F148" s="67"/>
      <c r="G148" s="67"/>
      <c r="H148" s="246"/>
      <c r="I148" s="131"/>
      <c r="J148" s="102" t="e">
        <f>IF(AND(Q148="",#REF!&gt;0,#REF!&lt;5),K148,)</f>
        <v>#REF!</v>
      </c>
      <c r="K148" s="100" t="str">
        <f>IF(D148="","ZZZ9",IF(AND(#REF!&gt;0,#REF!&lt;5),D148&amp;#REF!,D148&amp;"9"))</f>
        <v>ZZZ9</v>
      </c>
      <c r="L148" s="104">
        <f t="shared" si="3"/>
        <v>999</v>
      </c>
      <c r="M148" s="128">
        <f t="shared" si="4"/>
        <v>999</v>
      </c>
      <c r="N148" s="125"/>
      <c r="O148" s="129"/>
      <c r="P148" s="130">
        <f t="shared" si="5"/>
        <v>999</v>
      </c>
      <c r="Q148" s="131"/>
    </row>
    <row r="149" spans="1:17" x14ac:dyDescent="0.25">
      <c r="A149" s="105">
        <v>143</v>
      </c>
      <c r="B149" s="50"/>
      <c r="C149" s="50"/>
      <c r="D149" s="51"/>
      <c r="E149" s="120"/>
      <c r="F149" s="67"/>
      <c r="G149" s="67"/>
      <c r="H149" s="246"/>
      <c r="I149" s="131"/>
      <c r="J149" s="102" t="e">
        <f>IF(AND(Q149="",#REF!&gt;0,#REF!&lt;5),K149,)</f>
        <v>#REF!</v>
      </c>
      <c r="K149" s="100" t="str">
        <f>IF(D149="","ZZZ9",IF(AND(#REF!&gt;0,#REF!&lt;5),D149&amp;#REF!,D149&amp;"9"))</f>
        <v>ZZZ9</v>
      </c>
      <c r="L149" s="104">
        <f t="shared" si="3"/>
        <v>999</v>
      </c>
      <c r="M149" s="128">
        <f t="shared" si="4"/>
        <v>999</v>
      </c>
      <c r="N149" s="125"/>
      <c r="O149" s="98"/>
      <c r="P149" s="68">
        <f t="shared" si="5"/>
        <v>999</v>
      </c>
      <c r="Q149" s="52"/>
    </row>
    <row r="150" spans="1:17" x14ac:dyDescent="0.25">
      <c r="A150" s="105">
        <v>144</v>
      </c>
      <c r="B150" s="50"/>
      <c r="C150" s="50"/>
      <c r="D150" s="51"/>
      <c r="E150" s="120"/>
      <c r="F150" s="67"/>
      <c r="G150" s="67"/>
      <c r="H150" s="246"/>
      <c r="I150" s="131"/>
      <c r="J150" s="102" t="e">
        <f>IF(AND(Q150="",#REF!&gt;0,#REF!&lt;5),K150,)</f>
        <v>#REF!</v>
      </c>
      <c r="K150" s="100" t="str">
        <f>IF(D150="","ZZZ9",IF(AND(#REF!&gt;0,#REF!&lt;5),D150&amp;#REF!,D150&amp;"9"))</f>
        <v>ZZZ9</v>
      </c>
      <c r="L150" s="104">
        <f t="shared" si="3"/>
        <v>999</v>
      </c>
      <c r="M150" s="128">
        <f t="shared" si="4"/>
        <v>999</v>
      </c>
      <c r="N150" s="125"/>
      <c r="O150" s="98"/>
      <c r="P150" s="68">
        <f t="shared" si="5"/>
        <v>999</v>
      </c>
      <c r="Q150" s="52"/>
    </row>
    <row r="151" spans="1:17" x14ac:dyDescent="0.25">
      <c r="A151" s="105">
        <v>145</v>
      </c>
      <c r="B151" s="50"/>
      <c r="C151" s="50"/>
      <c r="D151" s="51"/>
      <c r="E151" s="120"/>
      <c r="F151" s="67"/>
      <c r="G151" s="67"/>
      <c r="H151" s="246"/>
      <c r="I151" s="131"/>
      <c r="J151" s="102" t="e">
        <f>IF(AND(Q151="",#REF!&gt;0,#REF!&lt;5),K151,)</f>
        <v>#REF!</v>
      </c>
      <c r="K151" s="100" t="str">
        <f>IF(D151="","ZZZ9",IF(AND(#REF!&gt;0,#REF!&lt;5),D151&amp;#REF!,D151&amp;"9"))</f>
        <v>ZZZ9</v>
      </c>
      <c r="L151" s="104">
        <f t="shared" si="3"/>
        <v>999</v>
      </c>
      <c r="M151" s="128">
        <f t="shared" si="4"/>
        <v>999</v>
      </c>
      <c r="N151" s="125"/>
      <c r="O151" s="98"/>
      <c r="P151" s="68">
        <f t="shared" si="5"/>
        <v>999</v>
      </c>
      <c r="Q151" s="52"/>
    </row>
    <row r="152" spans="1:17" x14ac:dyDescent="0.25">
      <c r="A152" s="105">
        <v>146</v>
      </c>
      <c r="B152" s="50"/>
      <c r="C152" s="50"/>
      <c r="D152" s="51"/>
      <c r="E152" s="120"/>
      <c r="F152" s="67"/>
      <c r="G152" s="67"/>
      <c r="H152" s="246"/>
      <c r="I152" s="131"/>
      <c r="J152" s="102" t="e">
        <f>IF(AND(Q152="",#REF!&gt;0,#REF!&lt;5),K152,)</f>
        <v>#REF!</v>
      </c>
      <c r="K152" s="100" t="str">
        <f>IF(D152="","ZZZ9",IF(AND(#REF!&gt;0,#REF!&lt;5),D152&amp;#REF!,D152&amp;"9"))</f>
        <v>ZZZ9</v>
      </c>
      <c r="L152" s="104">
        <f t="shared" si="3"/>
        <v>999</v>
      </c>
      <c r="M152" s="128">
        <f t="shared" si="4"/>
        <v>999</v>
      </c>
      <c r="N152" s="125"/>
      <c r="O152" s="98"/>
      <c r="P152" s="68">
        <f t="shared" si="5"/>
        <v>999</v>
      </c>
      <c r="Q152" s="52"/>
    </row>
    <row r="153" spans="1:17" x14ac:dyDescent="0.25">
      <c r="A153" s="105">
        <v>147</v>
      </c>
      <c r="B153" s="50"/>
      <c r="C153" s="50"/>
      <c r="D153" s="51"/>
      <c r="E153" s="120"/>
      <c r="F153" s="67"/>
      <c r="G153" s="67"/>
      <c r="H153" s="246"/>
      <c r="I153" s="131"/>
      <c r="J153" s="102" t="e">
        <f>IF(AND(Q153="",#REF!&gt;0,#REF!&lt;5),K153,)</f>
        <v>#REF!</v>
      </c>
      <c r="K153" s="100" t="str">
        <f>IF(D153="","ZZZ9",IF(AND(#REF!&gt;0,#REF!&lt;5),D153&amp;#REF!,D153&amp;"9"))</f>
        <v>ZZZ9</v>
      </c>
      <c r="L153" s="104">
        <f t="shared" si="3"/>
        <v>999</v>
      </c>
      <c r="M153" s="128">
        <f t="shared" si="4"/>
        <v>999</v>
      </c>
      <c r="N153" s="125"/>
      <c r="O153" s="98"/>
      <c r="P153" s="68">
        <f t="shared" si="5"/>
        <v>999</v>
      </c>
      <c r="Q153" s="52"/>
    </row>
    <row r="154" spans="1:17" x14ac:dyDescent="0.25">
      <c r="A154" s="105">
        <v>148</v>
      </c>
      <c r="B154" s="50"/>
      <c r="C154" s="50"/>
      <c r="D154" s="51"/>
      <c r="E154" s="120"/>
      <c r="F154" s="67"/>
      <c r="G154" s="67"/>
      <c r="H154" s="246"/>
      <c r="I154" s="131"/>
      <c r="J154" s="102" t="e">
        <f>IF(AND(Q154="",#REF!&gt;0,#REF!&lt;5),K154,)</f>
        <v>#REF!</v>
      </c>
      <c r="K154" s="100" t="str">
        <f>IF(D154="","ZZZ9",IF(AND(#REF!&gt;0,#REF!&lt;5),D154&amp;#REF!,D154&amp;"9"))</f>
        <v>ZZZ9</v>
      </c>
      <c r="L154" s="104">
        <f t="shared" si="3"/>
        <v>999</v>
      </c>
      <c r="M154" s="128">
        <f t="shared" si="4"/>
        <v>999</v>
      </c>
      <c r="N154" s="125"/>
      <c r="O154" s="98"/>
      <c r="P154" s="68">
        <f t="shared" si="5"/>
        <v>999</v>
      </c>
      <c r="Q154" s="52"/>
    </row>
    <row r="155" spans="1:17" x14ac:dyDescent="0.25">
      <c r="A155" s="105">
        <v>149</v>
      </c>
      <c r="B155" s="50"/>
      <c r="C155" s="50"/>
      <c r="D155" s="51"/>
      <c r="E155" s="120"/>
      <c r="F155" s="67"/>
      <c r="G155" s="67"/>
      <c r="H155" s="246"/>
      <c r="I155" s="131"/>
      <c r="J155" s="102" t="e">
        <f>IF(AND(Q155="",#REF!&gt;0,#REF!&lt;5),K155,)</f>
        <v>#REF!</v>
      </c>
      <c r="K155" s="100" t="str">
        <f>IF(D155="","ZZZ9",IF(AND(#REF!&gt;0,#REF!&lt;5),D155&amp;#REF!,D155&amp;"9"))</f>
        <v>ZZZ9</v>
      </c>
      <c r="L155" s="104">
        <f t="shared" si="3"/>
        <v>999</v>
      </c>
      <c r="M155" s="128">
        <f t="shared" si="4"/>
        <v>999</v>
      </c>
      <c r="N155" s="125"/>
      <c r="O155" s="98"/>
      <c r="P155" s="68">
        <f t="shared" si="5"/>
        <v>999</v>
      </c>
      <c r="Q155" s="52"/>
    </row>
    <row r="156" spans="1:17" x14ac:dyDescent="0.25">
      <c r="A156" s="105">
        <v>150</v>
      </c>
      <c r="B156" s="50"/>
      <c r="C156" s="50"/>
      <c r="D156" s="51"/>
      <c r="E156" s="120"/>
      <c r="F156" s="67"/>
      <c r="G156" s="67"/>
      <c r="H156" s="246"/>
      <c r="I156" s="131"/>
      <c r="J156" s="102" t="e">
        <f>IF(AND(Q156="",#REF!&gt;0,#REF!&lt;5),K156,)</f>
        <v>#REF!</v>
      </c>
      <c r="K156" s="100" t="str">
        <f>IF(D156="","ZZZ9",IF(AND(#REF!&gt;0,#REF!&lt;5),D156&amp;#REF!,D156&amp;"9"))</f>
        <v>ZZZ9</v>
      </c>
      <c r="L156" s="104">
        <f t="shared" si="3"/>
        <v>999</v>
      </c>
      <c r="M156" s="128">
        <f t="shared" si="4"/>
        <v>999</v>
      </c>
      <c r="N156" s="125"/>
      <c r="O156" s="98"/>
      <c r="P156" s="68">
        <f t="shared" si="5"/>
        <v>999</v>
      </c>
      <c r="Q156" s="52"/>
    </row>
  </sheetData>
  <conditionalFormatting sqref="E7:E156">
    <cfRule type="expression" dxfId="99" priority="20" stopIfTrue="1">
      <formula>AND(ROUNDDOWN(($A$4-E7)/365.25,0)&lt;=13,G7&lt;&gt;"OK")</formula>
    </cfRule>
    <cfRule type="expression" dxfId="98" priority="21" stopIfTrue="1">
      <formula>AND(ROUNDDOWN(($A$4-E7)/365.25,0)&lt;=14,G7&lt;&gt;"OK")</formula>
    </cfRule>
    <cfRule type="expression" dxfId="97" priority="22" stopIfTrue="1">
      <formula>AND(ROUNDDOWN(($A$4-E7)/365.25,0)&lt;=17,G7&lt;&gt;"OK")</formula>
    </cfRule>
  </conditionalFormatting>
  <conditionalFormatting sqref="J7:J156">
    <cfRule type="cellIs" dxfId="96" priority="19" stopIfTrue="1" operator="equal">
      <formula>"Z"</formula>
    </cfRule>
  </conditionalFormatting>
  <conditionalFormatting sqref="A7:D8 A10:D156 A9 C9:D9">
    <cfRule type="expression" dxfId="95" priority="18" stopIfTrue="1">
      <formula>$Q7&gt;=1</formula>
    </cfRule>
  </conditionalFormatting>
  <conditionalFormatting sqref="E7:E14">
    <cfRule type="expression" dxfId="94" priority="15" stopIfTrue="1">
      <formula>AND(ROUNDDOWN(($A$4-E7)/365.25,0)&lt;=13,G7&lt;&gt;"OK")</formula>
    </cfRule>
    <cfRule type="expression" dxfId="93" priority="16" stopIfTrue="1">
      <formula>AND(ROUNDDOWN(($A$4-E7)/365.25,0)&lt;=14,G7&lt;&gt;"OK")</formula>
    </cfRule>
    <cfRule type="expression" dxfId="92" priority="17" stopIfTrue="1">
      <formula>AND(ROUNDDOWN(($A$4-E7)/365.25,0)&lt;=17,G7&lt;&gt;"OK")</formula>
    </cfRule>
  </conditionalFormatting>
  <conditionalFormatting sqref="J7:J14">
    <cfRule type="cellIs" dxfId="91" priority="14" stopIfTrue="1" operator="equal">
      <formula>"Z"</formula>
    </cfRule>
  </conditionalFormatting>
  <conditionalFormatting sqref="B7:D8 B10:D14 C9:D9">
    <cfRule type="expression" dxfId="90" priority="13" stopIfTrue="1">
      <formula>$Q7&gt;=1</formula>
    </cfRule>
  </conditionalFormatting>
  <conditionalFormatting sqref="E7:E14">
    <cfRule type="expression" dxfId="89" priority="10" stopIfTrue="1">
      <formula>AND(ROUNDDOWN(($A$4-E7)/365.25,0)&lt;=13,G7&lt;&gt;"OK")</formula>
    </cfRule>
    <cfRule type="expression" dxfId="88" priority="11" stopIfTrue="1">
      <formula>AND(ROUNDDOWN(($A$4-E7)/365.25,0)&lt;=14,G7&lt;&gt;"OK")</formula>
    </cfRule>
    <cfRule type="expression" dxfId="87" priority="12" stopIfTrue="1">
      <formula>AND(ROUNDDOWN(($A$4-E7)/365.25,0)&lt;=17,G7&lt;&gt;"OK")</formula>
    </cfRule>
  </conditionalFormatting>
  <conditionalFormatting sqref="B7:D8 B10:D14 C9:D9">
    <cfRule type="expression" dxfId="86" priority="9" stopIfTrue="1">
      <formula>$Q7&gt;=1</formula>
    </cfRule>
  </conditionalFormatting>
  <conditionalFormatting sqref="E7:E27 E29:E37">
    <cfRule type="expression" dxfId="85" priority="6" stopIfTrue="1">
      <formula>AND(ROUNDDOWN(($A$4-E7)/365.25,0)&lt;=13,G7&lt;&gt;"OK")</formula>
    </cfRule>
    <cfRule type="expression" dxfId="84" priority="7" stopIfTrue="1">
      <formula>AND(ROUNDDOWN(($A$4-E7)/365.25,0)&lt;=14,G7&lt;&gt;"OK")</formula>
    </cfRule>
    <cfRule type="expression" dxfId="83" priority="8" stopIfTrue="1">
      <formula>AND(ROUNDDOWN(($A$4-E7)/365.25,0)&lt;=17,G7&lt;&gt;"OK")</formula>
    </cfRule>
  </conditionalFormatting>
  <conditionalFormatting sqref="B7:D8 B10:D37 C9:D9">
    <cfRule type="expression" dxfId="82" priority="5" stopIfTrue="1">
      <formula>$Q7&gt;=1</formula>
    </cfRule>
  </conditionalFormatting>
  <conditionalFormatting sqref="B9">
    <cfRule type="expression" dxfId="81" priority="4" stopIfTrue="1">
      <formula>$Q9&gt;=1</formula>
    </cfRule>
  </conditionalFormatting>
  <conditionalFormatting sqref="B9">
    <cfRule type="expression" dxfId="80" priority="3" stopIfTrue="1">
      <formula>$Q9&gt;=1</formula>
    </cfRule>
  </conditionalFormatting>
  <conditionalFormatting sqref="B9">
    <cfRule type="expression" dxfId="79" priority="2" stopIfTrue="1">
      <formula>$Q9&gt;=1</formula>
    </cfRule>
  </conditionalFormatting>
  <conditionalFormatting sqref="B9">
    <cfRule type="expression" dxfId="78" priority="1" stopIfTrue="1">
      <formula>$Q9&gt;=1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024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>
    <tabColor rgb="FFFF0000"/>
  </sheetPr>
  <dimension ref="A1:AK43"/>
  <sheetViews>
    <sheetView workbookViewId="0">
      <selection activeCell="D15" sqref="D15"/>
    </sheetView>
  </sheetViews>
  <sheetFormatPr defaultRowHeight="13.2" x14ac:dyDescent="0.25"/>
  <cols>
    <col min="1" max="1" width="5.33203125" customWidth="1"/>
    <col min="2" max="2" width="4.44140625" customWidth="1"/>
    <col min="3" max="3" width="8.33203125" customWidth="1"/>
    <col min="4" max="4" width="7.109375" customWidth="1"/>
    <col min="5" max="5" width="12.441406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style="220" hidden="1" customWidth="1"/>
    <col min="26" max="37" width="0" style="220" hidden="1" customWidth="1"/>
  </cols>
  <sheetData>
    <row r="1" spans="1:37" ht="24.6" x14ac:dyDescent="0.25">
      <c r="A1" s="273" t="str">
        <f>Altalanos!$A$6</f>
        <v>Diákolimpia - Baranya</v>
      </c>
      <c r="B1" s="273"/>
      <c r="C1" s="273"/>
      <c r="D1" s="273"/>
      <c r="E1" s="273"/>
      <c r="F1" s="273"/>
      <c r="G1" s="136"/>
      <c r="H1" s="139" t="s">
        <v>44</v>
      </c>
      <c r="I1" s="137"/>
      <c r="J1" s="138"/>
      <c r="L1" s="140"/>
      <c r="M1" s="164"/>
      <c r="N1" s="166"/>
      <c r="O1" s="166" t="s">
        <v>11</v>
      </c>
      <c r="P1" s="166"/>
      <c r="Q1" s="167"/>
      <c r="R1" s="166"/>
      <c r="S1" s="168"/>
      <c r="Y1"/>
      <c r="Z1"/>
      <c r="AA1"/>
      <c r="AB1" s="228" t="e">
        <f>IF(Y5=1,CONCATENATE(VLOOKUP(Y3,AA16:AH27,2)),CONCATENATE(VLOOKUP(Y3,AA2:AK13,2)))</f>
        <v>#N/A</v>
      </c>
      <c r="AC1" s="228" t="e">
        <f>IF(Y5=1,CONCATENATE(VLOOKUP(Y3,AA16:AK27,3)),CONCATENATE(VLOOKUP(Y3,AA2:AK13,3)))</f>
        <v>#N/A</v>
      </c>
      <c r="AD1" s="228" t="e">
        <f>IF(Y5=1,CONCATENATE(VLOOKUP(Y3,AA16:AK27,4)),CONCATENATE(VLOOKUP(Y3,AA2:AK13,4)))</f>
        <v>#N/A</v>
      </c>
      <c r="AE1" s="228" t="e">
        <f>IF(Y5=1,CONCATENATE(VLOOKUP(Y3,AA16:AK27,5)),CONCATENATE(VLOOKUP(Y3,AA2:AK13,5)))</f>
        <v>#N/A</v>
      </c>
      <c r="AF1" s="228" t="e">
        <f>IF(Y5=1,CONCATENATE(VLOOKUP(Y3,AA16:AK27,6)),CONCATENATE(VLOOKUP(Y3,AA2:AK13,6)))</f>
        <v>#N/A</v>
      </c>
      <c r="AG1" s="228" t="e">
        <f>IF(Y5=1,CONCATENATE(VLOOKUP(Y3,AA16:AK27,7)),CONCATENATE(VLOOKUP(Y3,AA2:AK13,7)))</f>
        <v>#N/A</v>
      </c>
      <c r="AH1" s="228" t="e">
        <f>IF(Y5=1,CONCATENATE(VLOOKUP(Y3,AA16:AK27,8)),CONCATENATE(VLOOKUP(Y3,AA2:AK13,8)))</f>
        <v>#N/A</v>
      </c>
      <c r="AI1" s="228" t="e">
        <f>IF(Y5=1,CONCATENATE(VLOOKUP(Y3,AA16:AK27,9)),CONCATENATE(VLOOKUP(Y3,AA2:AK13,9)))</f>
        <v>#N/A</v>
      </c>
      <c r="AJ1" s="228" t="e">
        <f>IF(Y5=1,CONCATENATE(VLOOKUP(Y3,AA16:AK27,10)),CONCATENATE(VLOOKUP(Y3,AA2:AK13,10)))</f>
        <v>#N/A</v>
      </c>
      <c r="AK1" s="228" t="e">
        <f>IF(Y5=1,CONCATENATE(VLOOKUP(Y3,AA16:AK27,11)),CONCATENATE(VLOOKUP(Y3,AA2:AK13,11)))</f>
        <v>#N/A</v>
      </c>
    </row>
    <row r="2" spans="1:37" x14ac:dyDescent="0.25">
      <c r="A2" s="141" t="s">
        <v>43</v>
      </c>
      <c r="B2" s="142"/>
      <c r="C2" s="142"/>
      <c r="D2" s="142"/>
      <c r="E2" s="264" t="str">
        <f>Altalanos!$B$8</f>
        <v>Fiú III A</v>
      </c>
      <c r="F2" s="142"/>
      <c r="G2" s="143"/>
      <c r="H2" s="144"/>
      <c r="I2" s="144"/>
      <c r="J2" s="145"/>
      <c r="K2" s="140"/>
      <c r="L2" s="140"/>
      <c r="M2" s="165"/>
      <c r="N2" s="169"/>
      <c r="O2" s="170"/>
      <c r="P2" s="169"/>
      <c r="Q2" s="170"/>
      <c r="R2" s="169"/>
      <c r="S2" s="168"/>
      <c r="Y2" s="222"/>
      <c r="Z2" s="221"/>
      <c r="AA2" s="221" t="s">
        <v>52</v>
      </c>
      <c r="AB2" s="226">
        <v>150</v>
      </c>
      <c r="AC2" s="226">
        <v>120</v>
      </c>
      <c r="AD2" s="226">
        <v>100</v>
      </c>
      <c r="AE2" s="226">
        <v>80</v>
      </c>
      <c r="AF2" s="226">
        <v>70</v>
      </c>
      <c r="AG2" s="226">
        <v>60</v>
      </c>
      <c r="AH2" s="226">
        <v>55</v>
      </c>
      <c r="AI2" s="226">
        <v>50</v>
      </c>
      <c r="AJ2" s="226">
        <v>45</v>
      </c>
      <c r="AK2" s="226">
        <v>40</v>
      </c>
    </row>
    <row r="3" spans="1:37" x14ac:dyDescent="0.25">
      <c r="A3" s="37" t="s">
        <v>21</v>
      </c>
      <c r="B3" s="37"/>
      <c r="C3" s="37"/>
      <c r="D3" s="37"/>
      <c r="E3" s="37" t="s">
        <v>19</v>
      </c>
      <c r="F3" s="37"/>
      <c r="G3" s="37"/>
      <c r="H3" s="37" t="s">
        <v>24</v>
      </c>
      <c r="I3" s="37"/>
      <c r="J3" s="69"/>
      <c r="K3" s="37"/>
      <c r="L3" s="38" t="s">
        <v>25</v>
      </c>
      <c r="M3" s="37"/>
      <c r="N3" s="172"/>
      <c r="O3" s="171"/>
      <c r="P3" s="172"/>
      <c r="Q3" s="212" t="s">
        <v>60</v>
      </c>
      <c r="R3" s="213" t="s">
        <v>66</v>
      </c>
      <c r="S3" s="168"/>
      <c r="Y3" s="221">
        <f>IF(H4="OB","A",IF(H4="IX","W",H4))</f>
        <v>0</v>
      </c>
      <c r="Z3" s="221"/>
      <c r="AA3" s="221" t="s">
        <v>69</v>
      </c>
      <c r="AB3" s="226">
        <v>120</v>
      </c>
      <c r="AC3" s="226">
        <v>90</v>
      </c>
      <c r="AD3" s="226">
        <v>65</v>
      </c>
      <c r="AE3" s="226">
        <v>55</v>
      </c>
      <c r="AF3" s="226">
        <v>50</v>
      </c>
      <c r="AG3" s="226">
        <v>45</v>
      </c>
      <c r="AH3" s="226">
        <v>40</v>
      </c>
      <c r="AI3" s="226">
        <v>35</v>
      </c>
      <c r="AJ3" s="226">
        <v>25</v>
      </c>
      <c r="AK3" s="226">
        <v>20</v>
      </c>
    </row>
    <row r="4" spans="1:37" ht="13.8" thickBot="1" x14ac:dyDescent="0.3">
      <c r="A4" s="274">
        <f>Altalanos!$A$10</f>
        <v>44686</v>
      </c>
      <c r="B4" s="274"/>
      <c r="C4" s="274"/>
      <c r="D4" s="146"/>
      <c r="E4" s="147" t="str">
        <f>Altalanos!$C$10</f>
        <v>Pécs</v>
      </c>
      <c r="F4" s="147"/>
      <c r="G4" s="147"/>
      <c r="H4" s="149"/>
      <c r="I4" s="147"/>
      <c r="J4" s="148"/>
      <c r="K4" s="149"/>
      <c r="L4" s="150">
        <f>Altalanos!$E$10</f>
        <v>0</v>
      </c>
      <c r="M4" s="149"/>
      <c r="N4" s="173"/>
      <c r="O4" s="174"/>
      <c r="P4" s="173"/>
      <c r="Q4" s="214" t="s">
        <v>67</v>
      </c>
      <c r="R4" s="215" t="s">
        <v>62</v>
      </c>
      <c r="S4" s="168"/>
      <c r="Y4" s="221"/>
      <c r="Z4" s="221"/>
      <c r="AA4" s="221" t="s">
        <v>70</v>
      </c>
      <c r="AB4" s="226">
        <v>90</v>
      </c>
      <c r="AC4" s="226">
        <v>60</v>
      </c>
      <c r="AD4" s="226">
        <v>45</v>
      </c>
      <c r="AE4" s="226">
        <v>34</v>
      </c>
      <c r="AF4" s="226">
        <v>27</v>
      </c>
      <c r="AG4" s="226">
        <v>22</v>
      </c>
      <c r="AH4" s="226">
        <v>18</v>
      </c>
      <c r="AI4" s="226">
        <v>15</v>
      </c>
      <c r="AJ4" s="226">
        <v>12</v>
      </c>
      <c r="AK4" s="226">
        <v>9</v>
      </c>
    </row>
    <row r="5" spans="1:37" x14ac:dyDescent="0.25">
      <c r="A5" s="30"/>
      <c r="B5" s="30" t="s">
        <v>41</v>
      </c>
      <c r="C5" s="161" t="s">
        <v>50</v>
      </c>
      <c r="D5" s="30" t="s">
        <v>35</v>
      </c>
      <c r="E5" s="30" t="s">
        <v>55</v>
      </c>
      <c r="F5" s="30"/>
      <c r="G5" s="30" t="s">
        <v>23</v>
      </c>
      <c r="H5" s="30"/>
      <c r="I5" s="30" t="s">
        <v>26</v>
      </c>
      <c r="J5" s="30"/>
      <c r="K5" s="205" t="s">
        <v>56</v>
      </c>
      <c r="L5" s="205" t="s">
        <v>57</v>
      </c>
      <c r="M5" s="205" t="s">
        <v>58</v>
      </c>
      <c r="N5" s="168"/>
      <c r="O5" s="168"/>
      <c r="P5" s="168"/>
      <c r="Q5" s="216" t="s">
        <v>68</v>
      </c>
      <c r="R5" s="217" t="s">
        <v>64</v>
      </c>
      <c r="S5" s="168"/>
      <c r="Y5" s="221">
        <f>IF(OR(Altalanos!$A$8="F1",Altalanos!$A$8="F2",Altalanos!$A$8="N1",Altalanos!$A$8="N2"),1,2)</f>
        <v>2</v>
      </c>
      <c r="Z5" s="221"/>
      <c r="AA5" s="221" t="s">
        <v>71</v>
      </c>
      <c r="AB5" s="226">
        <v>60</v>
      </c>
      <c r="AC5" s="226">
        <v>40</v>
      </c>
      <c r="AD5" s="226">
        <v>30</v>
      </c>
      <c r="AE5" s="226">
        <v>20</v>
      </c>
      <c r="AF5" s="226">
        <v>18</v>
      </c>
      <c r="AG5" s="226">
        <v>15</v>
      </c>
      <c r="AH5" s="226">
        <v>12</v>
      </c>
      <c r="AI5" s="226">
        <v>10</v>
      </c>
      <c r="AJ5" s="226">
        <v>8</v>
      </c>
      <c r="AK5" s="226">
        <v>6</v>
      </c>
    </row>
    <row r="6" spans="1:37" x14ac:dyDescent="0.25">
      <c r="A6" s="152"/>
      <c r="B6" s="152"/>
      <c r="C6" s="204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68"/>
      <c r="O6" s="168"/>
      <c r="P6" s="168"/>
      <c r="Q6" s="168"/>
      <c r="R6" s="168"/>
      <c r="S6" s="168"/>
      <c r="Y6" s="221"/>
      <c r="Z6" s="221"/>
      <c r="AA6" s="221" t="s">
        <v>72</v>
      </c>
      <c r="AB6" s="226">
        <v>40</v>
      </c>
      <c r="AC6" s="226">
        <v>25</v>
      </c>
      <c r="AD6" s="226">
        <v>18</v>
      </c>
      <c r="AE6" s="226">
        <v>13</v>
      </c>
      <c r="AF6" s="226">
        <v>10</v>
      </c>
      <c r="AG6" s="226">
        <v>8</v>
      </c>
      <c r="AH6" s="226">
        <v>6</v>
      </c>
      <c r="AI6" s="226">
        <v>5</v>
      </c>
      <c r="AJ6" s="226">
        <v>4</v>
      </c>
      <c r="AK6" s="226">
        <v>3</v>
      </c>
    </row>
    <row r="7" spans="1:37" x14ac:dyDescent="0.25">
      <c r="A7" s="175" t="s">
        <v>52</v>
      </c>
      <c r="B7" s="206">
        <v>1</v>
      </c>
      <c r="C7" s="162">
        <f>IF($B7="","",VLOOKUP($B7,'F III A elo'!$A$7:$O$60,5))</f>
        <v>0</v>
      </c>
      <c r="D7" s="162">
        <f>IF($B7="","",VLOOKUP($B7,'F III A elo'!$A$7:$O$60,15))</f>
        <v>0</v>
      </c>
      <c r="E7" s="160" t="str">
        <f>UPPER(IF($B7="","",VLOOKUP($B7,'F III A elo'!$A$7:$O$60,2)))</f>
        <v>PTE GYAK. DEÁK F. ÁLT.ISK.</v>
      </c>
      <c r="F7" s="163"/>
      <c r="G7" s="160">
        <f>IF($B7="","",VLOOKUP($B7,'F III A elo'!$A$7:$O$60,3))</f>
        <v>0</v>
      </c>
      <c r="H7" s="163"/>
      <c r="I7" s="160">
        <f>IF($B7="","",VLOOKUP($B7,'F III A elo'!$A$7:$O$60,4))</f>
        <v>0</v>
      </c>
      <c r="J7" s="152"/>
      <c r="K7" s="229"/>
      <c r="L7" s="223" t="str">
        <f>IF(K7="","",CONCATENATE(VLOOKUP($Y$3,$AB$1:$AK$1,K7)," pont"))</f>
        <v/>
      </c>
      <c r="M7" s="230"/>
      <c r="N7" s="168"/>
      <c r="O7" s="168"/>
      <c r="P7" s="168"/>
      <c r="Q7" s="168"/>
      <c r="R7" s="168"/>
      <c r="S7" s="168"/>
      <c r="Y7" s="221"/>
      <c r="Z7" s="221"/>
      <c r="AA7" s="221" t="s">
        <v>73</v>
      </c>
      <c r="AB7" s="226">
        <v>25</v>
      </c>
      <c r="AC7" s="226">
        <v>15</v>
      </c>
      <c r="AD7" s="226">
        <v>13</v>
      </c>
      <c r="AE7" s="226">
        <v>8</v>
      </c>
      <c r="AF7" s="226">
        <v>6</v>
      </c>
      <c r="AG7" s="226">
        <v>4</v>
      </c>
      <c r="AH7" s="226">
        <v>3</v>
      </c>
      <c r="AI7" s="226">
        <v>2</v>
      </c>
      <c r="AJ7" s="226">
        <v>1</v>
      </c>
      <c r="AK7" s="226">
        <v>0</v>
      </c>
    </row>
    <row r="8" spans="1:37" x14ac:dyDescent="0.25">
      <c r="A8" s="175"/>
      <c r="B8" s="207"/>
      <c r="C8" s="176"/>
      <c r="D8" s="176"/>
      <c r="E8" s="176"/>
      <c r="F8" s="176"/>
      <c r="G8" s="176"/>
      <c r="H8" s="176"/>
      <c r="I8" s="176"/>
      <c r="J8" s="152"/>
      <c r="K8" s="175"/>
      <c r="L8" s="175"/>
      <c r="M8" s="231"/>
      <c r="N8" s="168"/>
      <c r="O8" s="168"/>
      <c r="P8" s="168"/>
      <c r="Q8" s="168"/>
      <c r="R8" s="168"/>
      <c r="S8" s="168"/>
      <c r="Y8" s="221"/>
      <c r="Z8" s="221"/>
      <c r="AA8" s="221" t="s">
        <v>74</v>
      </c>
      <c r="AB8" s="226">
        <v>15</v>
      </c>
      <c r="AC8" s="226">
        <v>10</v>
      </c>
      <c r="AD8" s="226">
        <v>7</v>
      </c>
      <c r="AE8" s="226">
        <v>5</v>
      </c>
      <c r="AF8" s="226">
        <v>4</v>
      </c>
      <c r="AG8" s="226">
        <v>3</v>
      </c>
      <c r="AH8" s="226">
        <v>2</v>
      </c>
      <c r="AI8" s="226">
        <v>1</v>
      </c>
      <c r="AJ8" s="226">
        <v>0</v>
      </c>
      <c r="AK8" s="226">
        <v>0</v>
      </c>
    </row>
    <row r="9" spans="1:37" x14ac:dyDescent="0.25">
      <c r="A9" s="175" t="s">
        <v>53</v>
      </c>
      <c r="B9" s="206">
        <v>2</v>
      </c>
      <c r="C9" s="162">
        <f>IF($B9="","",VLOOKUP($B9,'F III A elo'!$A$7:$O$60,5))</f>
        <v>0</v>
      </c>
      <c r="D9" s="162">
        <f>IF($B9="","",VLOOKUP($B9,'F III A elo'!$A$7:$O$60,15))</f>
        <v>0</v>
      </c>
      <c r="E9" s="160" t="str">
        <f>UPPER(IF($B9="","",VLOOKUP($B9,'F III A elo'!$A$7:$O$60,2)))</f>
        <v>PTE GYAK. ÁLT.ISK.,GIMN.,ÓVODA</v>
      </c>
      <c r="F9" s="163"/>
      <c r="G9" s="160">
        <f>IF($B9="","",VLOOKUP($B9,'F III A elo'!$A$7:$O$60,3))</f>
        <v>0</v>
      </c>
      <c r="H9" s="163"/>
      <c r="I9" s="160">
        <f>IF($B9="","",VLOOKUP($B9,'F III A elo'!$A$7:$O$60,4))</f>
        <v>0</v>
      </c>
      <c r="J9" s="152"/>
      <c r="K9" s="229"/>
      <c r="L9" s="223" t="str">
        <f>IF(K9="","",CONCATENATE(VLOOKUP($Y$3,$AB$1:$AK$1,K9)," pont"))</f>
        <v/>
      </c>
      <c r="M9" s="230"/>
      <c r="N9" s="168"/>
      <c r="O9" s="168"/>
      <c r="P9" s="168"/>
      <c r="Q9" s="168"/>
      <c r="R9" s="168"/>
      <c r="S9" s="168"/>
      <c r="Y9" s="221"/>
      <c r="Z9" s="221"/>
      <c r="AA9" s="221" t="s">
        <v>75</v>
      </c>
      <c r="AB9" s="226">
        <v>10</v>
      </c>
      <c r="AC9" s="226">
        <v>6</v>
      </c>
      <c r="AD9" s="226">
        <v>4</v>
      </c>
      <c r="AE9" s="226">
        <v>2</v>
      </c>
      <c r="AF9" s="226">
        <v>1</v>
      </c>
      <c r="AG9" s="226">
        <v>0</v>
      </c>
      <c r="AH9" s="226">
        <v>0</v>
      </c>
      <c r="AI9" s="226">
        <v>0</v>
      </c>
      <c r="AJ9" s="226">
        <v>0</v>
      </c>
      <c r="AK9" s="226">
        <v>0</v>
      </c>
    </row>
    <row r="10" spans="1:37" x14ac:dyDescent="0.25">
      <c r="A10" s="175"/>
      <c r="B10" s="207"/>
      <c r="C10" s="176"/>
      <c r="D10" s="176"/>
      <c r="E10" s="176"/>
      <c r="F10" s="176"/>
      <c r="G10" s="176"/>
      <c r="H10" s="176"/>
      <c r="I10" s="176"/>
      <c r="J10" s="152"/>
      <c r="K10" s="175"/>
      <c r="L10" s="175"/>
      <c r="M10" s="231"/>
      <c r="N10" s="168"/>
      <c r="O10" s="168"/>
      <c r="P10" s="168"/>
      <c r="Q10" s="168"/>
      <c r="R10" s="168"/>
      <c r="S10" s="168"/>
      <c r="Y10" s="221"/>
      <c r="Z10" s="221"/>
      <c r="AA10" s="221" t="s">
        <v>76</v>
      </c>
      <c r="AB10" s="226">
        <v>6</v>
      </c>
      <c r="AC10" s="226">
        <v>3</v>
      </c>
      <c r="AD10" s="226">
        <v>2</v>
      </c>
      <c r="AE10" s="226">
        <v>1</v>
      </c>
      <c r="AF10" s="226">
        <v>0</v>
      </c>
      <c r="AG10" s="226">
        <v>0</v>
      </c>
      <c r="AH10" s="226">
        <v>0</v>
      </c>
      <c r="AI10" s="226">
        <v>0</v>
      </c>
      <c r="AJ10" s="226">
        <v>0</v>
      </c>
      <c r="AK10" s="226">
        <v>0</v>
      </c>
    </row>
    <row r="11" spans="1:37" x14ac:dyDescent="0.25">
      <c r="A11" s="175" t="s">
        <v>54</v>
      </c>
      <c r="B11" s="206">
        <v>3</v>
      </c>
      <c r="C11" s="162">
        <f>IF($B11="","",VLOOKUP($B11,'F III A elo'!$A$7:$O$60,5))</f>
        <v>0</v>
      </c>
      <c r="D11" s="162">
        <f>IF($B11="","",VLOOKUP($B11,'F III A elo'!$A$7:$O$60,15))</f>
        <v>0</v>
      </c>
      <c r="E11" s="160" t="str">
        <f>UPPER(IF($B11="","",VLOOKUP($B11,'F III A elo'!$A$7:$O$60,2)))</f>
        <v>BÓLYI ÁLT.ISK. ÉS ALAPFOKÚ MŰV.ISK.</v>
      </c>
      <c r="F11" s="163"/>
      <c r="G11" s="160">
        <f>IF($B11="","",VLOOKUP($B11,'F III A elo'!$A$7:$O$60,3))</f>
        <v>0</v>
      </c>
      <c r="H11" s="163"/>
      <c r="I11" s="160">
        <f>IF($B11="","",VLOOKUP($B11,'F III A elo'!$A$7:$O$60,4))</f>
        <v>0</v>
      </c>
      <c r="J11" s="152"/>
      <c r="K11" s="229"/>
      <c r="L11" s="223" t="str">
        <f>IF(K11="","",CONCATENATE(VLOOKUP($Y$3,$AB$1:$AK$1,K11)," pont"))</f>
        <v/>
      </c>
      <c r="M11" s="230"/>
      <c r="N11" s="168"/>
      <c r="O11" s="168"/>
      <c r="P11" s="168"/>
      <c r="Q11" s="168"/>
      <c r="R11" s="168"/>
      <c r="S11" s="168"/>
      <c r="Y11" s="221"/>
      <c r="Z11" s="221"/>
      <c r="AA11" s="221" t="s">
        <v>81</v>
      </c>
      <c r="AB11" s="226">
        <v>3</v>
      </c>
      <c r="AC11" s="226">
        <v>2</v>
      </c>
      <c r="AD11" s="226">
        <v>1</v>
      </c>
      <c r="AE11" s="226">
        <v>0</v>
      </c>
      <c r="AF11" s="226">
        <v>0</v>
      </c>
      <c r="AG11" s="226">
        <v>0</v>
      </c>
      <c r="AH11" s="226">
        <v>0</v>
      </c>
      <c r="AI11" s="226">
        <v>0</v>
      </c>
      <c r="AJ11" s="226">
        <v>0</v>
      </c>
      <c r="AK11" s="226">
        <v>0</v>
      </c>
    </row>
    <row r="12" spans="1:37" x14ac:dyDescent="0.25">
      <c r="A12" s="152"/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Y12" s="221"/>
      <c r="Z12" s="221"/>
      <c r="AA12" s="221" t="s">
        <v>77</v>
      </c>
      <c r="AB12" s="227">
        <v>0</v>
      </c>
      <c r="AC12" s="227">
        <v>0</v>
      </c>
      <c r="AD12" s="227">
        <v>0</v>
      </c>
      <c r="AE12" s="227">
        <v>0</v>
      </c>
      <c r="AF12" s="227">
        <v>0</v>
      </c>
      <c r="AG12" s="227">
        <v>0</v>
      </c>
      <c r="AH12" s="227">
        <v>0</v>
      </c>
      <c r="AI12" s="227">
        <v>0</v>
      </c>
      <c r="AJ12" s="227">
        <v>0</v>
      </c>
      <c r="AK12" s="227">
        <v>0</v>
      </c>
    </row>
    <row r="13" spans="1:37" x14ac:dyDescent="0.25">
      <c r="A13" s="152"/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Y13" s="221"/>
      <c r="Z13" s="221"/>
      <c r="AA13" s="221" t="s">
        <v>78</v>
      </c>
      <c r="AB13" s="227">
        <v>0</v>
      </c>
      <c r="AC13" s="227">
        <v>0</v>
      </c>
      <c r="AD13" s="227">
        <v>0</v>
      </c>
      <c r="AE13" s="227">
        <v>0</v>
      </c>
      <c r="AF13" s="227">
        <v>0</v>
      </c>
      <c r="AG13" s="227">
        <v>0</v>
      </c>
      <c r="AH13" s="227">
        <v>0</v>
      </c>
      <c r="AI13" s="227">
        <v>0</v>
      </c>
      <c r="AJ13" s="227">
        <v>0</v>
      </c>
      <c r="AK13" s="227">
        <v>0</v>
      </c>
    </row>
    <row r="14" spans="1:37" x14ac:dyDescent="0.25">
      <c r="A14" s="152"/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Y14" s="221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21"/>
    </row>
    <row r="15" spans="1:37" x14ac:dyDescent="0.25">
      <c r="A15" s="152"/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Y15" s="221"/>
      <c r="Z15" s="221"/>
      <c r="AA15" s="221"/>
      <c r="AB15" s="221"/>
      <c r="AC15" s="221"/>
      <c r="AD15" s="221"/>
      <c r="AE15" s="221"/>
      <c r="AF15" s="221"/>
      <c r="AG15" s="221"/>
      <c r="AH15" s="221"/>
      <c r="AI15" s="221"/>
      <c r="AJ15" s="221"/>
      <c r="AK15" s="221"/>
    </row>
    <row r="16" spans="1:37" x14ac:dyDescent="0.25">
      <c r="A16" s="152"/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Y16" s="221"/>
      <c r="Z16" s="221"/>
      <c r="AA16" s="221" t="s">
        <v>52</v>
      </c>
      <c r="AB16" s="221">
        <v>300</v>
      </c>
      <c r="AC16" s="221">
        <v>250</v>
      </c>
      <c r="AD16" s="221">
        <v>220</v>
      </c>
      <c r="AE16" s="221">
        <v>180</v>
      </c>
      <c r="AF16" s="221">
        <v>160</v>
      </c>
      <c r="AG16" s="221">
        <v>150</v>
      </c>
      <c r="AH16" s="221">
        <v>140</v>
      </c>
      <c r="AI16" s="221">
        <v>130</v>
      </c>
      <c r="AJ16" s="221">
        <v>120</v>
      </c>
      <c r="AK16" s="221">
        <v>110</v>
      </c>
    </row>
    <row r="17" spans="1:37" x14ac:dyDescent="0.25">
      <c r="A17" s="152"/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Y17" s="221"/>
      <c r="Z17" s="221"/>
      <c r="AA17" s="221" t="s">
        <v>69</v>
      </c>
      <c r="AB17" s="221">
        <v>250</v>
      </c>
      <c r="AC17" s="221">
        <v>200</v>
      </c>
      <c r="AD17" s="221">
        <v>160</v>
      </c>
      <c r="AE17" s="221">
        <v>140</v>
      </c>
      <c r="AF17" s="221">
        <v>120</v>
      </c>
      <c r="AG17" s="221">
        <v>110</v>
      </c>
      <c r="AH17" s="221">
        <v>100</v>
      </c>
      <c r="AI17" s="221">
        <v>90</v>
      </c>
      <c r="AJ17" s="221">
        <v>80</v>
      </c>
      <c r="AK17" s="221">
        <v>70</v>
      </c>
    </row>
    <row r="18" spans="1:37" ht="18.75" customHeight="1" x14ac:dyDescent="0.25">
      <c r="A18" s="152"/>
      <c r="B18" s="275"/>
      <c r="C18" s="275"/>
      <c r="D18" s="267" t="str">
        <f>E7</f>
        <v>PTE GYAK. DEÁK F. ÁLT.ISK.</v>
      </c>
      <c r="E18" s="267"/>
      <c r="F18" s="267" t="str">
        <f>E9</f>
        <v>PTE GYAK. ÁLT.ISK.,GIMN.,ÓVODA</v>
      </c>
      <c r="G18" s="267"/>
      <c r="H18" s="267" t="str">
        <f>E11</f>
        <v>BÓLYI ÁLT.ISK. ÉS ALAPFOKÚ MŰV.ISK.</v>
      </c>
      <c r="I18" s="267"/>
      <c r="J18" s="152"/>
      <c r="K18" s="152"/>
      <c r="L18" s="152"/>
      <c r="M18" s="152"/>
      <c r="Y18" s="221"/>
      <c r="Z18" s="221"/>
      <c r="AA18" s="221" t="s">
        <v>70</v>
      </c>
      <c r="AB18" s="221">
        <v>200</v>
      </c>
      <c r="AC18" s="221">
        <v>150</v>
      </c>
      <c r="AD18" s="221">
        <v>130</v>
      </c>
      <c r="AE18" s="221">
        <v>110</v>
      </c>
      <c r="AF18" s="221">
        <v>95</v>
      </c>
      <c r="AG18" s="221">
        <v>80</v>
      </c>
      <c r="AH18" s="221">
        <v>70</v>
      </c>
      <c r="AI18" s="221">
        <v>60</v>
      </c>
      <c r="AJ18" s="221">
        <v>55</v>
      </c>
      <c r="AK18" s="221">
        <v>50</v>
      </c>
    </row>
    <row r="19" spans="1:37" ht="18.75" customHeight="1" x14ac:dyDescent="0.25">
      <c r="A19" s="211" t="s">
        <v>52</v>
      </c>
      <c r="B19" s="266" t="str">
        <f>E7</f>
        <v>PTE GYAK. DEÁK F. ÁLT.ISK.</v>
      </c>
      <c r="C19" s="266"/>
      <c r="D19" s="269"/>
      <c r="E19" s="269"/>
      <c r="F19" s="268"/>
      <c r="G19" s="268"/>
      <c r="H19" s="268"/>
      <c r="I19" s="268"/>
      <c r="J19" s="152"/>
      <c r="K19" s="152"/>
      <c r="L19" s="152"/>
      <c r="M19" s="152"/>
      <c r="Y19" s="221"/>
      <c r="Z19" s="221"/>
      <c r="AA19" s="221" t="s">
        <v>71</v>
      </c>
      <c r="AB19" s="221">
        <v>150</v>
      </c>
      <c r="AC19" s="221">
        <v>120</v>
      </c>
      <c r="AD19" s="221">
        <v>100</v>
      </c>
      <c r="AE19" s="221">
        <v>80</v>
      </c>
      <c r="AF19" s="221">
        <v>70</v>
      </c>
      <c r="AG19" s="221">
        <v>60</v>
      </c>
      <c r="AH19" s="221">
        <v>55</v>
      </c>
      <c r="AI19" s="221">
        <v>50</v>
      </c>
      <c r="AJ19" s="221">
        <v>45</v>
      </c>
      <c r="AK19" s="221">
        <v>40</v>
      </c>
    </row>
    <row r="20" spans="1:37" ht="18.75" customHeight="1" x14ac:dyDescent="0.25">
      <c r="A20" s="211" t="s">
        <v>53</v>
      </c>
      <c r="B20" s="266" t="str">
        <f>E9</f>
        <v>PTE GYAK. ÁLT.ISK.,GIMN.,ÓVODA</v>
      </c>
      <c r="C20" s="266"/>
      <c r="D20" s="268"/>
      <c r="E20" s="268"/>
      <c r="F20" s="269"/>
      <c r="G20" s="269"/>
      <c r="H20" s="268"/>
      <c r="I20" s="268"/>
      <c r="J20" s="152"/>
      <c r="K20" s="152"/>
      <c r="L20" s="152"/>
      <c r="M20" s="152"/>
      <c r="Y20" s="221"/>
      <c r="Z20" s="221"/>
      <c r="AA20" s="221" t="s">
        <v>72</v>
      </c>
      <c r="AB20" s="221">
        <v>120</v>
      </c>
      <c r="AC20" s="221">
        <v>90</v>
      </c>
      <c r="AD20" s="221">
        <v>65</v>
      </c>
      <c r="AE20" s="221">
        <v>55</v>
      </c>
      <c r="AF20" s="221">
        <v>50</v>
      </c>
      <c r="AG20" s="221">
        <v>45</v>
      </c>
      <c r="AH20" s="221">
        <v>40</v>
      </c>
      <c r="AI20" s="221">
        <v>35</v>
      </c>
      <c r="AJ20" s="221">
        <v>25</v>
      </c>
      <c r="AK20" s="221">
        <v>20</v>
      </c>
    </row>
    <row r="21" spans="1:37" ht="18.75" customHeight="1" x14ac:dyDescent="0.25">
      <c r="A21" s="211" t="s">
        <v>54</v>
      </c>
      <c r="B21" s="266" t="str">
        <f>E11</f>
        <v>BÓLYI ÁLT.ISK. ÉS ALAPFOKÚ MŰV.ISK.</v>
      </c>
      <c r="C21" s="266"/>
      <c r="D21" s="268"/>
      <c r="E21" s="268"/>
      <c r="F21" s="268"/>
      <c r="G21" s="268"/>
      <c r="H21" s="269"/>
      <c r="I21" s="269"/>
      <c r="J21" s="152"/>
      <c r="K21" s="152"/>
      <c r="L21" s="152"/>
      <c r="M21" s="152"/>
      <c r="Y21" s="221"/>
      <c r="Z21" s="221"/>
      <c r="AA21" s="221" t="s">
        <v>73</v>
      </c>
      <c r="AB21" s="221">
        <v>90</v>
      </c>
      <c r="AC21" s="221">
        <v>60</v>
      </c>
      <c r="AD21" s="221">
        <v>45</v>
      </c>
      <c r="AE21" s="221">
        <v>34</v>
      </c>
      <c r="AF21" s="221">
        <v>27</v>
      </c>
      <c r="AG21" s="221">
        <v>22</v>
      </c>
      <c r="AH21" s="221">
        <v>18</v>
      </c>
      <c r="AI21" s="221">
        <v>15</v>
      </c>
      <c r="AJ21" s="221">
        <v>12</v>
      </c>
      <c r="AK21" s="221">
        <v>9</v>
      </c>
    </row>
    <row r="22" spans="1:37" x14ac:dyDescent="0.25">
      <c r="A22" s="152"/>
      <c r="B22" s="152"/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Y22" s="221"/>
      <c r="Z22" s="221"/>
      <c r="AA22" s="221" t="s">
        <v>74</v>
      </c>
      <c r="AB22" s="221">
        <v>60</v>
      </c>
      <c r="AC22" s="221">
        <v>40</v>
      </c>
      <c r="AD22" s="221">
        <v>30</v>
      </c>
      <c r="AE22" s="221">
        <v>20</v>
      </c>
      <c r="AF22" s="221">
        <v>18</v>
      </c>
      <c r="AG22" s="221">
        <v>15</v>
      </c>
      <c r="AH22" s="221">
        <v>12</v>
      </c>
      <c r="AI22" s="221">
        <v>10</v>
      </c>
      <c r="AJ22" s="221">
        <v>8</v>
      </c>
      <c r="AK22" s="221">
        <v>6</v>
      </c>
    </row>
    <row r="23" spans="1:37" x14ac:dyDescent="0.25">
      <c r="A23" s="152"/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Y23" s="221"/>
      <c r="Z23" s="221"/>
      <c r="AA23" s="221" t="s">
        <v>75</v>
      </c>
      <c r="AB23" s="221">
        <v>40</v>
      </c>
      <c r="AC23" s="221">
        <v>25</v>
      </c>
      <c r="AD23" s="221">
        <v>18</v>
      </c>
      <c r="AE23" s="221">
        <v>13</v>
      </c>
      <c r="AF23" s="221">
        <v>8</v>
      </c>
      <c r="AG23" s="221">
        <v>7</v>
      </c>
      <c r="AH23" s="221">
        <v>6</v>
      </c>
      <c r="AI23" s="221">
        <v>5</v>
      </c>
      <c r="AJ23" s="221">
        <v>4</v>
      </c>
      <c r="AK23" s="221">
        <v>3</v>
      </c>
    </row>
    <row r="24" spans="1:37" x14ac:dyDescent="0.25">
      <c r="A24" s="152"/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Y24" s="221"/>
      <c r="Z24" s="221"/>
      <c r="AA24" s="221" t="s">
        <v>76</v>
      </c>
      <c r="AB24" s="221">
        <v>25</v>
      </c>
      <c r="AC24" s="221">
        <v>15</v>
      </c>
      <c r="AD24" s="221">
        <v>13</v>
      </c>
      <c r="AE24" s="221">
        <v>7</v>
      </c>
      <c r="AF24" s="221">
        <v>6</v>
      </c>
      <c r="AG24" s="221">
        <v>5</v>
      </c>
      <c r="AH24" s="221">
        <v>4</v>
      </c>
      <c r="AI24" s="221">
        <v>3</v>
      </c>
      <c r="AJ24" s="221">
        <v>2</v>
      </c>
      <c r="AK24" s="221">
        <v>1</v>
      </c>
    </row>
    <row r="25" spans="1:37" x14ac:dyDescent="0.25">
      <c r="A25" s="152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Y25" s="221"/>
      <c r="Z25" s="221"/>
      <c r="AA25" s="221" t="s">
        <v>81</v>
      </c>
      <c r="AB25" s="221">
        <v>15</v>
      </c>
      <c r="AC25" s="221">
        <v>10</v>
      </c>
      <c r="AD25" s="221">
        <v>8</v>
      </c>
      <c r="AE25" s="221">
        <v>4</v>
      </c>
      <c r="AF25" s="221">
        <v>3</v>
      </c>
      <c r="AG25" s="221">
        <v>2</v>
      </c>
      <c r="AH25" s="221">
        <v>1</v>
      </c>
      <c r="AI25" s="221">
        <v>0</v>
      </c>
      <c r="AJ25" s="221">
        <v>0</v>
      </c>
      <c r="AK25" s="221">
        <v>0</v>
      </c>
    </row>
    <row r="26" spans="1:37" x14ac:dyDescent="0.25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Y26" s="221"/>
      <c r="Z26" s="221"/>
      <c r="AA26" s="221" t="s">
        <v>77</v>
      </c>
      <c r="AB26" s="221">
        <v>10</v>
      </c>
      <c r="AC26" s="221">
        <v>6</v>
      </c>
      <c r="AD26" s="221">
        <v>4</v>
      </c>
      <c r="AE26" s="221">
        <v>2</v>
      </c>
      <c r="AF26" s="221">
        <v>1</v>
      </c>
      <c r="AG26" s="221">
        <v>0</v>
      </c>
      <c r="AH26" s="221">
        <v>0</v>
      </c>
      <c r="AI26" s="221">
        <v>0</v>
      </c>
      <c r="AJ26" s="221">
        <v>0</v>
      </c>
      <c r="AK26" s="221">
        <v>0</v>
      </c>
    </row>
    <row r="27" spans="1:37" x14ac:dyDescent="0.25">
      <c r="A27" s="152"/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Y27" s="221"/>
      <c r="Z27" s="221"/>
      <c r="AA27" s="221" t="s">
        <v>78</v>
      </c>
      <c r="AB27" s="221">
        <v>3</v>
      </c>
      <c r="AC27" s="221">
        <v>2</v>
      </c>
      <c r="AD27" s="221">
        <v>1</v>
      </c>
      <c r="AE27" s="221">
        <v>0</v>
      </c>
      <c r="AF27" s="221">
        <v>0</v>
      </c>
      <c r="AG27" s="221">
        <v>0</v>
      </c>
      <c r="AH27" s="221">
        <v>0</v>
      </c>
      <c r="AI27" s="221">
        <v>0</v>
      </c>
      <c r="AJ27" s="221">
        <v>0</v>
      </c>
      <c r="AK27" s="221">
        <v>0</v>
      </c>
    </row>
    <row r="28" spans="1:37" x14ac:dyDescent="0.25">
      <c r="A28" s="152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</row>
    <row r="29" spans="1:37" x14ac:dyDescent="0.25">
      <c r="A29" s="152"/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</row>
    <row r="30" spans="1:37" x14ac:dyDescent="0.25">
      <c r="A30" s="152"/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</row>
    <row r="31" spans="1:37" x14ac:dyDescent="0.25">
      <c r="A31" s="152"/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</row>
    <row r="32" spans="1:37" x14ac:dyDescent="0.25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1"/>
      <c r="M32" s="151"/>
      <c r="O32" s="168"/>
      <c r="P32" s="168"/>
      <c r="Q32" s="168"/>
      <c r="R32" s="168"/>
      <c r="S32" s="168"/>
    </row>
    <row r="33" spans="1:19" x14ac:dyDescent="0.25">
      <c r="A33" s="70" t="s">
        <v>35</v>
      </c>
      <c r="B33" s="71"/>
      <c r="C33" s="123"/>
      <c r="D33" s="183" t="s">
        <v>2</v>
      </c>
      <c r="E33" s="184" t="s">
        <v>37</v>
      </c>
      <c r="F33" s="202"/>
      <c r="G33" s="183" t="s">
        <v>2</v>
      </c>
      <c r="H33" s="184" t="s">
        <v>46</v>
      </c>
      <c r="I33" s="79"/>
      <c r="J33" s="184" t="s">
        <v>47</v>
      </c>
      <c r="K33" s="78" t="s">
        <v>48</v>
      </c>
      <c r="L33" s="30"/>
      <c r="M33" s="258"/>
      <c r="N33" s="257"/>
      <c r="O33" s="168"/>
      <c r="P33" s="177"/>
      <c r="Q33" s="177"/>
      <c r="R33" s="178"/>
      <c r="S33" s="168"/>
    </row>
    <row r="34" spans="1:19" x14ac:dyDescent="0.25">
      <c r="A34" s="155" t="s">
        <v>36</v>
      </c>
      <c r="B34" s="156"/>
      <c r="C34" s="157"/>
      <c r="D34" s="185"/>
      <c r="E34" s="270"/>
      <c r="F34" s="270"/>
      <c r="G34" s="196" t="s">
        <v>3</v>
      </c>
      <c r="H34" s="156"/>
      <c r="I34" s="186"/>
      <c r="J34" s="197"/>
      <c r="K34" s="153" t="s">
        <v>38</v>
      </c>
      <c r="L34" s="203"/>
      <c r="M34" s="191"/>
      <c r="O34" s="168"/>
      <c r="P34" s="179"/>
      <c r="Q34" s="179"/>
      <c r="R34" s="180"/>
      <c r="S34" s="168"/>
    </row>
    <row r="35" spans="1:19" x14ac:dyDescent="0.25">
      <c r="A35" s="158" t="s">
        <v>45</v>
      </c>
      <c r="B35" s="77"/>
      <c r="C35" s="159"/>
      <c r="D35" s="188"/>
      <c r="E35" s="271"/>
      <c r="F35" s="271"/>
      <c r="G35" s="198" t="s">
        <v>4</v>
      </c>
      <c r="H35" s="189"/>
      <c r="I35" s="190"/>
      <c r="J35" s="42"/>
      <c r="K35" s="200"/>
      <c r="L35" s="151"/>
      <c r="M35" s="195"/>
      <c r="O35" s="168"/>
      <c r="P35" s="180"/>
      <c r="Q35" s="181"/>
      <c r="R35" s="180"/>
      <c r="S35" s="168"/>
    </row>
    <row r="36" spans="1:19" x14ac:dyDescent="0.25">
      <c r="A36" s="90"/>
      <c r="B36" s="91"/>
      <c r="C36" s="92"/>
      <c r="D36" s="188"/>
      <c r="E36" s="192"/>
      <c r="F36" s="193"/>
      <c r="G36" s="198" t="s">
        <v>5</v>
      </c>
      <c r="H36" s="189"/>
      <c r="I36" s="190"/>
      <c r="J36" s="42"/>
      <c r="K36" s="153" t="s">
        <v>39</v>
      </c>
      <c r="L36" s="203"/>
      <c r="M36" s="187"/>
      <c r="O36" s="168"/>
      <c r="P36" s="179"/>
      <c r="Q36" s="179"/>
      <c r="R36" s="180"/>
      <c r="S36" s="168"/>
    </row>
    <row r="37" spans="1:19" x14ac:dyDescent="0.25">
      <c r="A37" s="72"/>
      <c r="B37" s="121"/>
      <c r="C37" s="73"/>
      <c r="D37" s="188"/>
      <c r="E37" s="192"/>
      <c r="F37" s="193"/>
      <c r="G37" s="198" t="s">
        <v>6</v>
      </c>
      <c r="H37" s="189"/>
      <c r="I37" s="190"/>
      <c r="J37" s="42"/>
      <c r="K37" s="201"/>
      <c r="L37" s="193"/>
      <c r="M37" s="191"/>
      <c r="O37" s="168"/>
      <c r="P37" s="180"/>
      <c r="Q37" s="181"/>
      <c r="R37" s="180"/>
      <c r="S37" s="168"/>
    </row>
    <row r="38" spans="1:19" x14ac:dyDescent="0.25">
      <c r="A38" s="81"/>
      <c r="B38" s="93"/>
      <c r="C38" s="122"/>
      <c r="D38" s="188"/>
      <c r="E38" s="192"/>
      <c r="F38" s="193"/>
      <c r="G38" s="198" t="s">
        <v>7</v>
      </c>
      <c r="H38" s="189"/>
      <c r="I38" s="190"/>
      <c r="J38" s="42"/>
      <c r="K38" s="158"/>
      <c r="L38" s="151"/>
      <c r="M38" s="195"/>
      <c r="O38" s="168"/>
      <c r="P38" s="180"/>
      <c r="Q38" s="181"/>
      <c r="R38" s="180"/>
      <c r="S38" s="168"/>
    </row>
    <row r="39" spans="1:19" x14ac:dyDescent="0.25">
      <c r="A39" s="82"/>
      <c r="B39" s="96"/>
      <c r="C39" s="73"/>
      <c r="D39" s="188"/>
      <c r="E39" s="192"/>
      <c r="F39" s="193"/>
      <c r="G39" s="198" t="s">
        <v>8</v>
      </c>
      <c r="H39" s="189"/>
      <c r="I39" s="190"/>
      <c r="J39" s="42"/>
      <c r="K39" s="153" t="s">
        <v>28</v>
      </c>
      <c r="L39" s="203"/>
      <c r="M39" s="187"/>
      <c r="O39" s="168"/>
      <c r="P39" s="179"/>
      <c r="Q39" s="179"/>
      <c r="R39" s="180"/>
      <c r="S39" s="168"/>
    </row>
    <row r="40" spans="1:19" x14ac:dyDescent="0.25">
      <c r="A40" s="82"/>
      <c r="B40" s="96"/>
      <c r="C40" s="88"/>
      <c r="D40" s="188"/>
      <c r="E40" s="192"/>
      <c r="F40" s="193"/>
      <c r="G40" s="198" t="s">
        <v>9</v>
      </c>
      <c r="H40" s="189"/>
      <c r="I40" s="190"/>
      <c r="J40" s="42"/>
      <c r="K40" s="201"/>
      <c r="L40" s="193"/>
      <c r="M40" s="191"/>
      <c r="O40" s="168"/>
      <c r="P40" s="180"/>
      <c r="Q40" s="181"/>
      <c r="R40" s="180"/>
      <c r="S40" s="168"/>
    </row>
    <row r="41" spans="1:19" x14ac:dyDescent="0.25">
      <c r="A41" s="83"/>
      <c r="B41" s="80"/>
      <c r="C41" s="89"/>
      <c r="D41" s="194"/>
      <c r="E41" s="74"/>
      <c r="F41" s="151"/>
      <c r="G41" s="199" t="s">
        <v>10</v>
      </c>
      <c r="H41" s="77"/>
      <c r="I41" s="154"/>
      <c r="J41" s="75"/>
      <c r="K41" s="158">
        <f>L4</f>
        <v>0</v>
      </c>
      <c r="L41" s="151"/>
      <c r="M41" s="195"/>
      <c r="O41" s="168"/>
      <c r="P41" s="180"/>
      <c r="Q41" s="181"/>
      <c r="R41" s="182"/>
      <c r="S41" s="168"/>
    </row>
    <row r="42" spans="1:19" x14ac:dyDescent="0.25">
      <c r="O42" s="168"/>
      <c r="P42" s="168"/>
      <c r="Q42" s="168"/>
      <c r="R42" s="168"/>
      <c r="S42" s="168"/>
    </row>
    <row r="43" spans="1:19" x14ac:dyDescent="0.25">
      <c r="O43" s="168"/>
      <c r="P43" s="168"/>
      <c r="Q43" s="168"/>
      <c r="R43" s="168"/>
      <c r="S43" s="168"/>
    </row>
  </sheetData>
  <mergeCells count="20">
    <mergeCell ref="A1:F1"/>
    <mergeCell ref="A4:C4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E35:F35"/>
  </mergeCells>
  <conditionalFormatting sqref="E7 E9 E11">
    <cfRule type="cellIs" dxfId="77" priority="2" stopIfTrue="1" operator="equal">
      <formula>"Bye"</formula>
    </cfRule>
  </conditionalFormatting>
  <conditionalFormatting sqref="R41">
    <cfRule type="expression" dxfId="76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>
    <tabColor indexed="42"/>
  </sheetPr>
  <dimension ref="A1:Q156"/>
  <sheetViews>
    <sheetView showGridLines="0" showZeros="0" workbookViewId="0">
      <pane ySplit="6" topLeftCell="A7" activePane="bottomLeft" state="frozen"/>
      <selection activeCell="F3" sqref="F3"/>
      <selection pane="bottomLeft" activeCell="B8" sqref="B8:B9"/>
    </sheetView>
  </sheetViews>
  <sheetFormatPr defaultRowHeight="13.2" x14ac:dyDescent="0.25"/>
  <cols>
    <col min="1" max="1" width="7.88671875" customWidth="1"/>
    <col min="2" max="2" width="29.5546875" customWidth="1"/>
    <col min="3" max="3" width="14" customWidth="1"/>
    <col min="4" max="4" width="13.88671875" style="35" customWidth="1"/>
    <col min="5" max="5" width="12.109375" style="250" customWidth="1"/>
    <col min="6" max="6" width="6.109375" style="48" hidden="1" customWidth="1"/>
    <col min="7" max="7" width="29.88671875" style="48" customWidth="1"/>
    <col min="8" max="8" width="7.6640625" style="35" customWidth="1"/>
    <col min="9" max="13" width="7.44140625" style="35" hidden="1" customWidth="1"/>
    <col min="14" max="15" width="7.44140625" style="35" customWidth="1"/>
    <col min="16" max="16" width="7.44140625" style="35" hidden="1" customWidth="1"/>
    <col min="17" max="17" width="7.44140625" style="35" customWidth="1"/>
  </cols>
  <sheetData>
    <row r="1" spans="1:17" ht="24.6" x14ac:dyDescent="0.4">
      <c r="A1" s="99" t="str">
        <f>Altalanos!$A$6</f>
        <v>Diákolimpia - Baranya</v>
      </c>
      <c r="B1" s="43"/>
      <c r="C1" s="43"/>
      <c r="D1" s="94"/>
      <c r="E1" s="117" t="s">
        <v>44</v>
      </c>
      <c r="F1" s="106"/>
      <c r="G1" s="107"/>
      <c r="H1" s="108"/>
      <c r="I1" s="108"/>
      <c r="J1" s="109"/>
      <c r="K1" s="109"/>
      <c r="L1" s="109"/>
      <c r="M1" s="109"/>
      <c r="N1" s="109"/>
      <c r="O1" s="109"/>
      <c r="P1" s="109"/>
      <c r="Q1" s="110"/>
    </row>
    <row r="2" spans="1:17" ht="13.8" thickBot="1" x14ac:dyDescent="0.3">
      <c r="B2" s="45" t="s">
        <v>43</v>
      </c>
      <c r="C2" s="263" t="str">
        <f>Altalanos!$C$8</f>
        <v>Fiú III B</v>
      </c>
      <c r="D2" s="59"/>
      <c r="E2" s="117" t="s">
        <v>29</v>
      </c>
      <c r="F2" s="49"/>
      <c r="G2" s="49"/>
      <c r="H2" s="242"/>
      <c r="I2" s="242"/>
      <c r="J2" s="44"/>
      <c r="K2" s="44"/>
      <c r="L2" s="44"/>
      <c r="M2" s="44"/>
      <c r="N2" s="53"/>
      <c r="O2" s="39"/>
      <c r="P2" s="39"/>
      <c r="Q2" s="53"/>
    </row>
    <row r="3" spans="1:17" s="2" customFormat="1" ht="13.8" thickBot="1" x14ac:dyDescent="0.3">
      <c r="A3" s="235" t="s">
        <v>42</v>
      </c>
      <c r="B3" s="240"/>
      <c r="C3" s="240"/>
      <c r="D3" s="240"/>
      <c r="E3" s="240"/>
      <c r="F3" s="240"/>
      <c r="G3" s="240"/>
      <c r="H3" s="240"/>
      <c r="I3" s="241"/>
      <c r="J3" s="54"/>
      <c r="K3" s="60"/>
      <c r="L3" s="60"/>
      <c r="M3" s="60"/>
      <c r="N3" s="135" t="s">
        <v>28</v>
      </c>
      <c r="O3" s="55"/>
      <c r="P3" s="61"/>
      <c r="Q3" s="118"/>
    </row>
    <row r="4" spans="1:17" s="2" customFormat="1" x14ac:dyDescent="0.25">
      <c r="A4" s="37" t="s">
        <v>21</v>
      </c>
      <c r="B4" s="37"/>
      <c r="C4" s="36" t="s">
        <v>19</v>
      </c>
      <c r="D4" s="37" t="s">
        <v>24</v>
      </c>
      <c r="E4" s="40"/>
      <c r="G4" s="62"/>
      <c r="H4" s="252" t="s">
        <v>25</v>
      </c>
      <c r="I4" s="247"/>
      <c r="J4" s="63"/>
      <c r="K4" s="64"/>
      <c r="L4" s="64"/>
      <c r="M4" s="64"/>
      <c r="N4" s="63"/>
      <c r="O4" s="119"/>
      <c r="P4" s="119"/>
      <c r="Q4" s="65"/>
    </row>
    <row r="5" spans="1:17" s="2" customFormat="1" ht="13.8" thickBot="1" x14ac:dyDescent="0.3">
      <c r="A5" s="111">
        <f>Altalanos!$A$10</f>
        <v>44686</v>
      </c>
      <c r="B5" s="111"/>
      <c r="C5" s="46" t="str">
        <f>Altalanos!$C$10</f>
        <v>Pécs</v>
      </c>
      <c r="D5" s="47" t="str">
        <f>Altalanos!$D$10</f>
        <v xml:space="preserve">  </v>
      </c>
      <c r="E5" s="47"/>
      <c r="F5" s="47"/>
      <c r="G5" s="47"/>
      <c r="H5" s="132">
        <f>Altalanos!$E$10</f>
        <v>0</v>
      </c>
      <c r="I5" s="253"/>
      <c r="J5" s="66"/>
      <c r="K5" s="41"/>
      <c r="L5" s="41"/>
      <c r="M5" s="41"/>
      <c r="N5" s="66"/>
      <c r="O5" s="47"/>
      <c r="P5" s="47"/>
      <c r="Q5" s="256"/>
    </row>
    <row r="6" spans="1:17" ht="30" customHeight="1" thickBot="1" x14ac:dyDescent="0.3">
      <c r="A6" s="97" t="s">
        <v>30</v>
      </c>
      <c r="B6" s="56" t="s">
        <v>22</v>
      </c>
      <c r="C6" s="56" t="s">
        <v>23</v>
      </c>
      <c r="D6" s="56" t="s">
        <v>26</v>
      </c>
      <c r="E6" s="57" t="s">
        <v>27</v>
      </c>
      <c r="F6" s="57" t="s">
        <v>31</v>
      </c>
      <c r="G6" s="57" t="s">
        <v>88</v>
      </c>
      <c r="H6" s="243" t="s">
        <v>32</v>
      </c>
      <c r="I6" s="244"/>
      <c r="J6" s="101" t="s">
        <v>14</v>
      </c>
      <c r="K6" s="58" t="s">
        <v>12</v>
      </c>
      <c r="L6" s="103" t="s">
        <v>0</v>
      </c>
      <c r="M6" s="76" t="s">
        <v>13</v>
      </c>
      <c r="N6" s="124" t="s">
        <v>40</v>
      </c>
      <c r="O6" s="115" t="s">
        <v>33</v>
      </c>
      <c r="P6" s="116" t="s">
        <v>1</v>
      </c>
      <c r="Q6" s="57" t="s">
        <v>34</v>
      </c>
    </row>
    <row r="7" spans="1:17" s="11" customFormat="1" ht="18.899999999999999" customHeight="1" x14ac:dyDescent="0.25">
      <c r="A7" s="105">
        <v>1</v>
      </c>
      <c r="B7" s="50" t="s">
        <v>99</v>
      </c>
      <c r="C7" s="50"/>
      <c r="D7" s="51"/>
      <c r="E7" s="120"/>
      <c r="F7" s="236"/>
      <c r="G7" s="237"/>
      <c r="H7" s="51"/>
      <c r="I7" s="51"/>
      <c r="J7" s="102"/>
      <c r="K7" s="100"/>
      <c r="L7" s="104"/>
      <c r="M7" s="100"/>
      <c r="N7" s="95"/>
      <c r="O7" s="260"/>
      <c r="P7" s="68"/>
      <c r="Q7" s="52"/>
    </row>
    <row r="8" spans="1:17" s="11" customFormat="1" ht="18.899999999999999" customHeight="1" x14ac:dyDescent="0.25">
      <c r="A8" s="105">
        <v>2</v>
      </c>
      <c r="B8" s="50" t="s">
        <v>91</v>
      </c>
      <c r="C8" s="50"/>
      <c r="D8" s="51"/>
      <c r="E8" s="120"/>
      <c r="F8" s="238"/>
      <c r="G8" s="239"/>
      <c r="H8" s="51"/>
      <c r="I8" s="51"/>
      <c r="J8" s="102"/>
      <c r="K8" s="100"/>
      <c r="L8" s="104"/>
      <c r="M8" s="100"/>
      <c r="N8" s="95"/>
      <c r="O8" s="51"/>
      <c r="P8" s="68"/>
      <c r="Q8" s="52"/>
    </row>
    <row r="9" spans="1:17" s="11" customFormat="1" ht="18.899999999999999" customHeight="1" x14ac:dyDescent="0.25">
      <c r="A9" s="105">
        <v>3</v>
      </c>
      <c r="B9" s="50" t="s">
        <v>92</v>
      </c>
      <c r="C9" s="50"/>
      <c r="D9" s="51"/>
      <c r="E9" s="120"/>
      <c r="F9" s="238"/>
      <c r="G9" s="239"/>
      <c r="H9" s="51"/>
      <c r="I9" s="51"/>
      <c r="J9" s="102"/>
      <c r="K9" s="100"/>
      <c r="L9" s="104"/>
      <c r="M9" s="100"/>
      <c r="N9" s="95"/>
      <c r="O9" s="51"/>
      <c r="P9" s="249"/>
      <c r="Q9" s="125"/>
    </row>
    <row r="10" spans="1:17" s="11" customFormat="1" ht="18.899999999999999" customHeight="1" x14ac:dyDescent="0.25">
      <c r="A10" s="105">
        <v>4</v>
      </c>
      <c r="B10" s="50" t="s">
        <v>100</v>
      </c>
      <c r="C10" s="50"/>
      <c r="D10" s="51"/>
      <c r="E10" s="120"/>
      <c r="F10" s="238"/>
      <c r="G10" s="239"/>
      <c r="H10" s="51"/>
      <c r="I10" s="51"/>
      <c r="J10" s="102"/>
      <c r="K10" s="100"/>
      <c r="L10" s="104"/>
      <c r="M10" s="100"/>
      <c r="N10" s="95"/>
      <c r="O10" s="51"/>
      <c r="P10" s="248"/>
      <c r="Q10" s="245"/>
    </row>
    <row r="11" spans="1:17" s="11" customFormat="1" ht="18.899999999999999" customHeight="1" x14ac:dyDescent="0.25">
      <c r="A11" s="105">
        <v>5</v>
      </c>
      <c r="B11" s="50"/>
      <c r="C11" s="50"/>
      <c r="D11" s="51"/>
      <c r="E11" s="120"/>
      <c r="F11" s="238"/>
      <c r="G11" s="239"/>
      <c r="H11" s="51"/>
      <c r="I11" s="51"/>
      <c r="J11" s="102"/>
      <c r="K11" s="100"/>
      <c r="L11" s="104"/>
      <c r="M11" s="100"/>
      <c r="N11" s="95"/>
      <c r="O11" s="51"/>
      <c r="P11" s="248"/>
      <c r="Q11" s="245"/>
    </row>
    <row r="12" spans="1:17" s="11" customFormat="1" ht="18.899999999999999" customHeight="1" x14ac:dyDescent="0.25">
      <c r="A12" s="105">
        <v>6</v>
      </c>
      <c r="B12" s="50"/>
      <c r="C12" s="50"/>
      <c r="D12" s="51"/>
      <c r="E12" s="120"/>
      <c r="F12" s="238"/>
      <c r="G12" s="239"/>
      <c r="H12" s="51"/>
      <c r="I12" s="51"/>
      <c r="J12" s="102"/>
      <c r="K12" s="100"/>
      <c r="L12" s="104"/>
      <c r="M12" s="100"/>
      <c r="N12" s="95"/>
      <c r="O12" s="51"/>
      <c r="P12" s="248"/>
      <c r="Q12" s="245"/>
    </row>
    <row r="13" spans="1:17" s="11" customFormat="1" ht="18.899999999999999" customHeight="1" x14ac:dyDescent="0.25">
      <c r="A13" s="105">
        <v>7</v>
      </c>
      <c r="B13" s="50"/>
      <c r="C13" s="50"/>
      <c r="D13" s="51"/>
      <c r="E13" s="120"/>
      <c r="F13" s="238"/>
      <c r="G13" s="239"/>
      <c r="H13" s="51"/>
      <c r="I13" s="51"/>
      <c r="J13" s="102"/>
      <c r="K13" s="100"/>
      <c r="L13" s="104"/>
      <c r="M13" s="100"/>
      <c r="N13" s="95"/>
      <c r="O13" s="51"/>
      <c r="P13" s="248"/>
      <c r="Q13" s="245"/>
    </row>
    <row r="14" spans="1:17" s="11" customFormat="1" ht="18.899999999999999" customHeight="1" x14ac:dyDescent="0.25">
      <c r="A14" s="105">
        <v>8</v>
      </c>
      <c r="B14" s="50"/>
      <c r="C14" s="50"/>
      <c r="D14" s="51"/>
      <c r="E14" s="120"/>
      <c r="F14" s="238"/>
      <c r="G14" s="239"/>
      <c r="H14" s="51"/>
      <c r="I14" s="51"/>
      <c r="J14" s="102"/>
      <c r="K14" s="100"/>
      <c r="L14" s="104"/>
      <c r="M14" s="100"/>
      <c r="N14" s="95"/>
      <c r="O14" s="51"/>
      <c r="P14" s="248"/>
      <c r="Q14" s="245"/>
    </row>
    <row r="15" spans="1:17" s="11" customFormat="1" ht="18.899999999999999" customHeight="1" x14ac:dyDescent="0.25">
      <c r="A15" s="105">
        <v>9</v>
      </c>
      <c r="B15" s="50"/>
      <c r="C15" s="50"/>
      <c r="D15" s="51"/>
      <c r="E15" s="120"/>
      <c r="F15" s="67"/>
      <c r="G15" s="67"/>
      <c r="H15" s="51"/>
      <c r="I15" s="51"/>
      <c r="J15" s="102"/>
      <c r="K15" s="100"/>
      <c r="L15" s="104"/>
      <c r="M15" s="128"/>
      <c r="N15" s="95"/>
      <c r="O15" s="51"/>
      <c r="P15" s="52"/>
      <c r="Q15" s="52"/>
    </row>
    <row r="16" spans="1:17" s="11" customFormat="1" ht="18.899999999999999" customHeight="1" x14ac:dyDescent="0.25">
      <c r="A16" s="105">
        <v>10</v>
      </c>
      <c r="B16" s="259"/>
      <c r="C16" s="50"/>
      <c r="D16" s="51"/>
      <c r="E16" s="120"/>
      <c r="F16" s="67"/>
      <c r="G16" s="67"/>
      <c r="H16" s="51"/>
      <c r="I16" s="51"/>
      <c r="J16" s="102"/>
      <c r="K16" s="100"/>
      <c r="L16" s="104"/>
      <c r="M16" s="128"/>
      <c r="N16" s="95"/>
      <c r="O16" s="51"/>
      <c r="P16" s="68"/>
      <c r="Q16" s="52"/>
    </row>
    <row r="17" spans="1:17" s="11" customFormat="1" ht="18.899999999999999" customHeight="1" x14ac:dyDescent="0.25">
      <c r="A17" s="105">
        <v>11</v>
      </c>
      <c r="B17" s="50"/>
      <c r="C17" s="50"/>
      <c r="D17" s="51"/>
      <c r="E17" s="120"/>
      <c r="F17" s="67"/>
      <c r="G17" s="67"/>
      <c r="H17" s="51"/>
      <c r="I17" s="51"/>
      <c r="J17" s="102"/>
      <c r="K17" s="100"/>
      <c r="L17" s="104"/>
      <c r="M17" s="128"/>
      <c r="N17" s="95"/>
      <c r="O17" s="51"/>
      <c r="P17" s="68"/>
      <c r="Q17" s="52"/>
    </row>
    <row r="18" spans="1:17" s="11" customFormat="1" ht="18.899999999999999" customHeight="1" x14ac:dyDescent="0.25">
      <c r="A18" s="105">
        <v>12</v>
      </c>
      <c r="B18" s="50"/>
      <c r="C18" s="50"/>
      <c r="D18" s="51"/>
      <c r="E18" s="120"/>
      <c r="F18" s="67"/>
      <c r="G18" s="67"/>
      <c r="H18" s="51"/>
      <c r="I18" s="51"/>
      <c r="J18" s="102"/>
      <c r="K18" s="100"/>
      <c r="L18" s="104"/>
      <c r="M18" s="128"/>
      <c r="N18" s="95"/>
      <c r="O18" s="51"/>
      <c r="P18" s="68"/>
      <c r="Q18" s="52"/>
    </row>
    <row r="19" spans="1:17" s="11" customFormat="1" ht="18.899999999999999" customHeight="1" x14ac:dyDescent="0.25">
      <c r="A19" s="105">
        <v>13</v>
      </c>
      <c r="B19" s="50"/>
      <c r="C19" s="50"/>
      <c r="D19" s="51"/>
      <c r="E19" s="120"/>
      <c r="F19" s="67"/>
      <c r="G19" s="67"/>
      <c r="H19" s="51"/>
      <c r="I19" s="51"/>
      <c r="J19" s="102"/>
      <c r="K19" s="100"/>
      <c r="L19" s="104"/>
      <c r="M19" s="128"/>
      <c r="N19" s="95"/>
      <c r="O19" s="51"/>
      <c r="P19" s="68"/>
      <c r="Q19" s="52"/>
    </row>
    <row r="20" spans="1:17" s="11" customFormat="1" ht="18.899999999999999" customHeight="1" x14ac:dyDescent="0.25">
      <c r="A20" s="105">
        <v>14</v>
      </c>
      <c r="B20" s="50"/>
      <c r="C20" s="50"/>
      <c r="D20" s="51"/>
      <c r="E20" s="120"/>
      <c r="F20" s="67"/>
      <c r="G20" s="67"/>
      <c r="H20" s="51"/>
      <c r="I20" s="51"/>
      <c r="J20" s="102"/>
      <c r="K20" s="100"/>
      <c r="L20" s="104"/>
      <c r="M20" s="128"/>
      <c r="N20" s="95"/>
      <c r="O20" s="51"/>
      <c r="P20" s="68"/>
      <c r="Q20" s="52"/>
    </row>
    <row r="21" spans="1:17" s="11" customFormat="1" ht="18.899999999999999" customHeight="1" x14ac:dyDescent="0.25">
      <c r="A21" s="105">
        <v>15</v>
      </c>
      <c r="B21" s="50"/>
      <c r="C21" s="50"/>
      <c r="D21" s="51"/>
      <c r="E21" s="120"/>
      <c r="F21" s="67"/>
      <c r="G21" s="67"/>
      <c r="H21" s="51"/>
      <c r="I21" s="51"/>
      <c r="J21" s="102"/>
      <c r="K21" s="100"/>
      <c r="L21" s="104"/>
      <c r="M21" s="128"/>
      <c r="N21" s="95"/>
      <c r="O21" s="51"/>
      <c r="P21" s="68"/>
      <c r="Q21" s="52"/>
    </row>
    <row r="22" spans="1:17" s="11" customFormat="1" ht="18.899999999999999" customHeight="1" x14ac:dyDescent="0.25">
      <c r="A22" s="105">
        <v>16</v>
      </c>
      <c r="B22" s="50"/>
      <c r="C22" s="50"/>
      <c r="D22" s="51"/>
      <c r="E22" s="120"/>
      <c r="F22" s="67"/>
      <c r="G22" s="67"/>
      <c r="H22" s="51"/>
      <c r="I22" s="51"/>
      <c r="J22" s="102"/>
      <c r="K22" s="100"/>
      <c r="L22" s="104"/>
      <c r="M22" s="128"/>
      <c r="N22" s="95"/>
      <c r="O22" s="51"/>
      <c r="P22" s="68"/>
      <c r="Q22" s="52"/>
    </row>
    <row r="23" spans="1:17" s="11" customFormat="1" ht="18.899999999999999" customHeight="1" x14ac:dyDescent="0.25">
      <c r="A23" s="105">
        <v>17</v>
      </c>
      <c r="B23" s="50"/>
      <c r="C23" s="50"/>
      <c r="D23" s="51"/>
      <c r="E23" s="120"/>
      <c r="F23" s="67"/>
      <c r="G23" s="67"/>
      <c r="H23" s="51"/>
      <c r="I23" s="51"/>
      <c r="J23" s="102"/>
      <c r="K23" s="100"/>
      <c r="L23" s="104"/>
      <c r="M23" s="128"/>
      <c r="N23" s="95"/>
      <c r="O23" s="51"/>
      <c r="P23" s="68"/>
      <c r="Q23" s="52"/>
    </row>
    <row r="24" spans="1:17" s="11" customFormat="1" ht="18.899999999999999" customHeight="1" x14ac:dyDescent="0.25">
      <c r="A24" s="105">
        <v>18</v>
      </c>
      <c r="B24" s="50"/>
      <c r="C24" s="50"/>
      <c r="D24" s="51"/>
      <c r="E24" s="120"/>
      <c r="F24" s="67"/>
      <c r="G24" s="67"/>
      <c r="H24" s="51"/>
      <c r="I24" s="51"/>
      <c r="J24" s="102"/>
      <c r="K24" s="100"/>
      <c r="L24" s="104"/>
      <c r="M24" s="128"/>
      <c r="N24" s="95"/>
      <c r="O24" s="51"/>
      <c r="P24" s="68"/>
      <c r="Q24" s="52"/>
    </row>
    <row r="25" spans="1:17" s="11" customFormat="1" ht="18.899999999999999" customHeight="1" x14ac:dyDescent="0.25">
      <c r="A25" s="105">
        <v>19</v>
      </c>
      <c r="B25" s="50"/>
      <c r="C25" s="50"/>
      <c r="D25" s="51"/>
      <c r="E25" s="120"/>
      <c r="F25" s="67"/>
      <c r="G25" s="67"/>
      <c r="H25" s="51"/>
      <c r="I25" s="51"/>
      <c r="J25" s="102"/>
      <c r="K25" s="100"/>
      <c r="L25" s="104"/>
      <c r="M25" s="128"/>
      <c r="N25" s="95"/>
      <c r="O25" s="51"/>
      <c r="P25" s="68"/>
      <c r="Q25" s="52"/>
    </row>
    <row r="26" spans="1:17" s="11" customFormat="1" ht="18.899999999999999" customHeight="1" x14ac:dyDescent="0.25">
      <c r="A26" s="105">
        <v>20</v>
      </c>
      <c r="B26" s="50"/>
      <c r="C26" s="50"/>
      <c r="D26" s="51"/>
      <c r="E26" s="120"/>
      <c r="F26" s="67"/>
      <c r="G26" s="67"/>
      <c r="H26" s="51"/>
      <c r="I26" s="51"/>
      <c r="J26" s="102"/>
      <c r="K26" s="100"/>
      <c r="L26" s="104"/>
      <c r="M26" s="128"/>
      <c r="N26" s="95"/>
      <c r="O26" s="51"/>
      <c r="P26" s="68"/>
      <c r="Q26" s="52"/>
    </row>
    <row r="27" spans="1:17" s="11" customFormat="1" ht="18.899999999999999" customHeight="1" x14ac:dyDescent="0.25">
      <c r="A27" s="105">
        <v>21</v>
      </c>
      <c r="B27" s="50"/>
      <c r="C27" s="50"/>
      <c r="D27" s="51"/>
      <c r="E27" s="120"/>
      <c r="F27" s="67"/>
      <c r="G27" s="67"/>
      <c r="H27" s="51"/>
      <c r="I27" s="51"/>
      <c r="J27" s="102"/>
      <c r="K27" s="100"/>
      <c r="L27" s="104"/>
      <c r="M27" s="128"/>
      <c r="N27" s="95"/>
      <c r="O27" s="51"/>
      <c r="P27" s="68"/>
      <c r="Q27" s="52"/>
    </row>
    <row r="28" spans="1:17" s="11" customFormat="1" ht="18.899999999999999" customHeight="1" x14ac:dyDescent="0.25">
      <c r="A28" s="105">
        <v>22</v>
      </c>
      <c r="B28" s="50"/>
      <c r="C28" s="50"/>
      <c r="D28" s="51"/>
      <c r="E28" s="261"/>
      <c r="F28" s="254"/>
      <c r="G28" s="255"/>
      <c r="H28" s="51"/>
      <c r="I28" s="51"/>
      <c r="J28" s="102"/>
      <c r="K28" s="100"/>
      <c r="L28" s="104"/>
      <c r="M28" s="128"/>
      <c r="N28" s="95"/>
      <c r="O28" s="51"/>
      <c r="P28" s="68"/>
      <c r="Q28" s="52"/>
    </row>
    <row r="29" spans="1:17" s="11" customFormat="1" ht="18.899999999999999" customHeight="1" x14ac:dyDescent="0.25">
      <c r="A29" s="105">
        <v>23</v>
      </c>
      <c r="B29" s="50"/>
      <c r="C29" s="50"/>
      <c r="D29" s="51"/>
      <c r="E29" s="262"/>
      <c r="F29" s="67"/>
      <c r="G29" s="67"/>
      <c r="H29" s="51"/>
      <c r="I29" s="51"/>
      <c r="J29" s="102"/>
      <c r="K29" s="100"/>
      <c r="L29" s="104"/>
      <c r="M29" s="128"/>
      <c r="N29" s="95"/>
      <c r="O29" s="51"/>
      <c r="P29" s="68"/>
      <c r="Q29" s="52"/>
    </row>
    <row r="30" spans="1:17" s="11" customFormat="1" ht="18.899999999999999" customHeight="1" x14ac:dyDescent="0.25">
      <c r="A30" s="105">
        <v>24</v>
      </c>
      <c r="B30" s="50"/>
      <c r="C30" s="50"/>
      <c r="D30" s="51"/>
      <c r="E30" s="120"/>
      <c r="F30" s="67"/>
      <c r="G30" s="67"/>
      <c r="H30" s="51"/>
      <c r="I30" s="51"/>
      <c r="J30" s="102"/>
      <c r="K30" s="100"/>
      <c r="L30" s="104"/>
      <c r="M30" s="128"/>
      <c r="N30" s="95"/>
      <c r="O30" s="51"/>
      <c r="P30" s="68"/>
      <c r="Q30" s="52"/>
    </row>
    <row r="31" spans="1:17" s="11" customFormat="1" ht="18.899999999999999" customHeight="1" x14ac:dyDescent="0.25">
      <c r="A31" s="105">
        <v>25</v>
      </c>
      <c r="B31" s="50"/>
      <c r="C31" s="50"/>
      <c r="D31" s="51"/>
      <c r="E31" s="120"/>
      <c r="F31" s="67"/>
      <c r="G31" s="67"/>
      <c r="H31" s="51"/>
      <c r="I31" s="51"/>
      <c r="J31" s="102"/>
      <c r="K31" s="100"/>
      <c r="L31" s="104"/>
      <c r="M31" s="128"/>
      <c r="N31" s="95"/>
      <c r="O31" s="51"/>
      <c r="P31" s="68"/>
      <c r="Q31" s="52"/>
    </row>
    <row r="32" spans="1:17" s="11" customFormat="1" ht="18.899999999999999" customHeight="1" x14ac:dyDescent="0.25">
      <c r="A32" s="105">
        <v>26</v>
      </c>
      <c r="B32" s="50"/>
      <c r="C32" s="50"/>
      <c r="D32" s="51"/>
      <c r="E32" s="251"/>
      <c r="F32" s="67"/>
      <c r="G32" s="67"/>
      <c r="H32" s="51"/>
      <c r="I32" s="51"/>
      <c r="J32" s="102"/>
      <c r="K32" s="100"/>
      <c r="L32" s="104"/>
      <c r="M32" s="128"/>
      <c r="N32" s="95"/>
      <c r="O32" s="51"/>
      <c r="P32" s="68"/>
      <c r="Q32" s="52"/>
    </row>
    <row r="33" spans="1:17" s="11" customFormat="1" ht="18.899999999999999" customHeight="1" x14ac:dyDescent="0.25">
      <c r="A33" s="105">
        <v>27</v>
      </c>
      <c r="B33" s="50"/>
      <c r="C33" s="50"/>
      <c r="D33" s="51"/>
      <c r="E33" s="120"/>
      <c r="F33" s="67"/>
      <c r="G33" s="67"/>
      <c r="H33" s="51"/>
      <c r="I33" s="51"/>
      <c r="J33" s="102"/>
      <c r="K33" s="100"/>
      <c r="L33" s="104"/>
      <c r="M33" s="128"/>
      <c r="N33" s="95"/>
      <c r="O33" s="51"/>
      <c r="P33" s="68"/>
      <c r="Q33" s="52"/>
    </row>
    <row r="34" spans="1:17" s="11" customFormat="1" ht="18.899999999999999" customHeight="1" x14ac:dyDescent="0.25">
      <c r="A34" s="105">
        <v>28</v>
      </c>
      <c r="B34" s="50"/>
      <c r="C34" s="50"/>
      <c r="D34" s="51"/>
      <c r="E34" s="120"/>
      <c r="F34" s="67"/>
      <c r="G34" s="67"/>
      <c r="H34" s="51"/>
      <c r="I34" s="51"/>
      <c r="J34" s="102"/>
      <c r="K34" s="100"/>
      <c r="L34" s="104"/>
      <c r="M34" s="128"/>
      <c r="N34" s="95"/>
      <c r="O34" s="51"/>
      <c r="P34" s="68"/>
      <c r="Q34" s="52"/>
    </row>
    <row r="35" spans="1:17" s="11" customFormat="1" ht="18.899999999999999" customHeight="1" x14ac:dyDescent="0.25">
      <c r="A35" s="105">
        <v>29</v>
      </c>
      <c r="B35" s="50"/>
      <c r="C35" s="50"/>
      <c r="D35" s="51"/>
      <c r="E35" s="120"/>
      <c r="F35" s="67"/>
      <c r="G35" s="67"/>
      <c r="H35" s="51"/>
      <c r="I35" s="51"/>
      <c r="J35" s="102"/>
      <c r="K35" s="100"/>
      <c r="L35" s="104"/>
      <c r="M35" s="128"/>
      <c r="N35" s="95"/>
      <c r="O35" s="51"/>
      <c r="P35" s="68"/>
      <c r="Q35" s="52"/>
    </row>
    <row r="36" spans="1:17" s="11" customFormat="1" ht="18.899999999999999" customHeight="1" x14ac:dyDescent="0.25">
      <c r="A36" s="105">
        <v>30</v>
      </c>
      <c r="B36" s="50"/>
      <c r="C36" s="50"/>
      <c r="D36" s="51"/>
      <c r="E36" s="120"/>
      <c r="F36" s="67"/>
      <c r="G36" s="67"/>
      <c r="H36" s="51"/>
      <c r="I36" s="51"/>
      <c r="J36" s="102"/>
      <c r="K36" s="100"/>
      <c r="L36" s="104"/>
      <c r="M36" s="128"/>
      <c r="N36" s="95"/>
      <c r="O36" s="51"/>
      <c r="P36" s="68"/>
      <c r="Q36" s="52"/>
    </row>
    <row r="37" spans="1:17" s="11" customFormat="1" ht="18.899999999999999" customHeight="1" x14ac:dyDescent="0.25">
      <c r="A37" s="105">
        <v>31</v>
      </c>
      <c r="B37" s="50"/>
      <c r="C37" s="50"/>
      <c r="D37" s="51"/>
      <c r="E37" s="120"/>
      <c r="F37" s="67"/>
      <c r="G37" s="67"/>
      <c r="H37" s="51"/>
      <c r="I37" s="51"/>
      <c r="J37" s="102"/>
      <c r="K37" s="100"/>
      <c r="L37" s="104"/>
      <c r="M37" s="128"/>
      <c r="N37" s="95"/>
      <c r="O37" s="51"/>
      <c r="P37" s="68"/>
      <c r="Q37" s="52"/>
    </row>
    <row r="38" spans="1:17" s="11" customFormat="1" ht="18.899999999999999" customHeight="1" x14ac:dyDescent="0.25">
      <c r="A38" s="105">
        <v>32</v>
      </c>
      <c r="B38" s="50"/>
      <c r="C38" s="50"/>
      <c r="D38" s="51"/>
      <c r="E38" s="120"/>
      <c r="F38" s="67"/>
      <c r="G38" s="67"/>
      <c r="H38" s="246"/>
      <c r="I38" s="131"/>
      <c r="J38" s="102"/>
      <c r="K38" s="100"/>
      <c r="L38" s="104"/>
      <c r="M38" s="128"/>
      <c r="N38" s="95"/>
      <c r="O38" s="52"/>
      <c r="P38" s="68"/>
      <c r="Q38" s="52"/>
    </row>
    <row r="39" spans="1:17" s="11" customFormat="1" ht="18.899999999999999" customHeight="1" x14ac:dyDescent="0.25">
      <c r="A39" s="105">
        <v>33</v>
      </c>
      <c r="B39" s="50"/>
      <c r="C39" s="50"/>
      <c r="D39" s="51"/>
      <c r="E39" s="120"/>
      <c r="F39" s="67"/>
      <c r="G39" s="67"/>
      <c r="H39" s="246"/>
      <c r="I39" s="131"/>
      <c r="J39" s="102"/>
      <c r="K39" s="100"/>
      <c r="L39" s="104"/>
      <c r="M39" s="128"/>
      <c r="N39" s="125"/>
      <c r="O39" s="98"/>
      <c r="P39" s="68"/>
      <c r="Q39" s="52"/>
    </row>
    <row r="40" spans="1:17" s="11" customFormat="1" ht="18.899999999999999" customHeight="1" x14ac:dyDescent="0.25">
      <c r="A40" s="105">
        <v>34</v>
      </c>
      <c r="B40" s="50"/>
      <c r="C40" s="50"/>
      <c r="D40" s="51"/>
      <c r="E40" s="120"/>
      <c r="F40" s="67"/>
      <c r="G40" s="67"/>
      <c r="H40" s="246"/>
      <c r="I40" s="131"/>
      <c r="J40" s="102" t="e">
        <f>IF(AND(Q40="",#REF!&gt;0,#REF!&lt;5),K40,)</f>
        <v>#REF!</v>
      </c>
      <c r="K40" s="100" t="str">
        <f>IF(D40="","ZZZ9",IF(AND(#REF!&gt;0,#REF!&lt;5),D40&amp;#REF!,D40&amp;"9"))</f>
        <v>ZZZ9</v>
      </c>
      <c r="L40" s="104">
        <f t="shared" ref="L40:L103" si="0">IF(Q40="",999,Q40)</f>
        <v>999</v>
      </c>
      <c r="M40" s="128">
        <f t="shared" ref="M40:M103" si="1">IF(P40=999,999,1)</f>
        <v>999</v>
      </c>
      <c r="N40" s="125"/>
      <c r="O40" s="98"/>
      <c r="P40" s="68">
        <f t="shared" ref="P40:P103" si="2">IF(N40="DA",1,IF(N40="WC",2,IF(N40="SE",3,IF(N40="Q",4,IF(N40="LL",5,999)))))</f>
        <v>999</v>
      </c>
      <c r="Q40" s="52"/>
    </row>
    <row r="41" spans="1:17" s="11" customFormat="1" ht="18.899999999999999" customHeight="1" x14ac:dyDescent="0.25">
      <c r="A41" s="105">
        <v>35</v>
      </c>
      <c r="B41" s="50"/>
      <c r="C41" s="50"/>
      <c r="D41" s="51"/>
      <c r="E41" s="120"/>
      <c r="F41" s="67"/>
      <c r="G41" s="67"/>
      <c r="H41" s="246"/>
      <c r="I41" s="131"/>
      <c r="J41" s="102" t="e">
        <f>IF(AND(Q41="",#REF!&gt;0,#REF!&lt;5),K41,)</f>
        <v>#REF!</v>
      </c>
      <c r="K41" s="100" t="str">
        <f>IF(D41="","ZZZ9",IF(AND(#REF!&gt;0,#REF!&lt;5),D41&amp;#REF!,D41&amp;"9"))</f>
        <v>ZZZ9</v>
      </c>
      <c r="L41" s="104">
        <f t="shared" si="0"/>
        <v>999</v>
      </c>
      <c r="M41" s="128">
        <f t="shared" si="1"/>
        <v>999</v>
      </c>
      <c r="N41" s="125"/>
      <c r="O41" s="98"/>
      <c r="P41" s="68">
        <f t="shared" si="2"/>
        <v>999</v>
      </c>
      <c r="Q41" s="52"/>
    </row>
    <row r="42" spans="1:17" s="11" customFormat="1" ht="18.899999999999999" customHeight="1" x14ac:dyDescent="0.25">
      <c r="A42" s="105">
        <v>36</v>
      </c>
      <c r="B42" s="50"/>
      <c r="C42" s="50"/>
      <c r="D42" s="51"/>
      <c r="E42" s="120"/>
      <c r="F42" s="67"/>
      <c r="G42" s="67"/>
      <c r="H42" s="246"/>
      <c r="I42" s="131"/>
      <c r="J42" s="102" t="e">
        <f>IF(AND(Q42="",#REF!&gt;0,#REF!&lt;5),K42,)</f>
        <v>#REF!</v>
      </c>
      <c r="K42" s="100" t="str">
        <f>IF(D42="","ZZZ9",IF(AND(#REF!&gt;0,#REF!&lt;5),D42&amp;#REF!,D42&amp;"9"))</f>
        <v>ZZZ9</v>
      </c>
      <c r="L42" s="104">
        <f t="shared" si="0"/>
        <v>999</v>
      </c>
      <c r="M42" s="128">
        <f t="shared" si="1"/>
        <v>999</v>
      </c>
      <c r="N42" s="125"/>
      <c r="O42" s="98"/>
      <c r="P42" s="68">
        <f t="shared" si="2"/>
        <v>999</v>
      </c>
      <c r="Q42" s="52"/>
    </row>
    <row r="43" spans="1:17" s="11" customFormat="1" ht="18.899999999999999" customHeight="1" x14ac:dyDescent="0.25">
      <c r="A43" s="105">
        <v>37</v>
      </c>
      <c r="B43" s="50"/>
      <c r="C43" s="50"/>
      <c r="D43" s="51"/>
      <c r="E43" s="120"/>
      <c r="F43" s="67"/>
      <c r="G43" s="67"/>
      <c r="H43" s="246"/>
      <c r="I43" s="131"/>
      <c r="J43" s="102" t="e">
        <f>IF(AND(Q43="",#REF!&gt;0,#REF!&lt;5),K43,)</f>
        <v>#REF!</v>
      </c>
      <c r="K43" s="100" t="str">
        <f>IF(D43="","ZZZ9",IF(AND(#REF!&gt;0,#REF!&lt;5),D43&amp;#REF!,D43&amp;"9"))</f>
        <v>ZZZ9</v>
      </c>
      <c r="L43" s="104">
        <f t="shared" si="0"/>
        <v>999</v>
      </c>
      <c r="M43" s="128">
        <f t="shared" si="1"/>
        <v>999</v>
      </c>
      <c r="N43" s="125"/>
      <c r="O43" s="98"/>
      <c r="P43" s="68">
        <f t="shared" si="2"/>
        <v>999</v>
      </c>
      <c r="Q43" s="52"/>
    </row>
    <row r="44" spans="1:17" s="11" customFormat="1" ht="18.899999999999999" customHeight="1" x14ac:dyDescent="0.25">
      <c r="A44" s="105">
        <v>38</v>
      </c>
      <c r="B44" s="50"/>
      <c r="C44" s="50"/>
      <c r="D44" s="51"/>
      <c r="E44" s="120"/>
      <c r="F44" s="67"/>
      <c r="G44" s="67"/>
      <c r="H44" s="246"/>
      <c r="I44" s="131"/>
      <c r="J44" s="102" t="e">
        <f>IF(AND(Q44="",#REF!&gt;0,#REF!&lt;5),K44,)</f>
        <v>#REF!</v>
      </c>
      <c r="K44" s="100" t="str">
        <f>IF(D44="","ZZZ9",IF(AND(#REF!&gt;0,#REF!&lt;5),D44&amp;#REF!,D44&amp;"9"))</f>
        <v>ZZZ9</v>
      </c>
      <c r="L44" s="104">
        <f t="shared" si="0"/>
        <v>999</v>
      </c>
      <c r="M44" s="128">
        <f t="shared" si="1"/>
        <v>999</v>
      </c>
      <c r="N44" s="125"/>
      <c r="O44" s="98"/>
      <c r="P44" s="68">
        <f t="shared" si="2"/>
        <v>999</v>
      </c>
      <c r="Q44" s="52"/>
    </row>
    <row r="45" spans="1:17" s="11" customFormat="1" ht="18.899999999999999" customHeight="1" x14ac:dyDescent="0.25">
      <c r="A45" s="105">
        <v>39</v>
      </c>
      <c r="B45" s="50"/>
      <c r="C45" s="50"/>
      <c r="D45" s="51"/>
      <c r="E45" s="120"/>
      <c r="F45" s="67"/>
      <c r="G45" s="67"/>
      <c r="H45" s="246"/>
      <c r="I45" s="131"/>
      <c r="J45" s="102" t="e">
        <f>IF(AND(Q45="",#REF!&gt;0,#REF!&lt;5),K45,)</f>
        <v>#REF!</v>
      </c>
      <c r="K45" s="100" t="str">
        <f>IF(D45="","ZZZ9",IF(AND(#REF!&gt;0,#REF!&lt;5),D45&amp;#REF!,D45&amp;"9"))</f>
        <v>ZZZ9</v>
      </c>
      <c r="L45" s="104">
        <f t="shared" si="0"/>
        <v>999</v>
      </c>
      <c r="M45" s="128">
        <f t="shared" si="1"/>
        <v>999</v>
      </c>
      <c r="N45" s="125"/>
      <c r="O45" s="98"/>
      <c r="P45" s="68">
        <f t="shared" si="2"/>
        <v>999</v>
      </c>
      <c r="Q45" s="52"/>
    </row>
    <row r="46" spans="1:17" s="11" customFormat="1" ht="18.899999999999999" customHeight="1" x14ac:dyDescent="0.25">
      <c r="A46" s="105">
        <v>40</v>
      </c>
      <c r="B46" s="50"/>
      <c r="C46" s="50"/>
      <c r="D46" s="51"/>
      <c r="E46" s="120"/>
      <c r="F46" s="67"/>
      <c r="G46" s="67"/>
      <c r="H46" s="246"/>
      <c r="I46" s="131"/>
      <c r="J46" s="102" t="e">
        <f>IF(AND(Q46="",#REF!&gt;0,#REF!&lt;5),K46,)</f>
        <v>#REF!</v>
      </c>
      <c r="K46" s="100" t="str">
        <f>IF(D46="","ZZZ9",IF(AND(#REF!&gt;0,#REF!&lt;5),D46&amp;#REF!,D46&amp;"9"))</f>
        <v>ZZZ9</v>
      </c>
      <c r="L46" s="104">
        <f t="shared" si="0"/>
        <v>999</v>
      </c>
      <c r="M46" s="128">
        <f t="shared" si="1"/>
        <v>999</v>
      </c>
      <c r="N46" s="125"/>
      <c r="O46" s="98"/>
      <c r="P46" s="68">
        <f t="shared" si="2"/>
        <v>999</v>
      </c>
      <c r="Q46" s="52"/>
    </row>
    <row r="47" spans="1:17" s="11" customFormat="1" ht="18.899999999999999" customHeight="1" x14ac:dyDescent="0.25">
      <c r="A47" s="105">
        <v>41</v>
      </c>
      <c r="B47" s="50"/>
      <c r="C47" s="50"/>
      <c r="D47" s="51"/>
      <c r="E47" s="120"/>
      <c r="F47" s="67"/>
      <c r="G47" s="67"/>
      <c r="H47" s="246"/>
      <c r="I47" s="131"/>
      <c r="J47" s="102" t="e">
        <f>IF(AND(Q47="",#REF!&gt;0,#REF!&lt;5),K47,)</f>
        <v>#REF!</v>
      </c>
      <c r="K47" s="100" t="str">
        <f>IF(D47="","ZZZ9",IF(AND(#REF!&gt;0,#REF!&lt;5),D47&amp;#REF!,D47&amp;"9"))</f>
        <v>ZZZ9</v>
      </c>
      <c r="L47" s="104">
        <f t="shared" si="0"/>
        <v>999</v>
      </c>
      <c r="M47" s="128">
        <f t="shared" si="1"/>
        <v>999</v>
      </c>
      <c r="N47" s="125"/>
      <c r="O47" s="98"/>
      <c r="P47" s="68">
        <f t="shared" si="2"/>
        <v>999</v>
      </c>
      <c r="Q47" s="52"/>
    </row>
    <row r="48" spans="1:17" s="11" customFormat="1" ht="18.899999999999999" customHeight="1" x14ac:dyDescent="0.25">
      <c r="A48" s="105">
        <v>42</v>
      </c>
      <c r="B48" s="50"/>
      <c r="C48" s="50"/>
      <c r="D48" s="51"/>
      <c r="E48" s="120"/>
      <c r="F48" s="67"/>
      <c r="G48" s="67"/>
      <c r="H48" s="246"/>
      <c r="I48" s="131"/>
      <c r="J48" s="102" t="e">
        <f>IF(AND(Q48="",#REF!&gt;0,#REF!&lt;5),K48,)</f>
        <v>#REF!</v>
      </c>
      <c r="K48" s="100" t="str">
        <f>IF(D48="","ZZZ9",IF(AND(#REF!&gt;0,#REF!&lt;5),D48&amp;#REF!,D48&amp;"9"))</f>
        <v>ZZZ9</v>
      </c>
      <c r="L48" s="104">
        <f t="shared" si="0"/>
        <v>999</v>
      </c>
      <c r="M48" s="128">
        <f t="shared" si="1"/>
        <v>999</v>
      </c>
      <c r="N48" s="125"/>
      <c r="O48" s="98"/>
      <c r="P48" s="68">
        <f t="shared" si="2"/>
        <v>999</v>
      </c>
      <c r="Q48" s="52"/>
    </row>
    <row r="49" spans="1:17" s="11" customFormat="1" ht="18.899999999999999" customHeight="1" x14ac:dyDescent="0.25">
      <c r="A49" s="105">
        <v>43</v>
      </c>
      <c r="B49" s="50"/>
      <c r="C49" s="50"/>
      <c r="D49" s="51"/>
      <c r="E49" s="120"/>
      <c r="F49" s="67"/>
      <c r="G49" s="67"/>
      <c r="H49" s="246"/>
      <c r="I49" s="131"/>
      <c r="J49" s="102" t="e">
        <f>IF(AND(Q49="",#REF!&gt;0,#REF!&lt;5),K49,)</f>
        <v>#REF!</v>
      </c>
      <c r="K49" s="100" t="str">
        <f>IF(D49="","ZZZ9",IF(AND(#REF!&gt;0,#REF!&lt;5),D49&amp;#REF!,D49&amp;"9"))</f>
        <v>ZZZ9</v>
      </c>
      <c r="L49" s="104">
        <f t="shared" si="0"/>
        <v>999</v>
      </c>
      <c r="M49" s="128">
        <f t="shared" si="1"/>
        <v>999</v>
      </c>
      <c r="N49" s="125"/>
      <c r="O49" s="98"/>
      <c r="P49" s="68">
        <f t="shared" si="2"/>
        <v>999</v>
      </c>
      <c r="Q49" s="52"/>
    </row>
    <row r="50" spans="1:17" s="11" customFormat="1" ht="18.899999999999999" customHeight="1" x14ac:dyDescent="0.25">
      <c r="A50" s="105">
        <v>44</v>
      </c>
      <c r="B50" s="50"/>
      <c r="C50" s="50"/>
      <c r="D50" s="51"/>
      <c r="E50" s="120"/>
      <c r="F50" s="67"/>
      <c r="G50" s="67"/>
      <c r="H50" s="246"/>
      <c r="I50" s="131"/>
      <c r="J50" s="102" t="e">
        <f>IF(AND(Q50="",#REF!&gt;0,#REF!&lt;5),K50,)</f>
        <v>#REF!</v>
      </c>
      <c r="K50" s="100" t="str">
        <f>IF(D50="","ZZZ9",IF(AND(#REF!&gt;0,#REF!&lt;5),D50&amp;#REF!,D50&amp;"9"))</f>
        <v>ZZZ9</v>
      </c>
      <c r="L50" s="104">
        <f t="shared" si="0"/>
        <v>999</v>
      </c>
      <c r="M50" s="128">
        <f t="shared" si="1"/>
        <v>999</v>
      </c>
      <c r="N50" s="125"/>
      <c r="O50" s="98"/>
      <c r="P50" s="68">
        <f t="shared" si="2"/>
        <v>999</v>
      </c>
      <c r="Q50" s="52"/>
    </row>
    <row r="51" spans="1:17" s="11" customFormat="1" ht="18.899999999999999" customHeight="1" x14ac:dyDescent="0.25">
      <c r="A51" s="105">
        <v>45</v>
      </c>
      <c r="B51" s="50"/>
      <c r="C51" s="50"/>
      <c r="D51" s="51"/>
      <c r="E51" s="120"/>
      <c r="F51" s="67"/>
      <c r="G51" s="67"/>
      <c r="H51" s="246"/>
      <c r="I51" s="131"/>
      <c r="J51" s="102" t="e">
        <f>IF(AND(Q51="",#REF!&gt;0,#REF!&lt;5),K51,)</f>
        <v>#REF!</v>
      </c>
      <c r="K51" s="100" t="str">
        <f>IF(D51="","ZZZ9",IF(AND(#REF!&gt;0,#REF!&lt;5),D51&amp;#REF!,D51&amp;"9"))</f>
        <v>ZZZ9</v>
      </c>
      <c r="L51" s="104">
        <f t="shared" si="0"/>
        <v>999</v>
      </c>
      <c r="M51" s="128">
        <f t="shared" si="1"/>
        <v>999</v>
      </c>
      <c r="N51" s="125"/>
      <c r="O51" s="98"/>
      <c r="P51" s="68">
        <f t="shared" si="2"/>
        <v>999</v>
      </c>
      <c r="Q51" s="52"/>
    </row>
    <row r="52" spans="1:17" s="11" customFormat="1" ht="18.899999999999999" customHeight="1" x14ac:dyDescent="0.25">
      <c r="A52" s="105">
        <v>46</v>
      </c>
      <c r="B52" s="50"/>
      <c r="C52" s="50"/>
      <c r="D52" s="51"/>
      <c r="E52" s="120"/>
      <c r="F52" s="67"/>
      <c r="G52" s="67"/>
      <c r="H52" s="246"/>
      <c r="I52" s="131"/>
      <c r="J52" s="102" t="e">
        <f>IF(AND(Q52="",#REF!&gt;0,#REF!&lt;5),K52,)</f>
        <v>#REF!</v>
      </c>
      <c r="K52" s="100" t="str">
        <f>IF(D52="","ZZZ9",IF(AND(#REF!&gt;0,#REF!&lt;5),D52&amp;#REF!,D52&amp;"9"))</f>
        <v>ZZZ9</v>
      </c>
      <c r="L52" s="104">
        <f t="shared" si="0"/>
        <v>999</v>
      </c>
      <c r="M52" s="128">
        <f t="shared" si="1"/>
        <v>999</v>
      </c>
      <c r="N52" s="125"/>
      <c r="O52" s="98"/>
      <c r="P52" s="68">
        <f t="shared" si="2"/>
        <v>999</v>
      </c>
      <c r="Q52" s="52"/>
    </row>
    <row r="53" spans="1:17" s="11" customFormat="1" ht="18.899999999999999" customHeight="1" x14ac:dyDescent="0.25">
      <c r="A53" s="105">
        <v>47</v>
      </c>
      <c r="B53" s="50"/>
      <c r="C53" s="50"/>
      <c r="D53" s="51"/>
      <c r="E53" s="120"/>
      <c r="F53" s="67"/>
      <c r="G53" s="67"/>
      <c r="H53" s="246"/>
      <c r="I53" s="131"/>
      <c r="J53" s="102" t="e">
        <f>IF(AND(Q53="",#REF!&gt;0,#REF!&lt;5),K53,)</f>
        <v>#REF!</v>
      </c>
      <c r="K53" s="100" t="str">
        <f>IF(D53="","ZZZ9",IF(AND(#REF!&gt;0,#REF!&lt;5),D53&amp;#REF!,D53&amp;"9"))</f>
        <v>ZZZ9</v>
      </c>
      <c r="L53" s="104">
        <f t="shared" si="0"/>
        <v>999</v>
      </c>
      <c r="M53" s="128">
        <f t="shared" si="1"/>
        <v>999</v>
      </c>
      <c r="N53" s="125"/>
      <c r="O53" s="98"/>
      <c r="P53" s="68">
        <f t="shared" si="2"/>
        <v>999</v>
      </c>
      <c r="Q53" s="52"/>
    </row>
    <row r="54" spans="1:17" s="11" customFormat="1" ht="18.899999999999999" customHeight="1" x14ac:dyDescent="0.25">
      <c r="A54" s="105">
        <v>48</v>
      </c>
      <c r="B54" s="50"/>
      <c r="C54" s="50"/>
      <c r="D54" s="51"/>
      <c r="E54" s="120"/>
      <c r="F54" s="67"/>
      <c r="G54" s="67"/>
      <c r="H54" s="246"/>
      <c r="I54" s="131"/>
      <c r="J54" s="102" t="e">
        <f>IF(AND(Q54="",#REF!&gt;0,#REF!&lt;5),K54,)</f>
        <v>#REF!</v>
      </c>
      <c r="K54" s="100" t="str">
        <f>IF(D54="","ZZZ9",IF(AND(#REF!&gt;0,#REF!&lt;5),D54&amp;#REF!,D54&amp;"9"))</f>
        <v>ZZZ9</v>
      </c>
      <c r="L54" s="104">
        <f t="shared" si="0"/>
        <v>999</v>
      </c>
      <c r="M54" s="128">
        <f t="shared" si="1"/>
        <v>999</v>
      </c>
      <c r="N54" s="125"/>
      <c r="O54" s="98"/>
      <c r="P54" s="68">
        <f t="shared" si="2"/>
        <v>999</v>
      </c>
      <c r="Q54" s="52"/>
    </row>
    <row r="55" spans="1:17" s="11" customFormat="1" ht="18.899999999999999" customHeight="1" x14ac:dyDescent="0.25">
      <c r="A55" s="105">
        <v>49</v>
      </c>
      <c r="B55" s="50"/>
      <c r="C55" s="50"/>
      <c r="D55" s="51"/>
      <c r="E55" s="120"/>
      <c r="F55" s="67"/>
      <c r="G55" s="67"/>
      <c r="H55" s="246"/>
      <c r="I55" s="131"/>
      <c r="J55" s="102" t="e">
        <f>IF(AND(Q55="",#REF!&gt;0,#REF!&lt;5),K55,)</f>
        <v>#REF!</v>
      </c>
      <c r="K55" s="100" t="str">
        <f>IF(D55="","ZZZ9",IF(AND(#REF!&gt;0,#REF!&lt;5),D55&amp;#REF!,D55&amp;"9"))</f>
        <v>ZZZ9</v>
      </c>
      <c r="L55" s="104">
        <f t="shared" si="0"/>
        <v>999</v>
      </c>
      <c r="M55" s="128">
        <f t="shared" si="1"/>
        <v>999</v>
      </c>
      <c r="N55" s="125"/>
      <c r="O55" s="98"/>
      <c r="P55" s="68">
        <f t="shared" si="2"/>
        <v>999</v>
      </c>
      <c r="Q55" s="52"/>
    </row>
    <row r="56" spans="1:17" s="11" customFormat="1" ht="18.899999999999999" customHeight="1" x14ac:dyDescent="0.25">
      <c r="A56" s="105">
        <v>50</v>
      </c>
      <c r="B56" s="50"/>
      <c r="C56" s="50"/>
      <c r="D56" s="51"/>
      <c r="E56" s="120"/>
      <c r="F56" s="67"/>
      <c r="G56" s="67"/>
      <c r="H56" s="246"/>
      <c r="I56" s="131"/>
      <c r="J56" s="102" t="e">
        <f>IF(AND(Q56="",#REF!&gt;0,#REF!&lt;5),K56,)</f>
        <v>#REF!</v>
      </c>
      <c r="K56" s="100" t="str">
        <f>IF(D56="","ZZZ9",IF(AND(#REF!&gt;0,#REF!&lt;5),D56&amp;#REF!,D56&amp;"9"))</f>
        <v>ZZZ9</v>
      </c>
      <c r="L56" s="104">
        <f t="shared" si="0"/>
        <v>999</v>
      </c>
      <c r="M56" s="128">
        <f t="shared" si="1"/>
        <v>999</v>
      </c>
      <c r="N56" s="125"/>
      <c r="O56" s="98"/>
      <c r="P56" s="68">
        <f t="shared" si="2"/>
        <v>999</v>
      </c>
      <c r="Q56" s="52"/>
    </row>
    <row r="57" spans="1:17" s="11" customFormat="1" ht="18.899999999999999" customHeight="1" x14ac:dyDescent="0.25">
      <c r="A57" s="105">
        <v>51</v>
      </c>
      <c r="B57" s="50"/>
      <c r="C57" s="50"/>
      <c r="D57" s="51"/>
      <c r="E57" s="120"/>
      <c r="F57" s="67"/>
      <c r="G57" s="67"/>
      <c r="H57" s="246"/>
      <c r="I57" s="131"/>
      <c r="J57" s="102" t="e">
        <f>IF(AND(Q57="",#REF!&gt;0,#REF!&lt;5),K57,)</f>
        <v>#REF!</v>
      </c>
      <c r="K57" s="100" t="str">
        <f>IF(D57="","ZZZ9",IF(AND(#REF!&gt;0,#REF!&lt;5),D57&amp;#REF!,D57&amp;"9"))</f>
        <v>ZZZ9</v>
      </c>
      <c r="L57" s="104">
        <f t="shared" si="0"/>
        <v>999</v>
      </c>
      <c r="M57" s="128">
        <f t="shared" si="1"/>
        <v>999</v>
      </c>
      <c r="N57" s="125"/>
      <c r="O57" s="98"/>
      <c r="P57" s="68">
        <f t="shared" si="2"/>
        <v>999</v>
      </c>
      <c r="Q57" s="52"/>
    </row>
    <row r="58" spans="1:17" s="11" customFormat="1" ht="18.899999999999999" customHeight="1" x14ac:dyDescent="0.25">
      <c r="A58" s="105">
        <v>52</v>
      </c>
      <c r="B58" s="50"/>
      <c r="C58" s="50"/>
      <c r="D58" s="51"/>
      <c r="E58" s="120"/>
      <c r="F58" s="67"/>
      <c r="G58" s="67"/>
      <c r="H58" s="246"/>
      <c r="I58" s="131"/>
      <c r="J58" s="102" t="e">
        <f>IF(AND(Q58="",#REF!&gt;0,#REF!&lt;5),K58,)</f>
        <v>#REF!</v>
      </c>
      <c r="K58" s="100" t="str">
        <f>IF(D58="","ZZZ9",IF(AND(#REF!&gt;0,#REF!&lt;5),D58&amp;#REF!,D58&amp;"9"))</f>
        <v>ZZZ9</v>
      </c>
      <c r="L58" s="104">
        <f t="shared" si="0"/>
        <v>999</v>
      </c>
      <c r="M58" s="128">
        <f t="shared" si="1"/>
        <v>999</v>
      </c>
      <c r="N58" s="125"/>
      <c r="O58" s="98"/>
      <c r="P58" s="68">
        <f t="shared" si="2"/>
        <v>999</v>
      </c>
      <c r="Q58" s="52"/>
    </row>
    <row r="59" spans="1:17" s="11" customFormat="1" ht="18.899999999999999" customHeight="1" x14ac:dyDescent="0.25">
      <c r="A59" s="105">
        <v>53</v>
      </c>
      <c r="B59" s="50"/>
      <c r="C59" s="50"/>
      <c r="D59" s="51"/>
      <c r="E59" s="120"/>
      <c r="F59" s="67"/>
      <c r="G59" s="67"/>
      <c r="H59" s="246"/>
      <c r="I59" s="131"/>
      <c r="J59" s="102" t="e">
        <f>IF(AND(Q59="",#REF!&gt;0,#REF!&lt;5),K59,)</f>
        <v>#REF!</v>
      </c>
      <c r="K59" s="100" t="str">
        <f>IF(D59="","ZZZ9",IF(AND(#REF!&gt;0,#REF!&lt;5),D59&amp;#REF!,D59&amp;"9"))</f>
        <v>ZZZ9</v>
      </c>
      <c r="L59" s="104">
        <f t="shared" si="0"/>
        <v>999</v>
      </c>
      <c r="M59" s="128">
        <f t="shared" si="1"/>
        <v>999</v>
      </c>
      <c r="N59" s="125"/>
      <c r="O59" s="98"/>
      <c r="P59" s="68">
        <f t="shared" si="2"/>
        <v>999</v>
      </c>
      <c r="Q59" s="52"/>
    </row>
    <row r="60" spans="1:17" s="11" customFormat="1" ht="18.899999999999999" customHeight="1" x14ac:dyDescent="0.25">
      <c r="A60" s="105">
        <v>54</v>
      </c>
      <c r="B60" s="50"/>
      <c r="C60" s="50"/>
      <c r="D60" s="51"/>
      <c r="E60" s="120"/>
      <c r="F60" s="67"/>
      <c r="G60" s="67"/>
      <c r="H60" s="246"/>
      <c r="I60" s="131"/>
      <c r="J60" s="102" t="e">
        <f>IF(AND(Q60="",#REF!&gt;0,#REF!&lt;5),K60,)</f>
        <v>#REF!</v>
      </c>
      <c r="K60" s="100" t="str">
        <f>IF(D60="","ZZZ9",IF(AND(#REF!&gt;0,#REF!&lt;5),D60&amp;#REF!,D60&amp;"9"))</f>
        <v>ZZZ9</v>
      </c>
      <c r="L60" s="104">
        <f t="shared" si="0"/>
        <v>999</v>
      </c>
      <c r="M60" s="128">
        <f t="shared" si="1"/>
        <v>999</v>
      </c>
      <c r="N60" s="125"/>
      <c r="O60" s="98"/>
      <c r="P60" s="68">
        <f t="shared" si="2"/>
        <v>999</v>
      </c>
      <c r="Q60" s="52"/>
    </row>
    <row r="61" spans="1:17" s="11" customFormat="1" ht="18.899999999999999" customHeight="1" x14ac:dyDescent="0.25">
      <c r="A61" s="105">
        <v>55</v>
      </c>
      <c r="B61" s="50"/>
      <c r="C61" s="50"/>
      <c r="D61" s="51"/>
      <c r="E61" s="120"/>
      <c r="F61" s="67"/>
      <c r="G61" s="67"/>
      <c r="H61" s="246"/>
      <c r="I61" s="131"/>
      <c r="J61" s="102" t="e">
        <f>IF(AND(Q61="",#REF!&gt;0,#REF!&lt;5),K61,)</f>
        <v>#REF!</v>
      </c>
      <c r="K61" s="100" t="str">
        <f>IF(D61="","ZZZ9",IF(AND(#REF!&gt;0,#REF!&lt;5),D61&amp;#REF!,D61&amp;"9"))</f>
        <v>ZZZ9</v>
      </c>
      <c r="L61" s="104">
        <f t="shared" si="0"/>
        <v>999</v>
      </c>
      <c r="M61" s="128">
        <f t="shared" si="1"/>
        <v>999</v>
      </c>
      <c r="N61" s="125"/>
      <c r="O61" s="98"/>
      <c r="P61" s="68">
        <f t="shared" si="2"/>
        <v>999</v>
      </c>
      <c r="Q61" s="52"/>
    </row>
    <row r="62" spans="1:17" s="11" customFormat="1" ht="18.899999999999999" customHeight="1" x14ac:dyDescent="0.25">
      <c r="A62" s="105">
        <v>56</v>
      </c>
      <c r="B62" s="50"/>
      <c r="C62" s="50"/>
      <c r="D62" s="51"/>
      <c r="E62" s="120"/>
      <c r="F62" s="67"/>
      <c r="G62" s="67"/>
      <c r="H62" s="246"/>
      <c r="I62" s="131"/>
      <c r="J62" s="102" t="e">
        <f>IF(AND(Q62="",#REF!&gt;0,#REF!&lt;5),K62,)</f>
        <v>#REF!</v>
      </c>
      <c r="K62" s="100" t="str">
        <f>IF(D62="","ZZZ9",IF(AND(#REF!&gt;0,#REF!&lt;5),D62&amp;#REF!,D62&amp;"9"))</f>
        <v>ZZZ9</v>
      </c>
      <c r="L62" s="104">
        <f t="shared" si="0"/>
        <v>999</v>
      </c>
      <c r="M62" s="128">
        <f t="shared" si="1"/>
        <v>999</v>
      </c>
      <c r="N62" s="125"/>
      <c r="O62" s="98"/>
      <c r="P62" s="68">
        <f t="shared" si="2"/>
        <v>999</v>
      </c>
      <c r="Q62" s="52"/>
    </row>
    <row r="63" spans="1:17" s="11" customFormat="1" ht="18.899999999999999" customHeight="1" x14ac:dyDescent="0.25">
      <c r="A63" s="105">
        <v>57</v>
      </c>
      <c r="B63" s="50"/>
      <c r="C63" s="50"/>
      <c r="D63" s="51"/>
      <c r="E63" s="120"/>
      <c r="F63" s="67"/>
      <c r="G63" s="67"/>
      <c r="H63" s="246"/>
      <c r="I63" s="131"/>
      <c r="J63" s="102" t="e">
        <f>IF(AND(Q63="",#REF!&gt;0,#REF!&lt;5),K63,)</f>
        <v>#REF!</v>
      </c>
      <c r="K63" s="100" t="str">
        <f>IF(D63="","ZZZ9",IF(AND(#REF!&gt;0,#REF!&lt;5),D63&amp;#REF!,D63&amp;"9"))</f>
        <v>ZZZ9</v>
      </c>
      <c r="L63" s="104">
        <f t="shared" si="0"/>
        <v>999</v>
      </c>
      <c r="M63" s="128">
        <f t="shared" si="1"/>
        <v>999</v>
      </c>
      <c r="N63" s="125"/>
      <c r="O63" s="98"/>
      <c r="P63" s="68">
        <f t="shared" si="2"/>
        <v>999</v>
      </c>
      <c r="Q63" s="52"/>
    </row>
    <row r="64" spans="1:17" s="11" customFormat="1" ht="18.899999999999999" customHeight="1" x14ac:dyDescent="0.25">
      <c r="A64" s="105">
        <v>58</v>
      </c>
      <c r="B64" s="50"/>
      <c r="C64" s="50"/>
      <c r="D64" s="51"/>
      <c r="E64" s="120"/>
      <c r="F64" s="67"/>
      <c r="G64" s="67"/>
      <c r="H64" s="246"/>
      <c r="I64" s="131"/>
      <c r="J64" s="102" t="e">
        <f>IF(AND(Q64="",#REF!&gt;0,#REF!&lt;5),K64,)</f>
        <v>#REF!</v>
      </c>
      <c r="K64" s="100" t="str">
        <f>IF(D64="","ZZZ9",IF(AND(#REF!&gt;0,#REF!&lt;5),D64&amp;#REF!,D64&amp;"9"))</f>
        <v>ZZZ9</v>
      </c>
      <c r="L64" s="104">
        <f t="shared" si="0"/>
        <v>999</v>
      </c>
      <c r="M64" s="128">
        <f t="shared" si="1"/>
        <v>999</v>
      </c>
      <c r="N64" s="125"/>
      <c r="O64" s="98"/>
      <c r="P64" s="68">
        <f t="shared" si="2"/>
        <v>999</v>
      </c>
      <c r="Q64" s="52"/>
    </row>
    <row r="65" spans="1:17" s="11" customFormat="1" ht="18.899999999999999" customHeight="1" x14ac:dyDescent="0.25">
      <c r="A65" s="105">
        <v>59</v>
      </c>
      <c r="B65" s="50"/>
      <c r="C65" s="50"/>
      <c r="D65" s="51"/>
      <c r="E65" s="120"/>
      <c r="F65" s="67"/>
      <c r="G65" s="67"/>
      <c r="H65" s="246"/>
      <c r="I65" s="131"/>
      <c r="J65" s="102" t="e">
        <f>IF(AND(Q65="",#REF!&gt;0,#REF!&lt;5),K65,)</f>
        <v>#REF!</v>
      </c>
      <c r="K65" s="100" t="str">
        <f>IF(D65="","ZZZ9",IF(AND(#REF!&gt;0,#REF!&lt;5),D65&amp;#REF!,D65&amp;"9"))</f>
        <v>ZZZ9</v>
      </c>
      <c r="L65" s="104">
        <f t="shared" si="0"/>
        <v>999</v>
      </c>
      <c r="M65" s="128">
        <f t="shared" si="1"/>
        <v>999</v>
      </c>
      <c r="N65" s="125"/>
      <c r="O65" s="98"/>
      <c r="P65" s="68">
        <f t="shared" si="2"/>
        <v>999</v>
      </c>
      <c r="Q65" s="52"/>
    </row>
    <row r="66" spans="1:17" s="11" customFormat="1" ht="18.899999999999999" customHeight="1" x14ac:dyDescent="0.25">
      <c r="A66" s="105">
        <v>60</v>
      </c>
      <c r="B66" s="50"/>
      <c r="C66" s="50"/>
      <c r="D66" s="51"/>
      <c r="E66" s="120"/>
      <c r="F66" s="67"/>
      <c r="G66" s="67"/>
      <c r="H66" s="246"/>
      <c r="I66" s="131"/>
      <c r="J66" s="102" t="e">
        <f>IF(AND(Q66="",#REF!&gt;0,#REF!&lt;5),K66,)</f>
        <v>#REF!</v>
      </c>
      <c r="K66" s="100" t="str">
        <f>IF(D66="","ZZZ9",IF(AND(#REF!&gt;0,#REF!&lt;5),D66&amp;#REF!,D66&amp;"9"))</f>
        <v>ZZZ9</v>
      </c>
      <c r="L66" s="104">
        <f t="shared" si="0"/>
        <v>999</v>
      </c>
      <c r="M66" s="128">
        <f t="shared" si="1"/>
        <v>999</v>
      </c>
      <c r="N66" s="125"/>
      <c r="O66" s="98"/>
      <c r="P66" s="68">
        <f t="shared" si="2"/>
        <v>999</v>
      </c>
      <c r="Q66" s="52"/>
    </row>
    <row r="67" spans="1:17" s="11" customFormat="1" ht="18.899999999999999" customHeight="1" x14ac:dyDescent="0.25">
      <c r="A67" s="105">
        <v>61</v>
      </c>
      <c r="B67" s="50"/>
      <c r="C67" s="50"/>
      <c r="D67" s="51"/>
      <c r="E67" s="120"/>
      <c r="F67" s="67"/>
      <c r="G67" s="67"/>
      <c r="H67" s="246"/>
      <c r="I67" s="131"/>
      <c r="J67" s="102" t="e">
        <f>IF(AND(Q67="",#REF!&gt;0,#REF!&lt;5),K67,)</f>
        <v>#REF!</v>
      </c>
      <c r="K67" s="100" t="str">
        <f>IF(D67="","ZZZ9",IF(AND(#REF!&gt;0,#REF!&lt;5),D67&amp;#REF!,D67&amp;"9"))</f>
        <v>ZZZ9</v>
      </c>
      <c r="L67" s="104">
        <f t="shared" si="0"/>
        <v>999</v>
      </c>
      <c r="M67" s="128">
        <f t="shared" si="1"/>
        <v>999</v>
      </c>
      <c r="N67" s="125"/>
      <c r="O67" s="98"/>
      <c r="P67" s="68">
        <f t="shared" si="2"/>
        <v>999</v>
      </c>
      <c r="Q67" s="52"/>
    </row>
    <row r="68" spans="1:17" s="11" customFormat="1" ht="18.899999999999999" customHeight="1" x14ac:dyDescent="0.25">
      <c r="A68" s="105">
        <v>62</v>
      </c>
      <c r="B68" s="50"/>
      <c r="C68" s="50"/>
      <c r="D68" s="51"/>
      <c r="E68" s="120"/>
      <c r="F68" s="67"/>
      <c r="G68" s="67"/>
      <c r="H68" s="246"/>
      <c r="I68" s="131"/>
      <c r="J68" s="102" t="e">
        <f>IF(AND(Q68="",#REF!&gt;0,#REF!&lt;5),K68,)</f>
        <v>#REF!</v>
      </c>
      <c r="K68" s="100" t="str">
        <f>IF(D68="","ZZZ9",IF(AND(#REF!&gt;0,#REF!&lt;5),D68&amp;#REF!,D68&amp;"9"))</f>
        <v>ZZZ9</v>
      </c>
      <c r="L68" s="104">
        <f t="shared" si="0"/>
        <v>999</v>
      </c>
      <c r="M68" s="128">
        <f t="shared" si="1"/>
        <v>999</v>
      </c>
      <c r="N68" s="125"/>
      <c r="O68" s="98"/>
      <c r="P68" s="68">
        <f t="shared" si="2"/>
        <v>999</v>
      </c>
      <c r="Q68" s="52"/>
    </row>
    <row r="69" spans="1:17" s="11" customFormat="1" ht="18.899999999999999" customHeight="1" x14ac:dyDescent="0.25">
      <c r="A69" s="105">
        <v>63</v>
      </c>
      <c r="B69" s="50"/>
      <c r="C69" s="50"/>
      <c r="D69" s="51"/>
      <c r="E69" s="120"/>
      <c r="F69" s="67"/>
      <c r="G69" s="67"/>
      <c r="H69" s="246"/>
      <c r="I69" s="131"/>
      <c r="J69" s="102" t="e">
        <f>IF(AND(Q69="",#REF!&gt;0,#REF!&lt;5),K69,)</f>
        <v>#REF!</v>
      </c>
      <c r="K69" s="100" t="str">
        <f>IF(D69="","ZZZ9",IF(AND(#REF!&gt;0,#REF!&lt;5),D69&amp;#REF!,D69&amp;"9"))</f>
        <v>ZZZ9</v>
      </c>
      <c r="L69" s="104">
        <f t="shared" si="0"/>
        <v>999</v>
      </c>
      <c r="M69" s="128">
        <f t="shared" si="1"/>
        <v>999</v>
      </c>
      <c r="N69" s="125"/>
      <c r="O69" s="98"/>
      <c r="P69" s="68">
        <f t="shared" si="2"/>
        <v>999</v>
      </c>
      <c r="Q69" s="52"/>
    </row>
    <row r="70" spans="1:17" s="11" customFormat="1" ht="18.899999999999999" customHeight="1" x14ac:dyDescent="0.25">
      <c r="A70" s="105">
        <v>64</v>
      </c>
      <c r="B70" s="50"/>
      <c r="C70" s="50"/>
      <c r="D70" s="51"/>
      <c r="E70" s="120"/>
      <c r="F70" s="67"/>
      <c r="G70" s="67"/>
      <c r="H70" s="246"/>
      <c r="I70" s="131"/>
      <c r="J70" s="102" t="e">
        <f>IF(AND(Q70="",#REF!&gt;0,#REF!&lt;5),K70,)</f>
        <v>#REF!</v>
      </c>
      <c r="K70" s="100" t="str">
        <f>IF(D70="","ZZZ9",IF(AND(#REF!&gt;0,#REF!&lt;5),D70&amp;#REF!,D70&amp;"9"))</f>
        <v>ZZZ9</v>
      </c>
      <c r="L70" s="104">
        <f t="shared" si="0"/>
        <v>999</v>
      </c>
      <c r="M70" s="128">
        <f t="shared" si="1"/>
        <v>999</v>
      </c>
      <c r="N70" s="125"/>
      <c r="O70" s="98"/>
      <c r="P70" s="68">
        <f t="shared" si="2"/>
        <v>999</v>
      </c>
      <c r="Q70" s="52"/>
    </row>
    <row r="71" spans="1:17" s="11" customFormat="1" ht="18.899999999999999" customHeight="1" x14ac:dyDescent="0.25">
      <c r="A71" s="105">
        <v>65</v>
      </c>
      <c r="B71" s="50"/>
      <c r="C71" s="50"/>
      <c r="D71" s="51"/>
      <c r="E71" s="120"/>
      <c r="F71" s="67"/>
      <c r="G71" s="67"/>
      <c r="H71" s="246"/>
      <c r="I71" s="131"/>
      <c r="J71" s="102" t="e">
        <f>IF(AND(Q71="",#REF!&gt;0,#REF!&lt;5),K71,)</f>
        <v>#REF!</v>
      </c>
      <c r="K71" s="100" t="str">
        <f>IF(D71="","ZZZ9",IF(AND(#REF!&gt;0,#REF!&lt;5),D71&amp;#REF!,D71&amp;"9"))</f>
        <v>ZZZ9</v>
      </c>
      <c r="L71" s="104">
        <f t="shared" si="0"/>
        <v>999</v>
      </c>
      <c r="M71" s="128">
        <f t="shared" si="1"/>
        <v>999</v>
      </c>
      <c r="N71" s="125"/>
      <c r="O71" s="98"/>
      <c r="P71" s="68">
        <f t="shared" si="2"/>
        <v>999</v>
      </c>
      <c r="Q71" s="52"/>
    </row>
    <row r="72" spans="1:17" s="11" customFormat="1" ht="18.899999999999999" customHeight="1" x14ac:dyDescent="0.25">
      <c r="A72" s="105">
        <v>66</v>
      </c>
      <c r="B72" s="50"/>
      <c r="C72" s="50"/>
      <c r="D72" s="51"/>
      <c r="E72" s="120"/>
      <c r="F72" s="67"/>
      <c r="G72" s="67"/>
      <c r="H72" s="246"/>
      <c r="I72" s="131"/>
      <c r="J72" s="102" t="e">
        <f>IF(AND(Q72="",#REF!&gt;0,#REF!&lt;5),K72,)</f>
        <v>#REF!</v>
      </c>
      <c r="K72" s="100" t="str">
        <f>IF(D72="","ZZZ9",IF(AND(#REF!&gt;0,#REF!&lt;5),D72&amp;#REF!,D72&amp;"9"))</f>
        <v>ZZZ9</v>
      </c>
      <c r="L72" s="104">
        <f t="shared" si="0"/>
        <v>999</v>
      </c>
      <c r="M72" s="128">
        <f t="shared" si="1"/>
        <v>999</v>
      </c>
      <c r="N72" s="125"/>
      <c r="O72" s="98"/>
      <c r="P72" s="68">
        <f t="shared" si="2"/>
        <v>999</v>
      </c>
      <c r="Q72" s="52"/>
    </row>
    <row r="73" spans="1:17" s="11" customFormat="1" ht="18.899999999999999" customHeight="1" x14ac:dyDescent="0.25">
      <c r="A73" s="105">
        <v>67</v>
      </c>
      <c r="B73" s="50"/>
      <c r="C73" s="50"/>
      <c r="D73" s="51"/>
      <c r="E73" s="120"/>
      <c r="F73" s="67"/>
      <c r="G73" s="67"/>
      <c r="H73" s="246"/>
      <c r="I73" s="131"/>
      <c r="J73" s="102" t="e">
        <f>IF(AND(Q73="",#REF!&gt;0,#REF!&lt;5),K73,)</f>
        <v>#REF!</v>
      </c>
      <c r="K73" s="100" t="str">
        <f>IF(D73="","ZZZ9",IF(AND(#REF!&gt;0,#REF!&lt;5),D73&amp;#REF!,D73&amp;"9"))</f>
        <v>ZZZ9</v>
      </c>
      <c r="L73" s="104">
        <f t="shared" si="0"/>
        <v>999</v>
      </c>
      <c r="M73" s="128">
        <f t="shared" si="1"/>
        <v>999</v>
      </c>
      <c r="N73" s="125"/>
      <c r="O73" s="98"/>
      <c r="P73" s="68">
        <f t="shared" si="2"/>
        <v>999</v>
      </c>
      <c r="Q73" s="52"/>
    </row>
    <row r="74" spans="1:17" s="11" customFormat="1" ht="18.899999999999999" customHeight="1" x14ac:dyDescent="0.25">
      <c r="A74" s="105">
        <v>68</v>
      </c>
      <c r="B74" s="50"/>
      <c r="C74" s="50"/>
      <c r="D74" s="51"/>
      <c r="E74" s="120"/>
      <c r="F74" s="67"/>
      <c r="G74" s="67"/>
      <c r="H74" s="246"/>
      <c r="I74" s="131"/>
      <c r="J74" s="102" t="e">
        <f>IF(AND(Q74="",#REF!&gt;0,#REF!&lt;5),K74,)</f>
        <v>#REF!</v>
      </c>
      <c r="K74" s="100" t="str">
        <f>IF(D74="","ZZZ9",IF(AND(#REF!&gt;0,#REF!&lt;5),D74&amp;#REF!,D74&amp;"9"))</f>
        <v>ZZZ9</v>
      </c>
      <c r="L74" s="104">
        <f t="shared" si="0"/>
        <v>999</v>
      </c>
      <c r="M74" s="128">
        <f t="shared" si="1"/>
        <v>999</v>
      </c>
      <c r="N74" s="125"/>
      <c r="O74" s="98"/>
      <c r="P74" s="68">
        <f t="shared" si="2"/>
        <v>999</v>
      </c>
      <c r="Q74" s="52"/>
    </row>
    <row r="75" spans="1:17" s="11" customFormat="1" ht="18.899999999999999" customHeight="1" x14ac:dyDescent="0.25">
      <c r="A75" s="105">
        <v>69</v>
      </c>
      <c r="B75" s="50"/>
      <c r="C75" s="50"/>
      <c r="D75" s="51"/>
      <c r="E75" s="120"/>
      <c r="F75" s="67"/>
      <c r="G75" s="67"/>
      <c r="H75" s="246"/>
      <c r="I75" s="131"/>
      <c r="J75" s="102" t="e">
        <f>IF(AND(Q75="",#REF!&gt;0,#REF!&lt;5),K75,)</f>
        <v>#REF!</v>
      </c>
      <c r="K75" s="100" t="str">
        <f>IF(D75="","ZZZ9",IF(AND(#REF!&gt;0,#REF!&lt;5),D75&amp;#REF!,D75&amp;"9"))</f>
        <v>ZZZ9</v>
      </c>
      <c r="L75" s="104">
        <f t="shared" si="0"/>
        <v>999</v>
      </c>
      <c r="M75" s="128">
        <f t="shared" si="1"/>
        <v>999</v>
      </c>
      <c r="N75" s="125"/>
      <c r="O75" s="98"/>
      <c r="P75" s="68">
        <f t="shared" si="2"/>
        <v>999</v>
      </c>
      <c r="Q75" s="52"/>
    </row>
    <row r="76" spans="1:17" s="11" customFormat="1" ht="18.899999999999999" customHeight="1" x14ac:dyDescent="0.25">
      <c r="A76" s="105">
        <v>70</v>
      </c>
      <c r="B76" s="50"/>
      <c r="C76" s="50"/>
      <c r="D76" s="51"/>
      <c r="E76" s="120"/>
      <c r="F76" s="67"/>
      <c r="G76" s="67"/>
      <c r="H76" s="246"/>
      <c r="I76" s="131"/>
      <c r="J76" s="102" t="e">
        <f>IF(AND(Q76="",#REF!&gt;0,#REF!&lt;5),K76,)</f>
        <v>#REF!</v>
      </c>
      <c r="K76" s="100" t="str">
        <f>IF(D76="","ZZZ9",IF(AND(#REF!&gt;0,#REF!&lt;5),D76&amp;#REF!,D76&amp;"9"))</f>
        <v>ZZZ9</v>
      </c>
      <c r="L76" s="104">
        <f t="shared" si="0"/>
        <v>999</v>
      </c>
      <c r="M76" s="128">
        <f t="shared" si="1"/>
        <v>999</v>
      </c>
      <c r="N76" s="125"/>
      <c r="O76" s="98"/>
      <c r="P76" s="68">
        <f t="shared" si="2"/>
        <v>999</v>
      </c>
      <c r="Q76" s="52"/>
    </row>
    <row r="77" spans="1:17" s="11" customFormat="1" ht="18.899999999999999" customHeight="1" x14ac:dyDescent="0.25">
      <c r="A77" s="105">
        <v>71</v>
      </c>
      <c r="B77" s="50"/>
      <c r="C77" s="50"/>
      <c r="D77" s="51"/>
      <c r="E77" s="120"/>
      <c r="F77" s="67"/>
      <c r="G77" s="67"/>
      <c r="H77" s="246"/>
      <c r="I77" s="131"/>
      <c r="J77" s="102" t="e">
        <f>IF(AND(Q77="",#REF!&gt;0,#REF!&lt;5),K77,)</f>
        <v>#REF!</v>
      </c>
      <c r="K77" s="100" t="str">
        <f>IF(D77="","ZZZ9",IF(AND(#REF!&gt;0,#REF!&lt;5),D77&amp;#REF!,D77&amp;"9"))</f>
        <v>ZZZ9</v>
      </c>
      <c r="L77" s="104">
        <f t="shared" si="0"/>
        <v>999</v>
      </c>
      <c r="M77" s="128">
        <f t="shared" si="1"/>
        <v>999</v>
      </c>
      <c r="N77" s="125"/>
      <c r="O77" s="98"/>
      <c r="P77" s="68">
        <f t="shared" si="2"/>
        <v>999</v>
      </c>
      <c r="Q77" s="52"/>
    </row>
    <row r="78" spans="1:17" s="11" customFormat="1" ht="18.899999999999999" customHeight="1" x14ac:dyDescent="0.25">
      <c r="A78" s="105">
        <v>72</v>
      </c>
      <c r="B78" s="50"/>
      <c r="C78" s="50"/>
      <c r="D78" s="51"/>
      <c r="E78" s="120"/>
      <c r="F78" s="67"/>
      <c r="G78" s="67"/>
      <c r="H78" s="246"/>
      <c r="I78" s="131"/>
      <c r="J78" s="102" t="e">
        <f>IF(AND(Q78="",#REF!&gt;0,#REF!&lt;5),K78,)</f>
        <v>#REF!</v>
      </c>
      <c r="K78" s="100" t="str">
        <f>IF(D78="","ZZZ9",IF(AND(#REF!&gt;0,#REF!&lt;5),D78&amp;#REF!,D78&amp;"9"))</f>
        <v>ZZZ9</v>
      </c>
      <c r="L78" s="104">
        <f t="shared" si="0"/>
        <v>999</v>
      </c>
      <c r="M78" s="128">
        <f t="shared" si="1"/>
        <v>999</v>
      </c>
      <c r="N78" s="125"/>
      <c r="O78" s="98"/>
      <c r="P78" s="68">
        <f t="shared" si="2"/>
        <v>999</v>
      </c>
      <c r="Q78" s="52"/>
    </row>
    <row r="79" spans="1:17" s="11" customFormat="1" ht="18.899999999999999" customHeight="1" x14ac:dyDescent="0.25">
      <c r="A79" s="105">
        <v>73</v>
      </c>
      <c r="B79" s="50"/>
      <c r="C79" s="50"/>
      <c r="D79" s="51"/>
      <c r="E79" s="120"/>
      <c r="F79" s="67"/>
      <c r="G79" s="67"/>
      <c r="H79" s="246"/>
      <c r="I79" s="131"/>
      <c r="J79" s="102" t="e">
        <f>IF(AND(Q79="",#REF!&gt;0,#REF!&lt;5),K79,)</f>
        <v>#REF!</v>
      </c>
      <c r="K79" s="100" t="str">
        <f>IF(D79="","ZZZ9",IF(AND(#REF!&gt;0,#REF!&lt;5),D79&amp;#REF!,D79&amp;"9"))</f>
        <v>ZZZ9</v>
      </c>
      <c r="L79" s="104">
        <f t="shared" si="0"/>
        <v>999</v>
      </c>
      <c r="M79" s="128">
        <f t="shared" si="1"/>
        <v>999</v>
      </c>
      <c r="N79" s="125"/>
      <c r="O79" s="98"/>
      <c r="P79" s="68">
        <f t="shared" si="2"/>
        <v>999</v>
      </c>
      <c r="Q79" s="52"/>
    </row>
    <row r="80" spans="1:17" s="11" customFormat="1" ht="18.899999999999999" customHeight="1" x14ac:dyDescent="0.25">
      <c r="A80" s="105">
        <v>74</v>
      </c>
      <c r="B80" s="50"/>
      <c r="C80" s="50"/>
      <c r="D80" s="51"/>
      <c r="E80" s="120"/>
      <c r="F80" s="67"/>
      <c r="G80" s="67"/>
      <c r="H80" s="246"/>
      <c r="I80" s="131"/>
      <c r="J80" s="102" t="e">
        <f>IF(AND(Q80="",#REF!&gt;0,#REF!&lt;5),K80,)</f>
        <v>#REF!</v>
      </c>
      <c r="K80" s="100" t="str">
        <f>IF(D80="","ZZZ9",IF(AND(#REF!&gt;0,#REF!&lt;5),D80&amp;#REF!,D80&amp;"9"))</f>
        <v>ZZZ9</v>
      </c>
      <c r="L80" s="104">
        <f t="shared" si="0"/>
        <v>999</v>
      </c>
      <c r="M80" s="128">
        <f t="shared" si="1"/>
        <v>999</v>
      </c>
      <c r="N80" s="125"/>
      <c r="O80" s="98"/>
      <c r="P80" s="68">
        <f t="shared" si="2"/>
        <v>999</v>
      </c>
      <c r="Q80" s="52"/>
    </row>
    <row r="81" spans="1:17" s="11" customFormat="1" ht="18.899999999999999" customHeight="1" x14ac:dyDescent="0.25">
      <c r="A81" s="105">
        <v>75</v>
      </c>
      <c r="B81" s="50"/>
      <c r="C81" s="50"/>
      <c r="D81" s="51"/>
      <c r="E81" s="120"/>
      <c r="F81" s="67"/>
      <c r="G81" s="67"/>
      <c r="H81" s="246"/>
      <c r="I81" s="131"/>
      <c r="J81" s="102" t="e">
        <f>IF(AND(Q81="",#REF!&gt;0,#REF!&lt;5),K81,)</f>
        <v>#REF!</v>
      </c>
      <c r="K81" s="100" t="str">
        <f>IF(D81="","ZZZ9",IF(AND(#REF!&gt;0,#REF!&lt;5),D81&amp;#REF!,D81&amp;"9"))</f>
        <v>ZZZ9</v>
      </c>
      <c r="L81" s="104">
        <f t="shared" si="0"/>
        <v>999</v>
      </c>
      <c r="M81" s="128">
        <f t="shared" si="1"/>
        <v>999</v>
      </c>
      <c r="N81" s="125"/>
      <c r="O81" s="98"/>
      <c r="P81" s="68">
        <f t="shared" si="2"/>
        <v>999</v>
      </c>
      <c r="Q81" s="52"/>
    </row>
    <row r="82" spans="1:17" s="11" customFormat="1" ht="18.899999999999999" customHeight="1" x14ac:dyDescent="0.25">
      <c r="A82" s="105">
        <v>76</v>
      </c>
      <c r="B82" s="50"/>
      <c r="C82" s="50"/>
      <c r="D82" s="51"/>
      <c r="E82" s="120"/>
      <c r="F82" s="67"/>
      <c r="G82" s="67"/>
      <c r="H82" s="246"/>
      <c r="I82" s="131"/>
      <c r="J82" s="102" t="e">
        <f>IF(AND(Q82="",#REF!&gt;0,#REF!&lt;5),K82,)</f>
        <v>#REF!</v>
      </c>
      <c r="K82" s="100" t="str">
        <f>IF(D82="","ZZZ9",IF(AND(#REF!&gt;0,#REF!&lt;5),D82&amp;#REF!,D82&amp;"9"))</f>
        <v>ZZZ9</v>
      </c>
      <c r="L82" s="104">
        <f t="shared" si="0"/>
        <v>999</v>
      </c>
      <c r="M82" s="128">
        <f t="shared" si="1"/>
        <v>999</v>
      </c>
      <c r="N82" s="125"/>
      <c r="O82" s="98"/>
      <c r="P82" s="68">
        <f t="shared" si="2"/>
        <v>999</v>
      </c>
      <c r="Q82" s="52"/>
    </row>
    <row r="83" spans="1:17" s="11" customFormat="1" ht="18.899999999999999" customHeight="1" x14ac:dyDescent="0.25">
      <c r="A83" s="105">
        <v>77</v>
      </c>
      <c r="B83" s="50"/>
      <c r="C83" s="50"/>
      <c r="D83" s="51"/>
      <c r="E83" s="120"/>
      <c r="F83" s="67"/>
      <c r="G83" s="67"/>
      <c r="H83" s="246"/>
      <c r="I83" s="131"/>
      <c r="J83" s="102" t="e">
        <f>IF(AND(Q83="",#REF!&gt;0,#REF!&lt;5),K83,)</f>
        <v>#REF!</v>
      </c>
      <c r="K83" s="100" t="str">
        <f>IF(D83="","ZZZ9",IF(AND(#REF!&gt;0,#REF!&lt;5),D83&amp;#REF!,D83&amp;"9"))</f>
        <v>ZZZ9</v>
      </c>
      <c r="L83" s="104">
        <f t="shared" si="0"/>
        <v>999</v>
      </c>
      <c r="M83" s="128">
        <f t="shared" si="1"/>
        <v>999</v>
      </c>
      <c r="N83" s="125"/>
      <c r="O83" s="98"/>
      <c r="P83" s="68">
        <f t="shared" si="2"/>
        <v>999</v>
      </c>
      <c r="Q83" s="52"/>
    </row>
    <row r="84" spans="1:17" s="11" customFormat="1" ht="18.899999999999999" customHeight="1" x14ac:dyDescent="0.25">
      <c r="A84" s="105">
        <v>78</v>
      </c>
      <c r="B84" s="50"/>
      <c r="C84" s="50"/>
      <c r="D84" s="51"/>
      <c r="E84" s="120"/>
      <c r="F84" s="67"/>
      <c r="G84" s="67"/>
      <c r="H84" s="246"/>
      <c r="I84" s="131"/>
      <c r="J84" s="102" t="e">
        <f>IF(AND(Q84="",#REF!&gt;0,#REF!&lt;5),K84,)</f>
        <v>#REF!</v>
      </c>
      <c r="K84" s="100" t="str">
        <f>IF(D84="","ZZZ9",IF(AND(#REF!&gt;0,#REF!&lt;5),D84&amp;#REF!,D84&amp;"9"))</f>
        <v>ZZZ9</v>
      </c>
      <c r="L84" s="104">
        <f t="shared" si="0"/>
        <v>999</v>
      </c>
      <c r="M84" s="128">
        <f t="shared" si="1"/>
        <v>999</v>
      </c>
      <c r="N84" s="125"/>
      <c r="O84" s="98"/>
      <c r="P84" s="68">
        <f t="shared" si="2"/>
        <v>999</v>
      </c>
      <c r="Q84" s="52"/>
    </row>
    <row r="85" spans="1:17" s="11" customFormat="1" ht="18.899999999999999" customHeight="1" x14ac:dyDescent="0.25">
      <c r="A85" s="105">
        <v>79</v>
      </c>
      <c r="B85" s="50"/>
      <c r="C85" s="50"/>
      <c r="D85" s="51"/>
      <c r="E85" s="120"/>
      <c r="F85" s="67"/>
      <c r="G85" s="67"/>
      <c r="H85" s="246"/>
      <c r="I85" s="131"/>
      <c r="J85" s="102" t="e">
        <f>IF(AND(Q85="",#REF!&gt;0,#REF!&lt;5),K85,)</f>
        <v>#REF!</v>
      </c>
      <c r="K85" s="100" t="str">
        <f>IF(D85="","ZZZ9",IF(AND(#REF!&gt;0,#REF!&lt;5),D85&amp;#REF!,D85&amp;"9"))</f>
        <v>ZZZ9</v>
      </c>
      <c r="L85" s="104">
        <f t="shared" si="0"/>
        <v>999</v>
      </c>
      <c r="M85" s="128">
        <f t="shared" si="1"/>
        <v>999</v>
      </c>
      <c r="N85" s="125"/>
      <c r="O85" s="98"/>
      <c r="P85" s="68">
        <f t="shared" si="2"/>
        <v>999</v>
      </c>
      <c r="Q85" s="52"/>
    </row>
    <row r="86" spans="1:17" s="11" customFormat="1" ht="18.899999999999999" customHeight="1" x14ac:dyDescent="0.25">
      <c r="A86" s="105">
        <v>80</v>
      </c>
      <c r="B86" s="50"/>
      <c r="C86" s="50"/>
      <c r="D86" s="51"/>
      <c r="E86" s="120"/>
      <c r="F86" s="67"/>
      <c r="G86" s="67"/>
      <c r="H86" s="246"/>
      <c r="I86" s="131"/>
      <c r="J86" s="102" t="e">
        <f>IF(AND(Q86="",#REF!&gt;0,#REF!&lt;5),K86,)</f>
        <v>#REF!</v>
      </c>
      <c r="K86" s="100" t="str">
        <f>IF(D86="","ZZZ9",IF(AND(#REF!&gt;0,#REF!&lt;5),D86&amp;#REF!,D86&amp;"9"))</f>
        <v>ZZZ9</v>
      </c>
      <c r="L86" s="104">
        <f t="shared" si="0"/>
        <v>999</v>
      </c>
      <c r="M86" s="128">
        <f t="shared" si="1"/>
        <v>999</v>
      </c>
      <c r="N86" s="125"/>
      <c r="O86" s="98"/>
      <c r="P86" s="68">
        <f t="shared" si="2"/>
        <v>999</v>
      </c>
      <c r="Q86" s="52"/>
    </row>
    <row r="87" spans="1:17" s="11" customFormat="1" ht="18.899999999999999" customHeight="1" x14ac:dyDescent="0.25">
      <c r="A87" s="105">
        <v>81</v>
      </c>
      <c r="B87" s="50"/>
      <c r="C87" s="50"/>
      <c r="D87" s="51"/>
      <c r="E87" s="120"/>
      <c r="F87" s="67"/>
      <c r="G87" s="67"/>
      <c r="H87" s="246"/>
      <c r="I87" s="131"/>
      <c r="J87" s="102" t="e">
        <f>IF(AND(Q87="",#REF!&gt;0,#REF!&lt;5),K87,)</f>
        <v>#REF!</v>
      </c>
      <c r="K87" s="100" t="str">
        <f>IF(D87="","ZZZ9",IF(AND(#REF!&gt;0,#REF!&lt;5),D87&amp;#REF!,D87&amp;"9"))</f>
        <v>ZZZ9</v>
      </c>
      <c r="L87" s="104">
        <f t="shared" si="0"/>
        <v>999</v>
      </c>
      <c r="M87" s="128">
        <f t="shared" si="1"/>
        <v>999</v>
      </c>
      <c r="N87" s="125"/>
      <c r="O87" s="98"/>
      <c r="P87" s="68">
        <f t="shared" si="2"/>
        <v>999</v>
      </c>
      <c r="Q87" s="52"/>
    </row>
    <row r="88" spans="1:17" s="11" customFormat="1" ht="18.899999999999999" customHeight="1" x14ac:dyDescent="0.25">
      <c r="A88" s="105">
        <v>82</v>
      </c>
      <c r="B88" s="50"/>
      <c r="C88" s="50"/>
      <c r="D88" s="51"/>
      <c r="E88" s="120"/>
      <c r="F88" s="67"/>
      <c r="G88" s="67"/>
      <c r="H88" s="246"/>
      <c r="I88" s="131"/>
      <c r="J88" s="102" t="e">
        <f>IF(AND(Q88="",#REF!&gt;0,#REF!&lt;5),K88,)</f>
        <v>#REF!</v>
      </c>
      <c r="K88" s="100" t="str">
        <f>IF(D88="","ZZZ9",IF(AND(#REF!&gt;0,#REF!&lt;5),D88&amp;#REF!,D88&amp;"9"))</f>
        <v>ZZZ9</v>
      </c>
      <c r="L88" s="104">
        <f t="shared" si="0"/>
        <v>999</v>
      </c>
      <c r="M88" s="128">
        <f t="shared" si="1"/>
        <v>999</v>
      </c>
      <c r="N88" s="125"/>
      <c r="O88" s="98"/>
      <c r="P88" s="68">
        <f t="shared" si="2"/>
        <v>999</v>
      </c>
      <c r="Q88" s="52"/>
    </row>
    <row r="89" spans="1:17" s="11" customFormat="1" ht="18.899999999999999" customHeight="1" x14ac:dyDescent="0.25">
      <c r="A89" s="105">
        <v>83</v>
      </c>
      <c r="B89" s="50"/>
      <c r="C89" s="50"/>
      <c r="D89" s="51"/>
      <c r="E89" s="120"/>
      <c r="F89" s="67"/>
      <c r="G89" s="67"/>
      <c r="H89" s="246"/>
      <c r="I89" s="131"/>
      <c r="J89" s="102" t="e">
        <f>IF(AND(Q89="",#REF!&gt;0,#REF!&lt;5),K89,)</f>
        <v>#REF!</v>
      </c>
      <c r="K89" s="100" t="str">
        <f>IF(D89="","ZZZ9",IF(AND(#REF!&gt;0,#REF!&lt;5),D89&amp;#REF!,D89&amp;"9"))</f>
        <v>ZZZ9</v>
      </c>
      <c r="L89" s="104">
        <f t="shared" si="0"/>
        <v>999</v>
      </c>
      <c r="M89" s="128">
        <f t="shared" si="1"/>
        <v>999</v>
      </c>
      <c r="N89" s="125"/>
      <c r="O89" s="98"/>
      <c r="P89" s="68">
        <f t="shared" si="2"/>
        <v>999</v>
      </c>
      <c r="Q89" s="52"/>
    </row>
    <row r="90" spans="1:17" s="11" customFormat="1" ht="18.899999999999999" customHeight="1" x14ac:dyDescent="0.25">
      <c r="A90" s="105">
        <v>84</v>
      </c>
      <c r="B90" s="50"/>
      <c r="C90" s="50"/>
      <c r="D90" s="51"/>
      <c r="E90" s="120"/>
      <c r="F90" s="67"/>
      <c r="G90" s="67"/>
      <c r="H90" s="246"/>
      <c r="I90" s="131"/>
      <c r="J90" s="102" t="e">
        <f>IF(AND(Q90="",#REF!&gt;0,#REF!&lt;5),K90,)</f>
        <v>#REF!</v>
      </c>
      <c r="K90" s="100" t="str">
        <f>IF(D90="","ZZZ9",IF(AND(#REF!&gt;0,#REF!&lt;5),D90&amp;#REF!,D90&amp;"9"))</f>
        <v>ZZZ9</v>
      </c>
      <c r="L90" s="104">
        <f t="shared" si="0"/>
        <v>999</v>
      </c>
      <c r="M90" s="128">
        <f t="shared" si="1"/>
        <v>999</v>
      </c>
      <c r="N90" s="125"/>
      <c r="O90" s="98"/>
      <c r="P90" s="68">
        <f t="shared" si="2"/>
        <v>999</v>
      </c>
      <c r="Q90" s="52"/>
    </row>
    <row r="91" spans="1:17" s="11" customFormat="1" ht="18.899999999999999" customHeight="1" x14ac:dyDescent="0.25">
      <c r="A91" s="105">
        <v>85</v>
      </c>
      <c r="B91" s="50"/>
      <c r="C91" s="50"/>
      <c r="D91" s="51"/>
      <c r="E91" s="120"/>
      <c r="F91" s="67"/>
      <c r="G91" s="67"/>
      <c r="H91" s="246"/>
      <c r="I91" s="131"/>
      <c r="J91" s="102" t="e">
        <f>IF(AND(Q91="",#REF!&gt;0,#REF!&lt;5),K91,)</f>
        <v>#REF!</v>
      </c>
      <c r="K91" s="100" t="str">
        <f>IF(D91="","ZZZ9",IF(AND(#REF!&gt;0,#REF!&lt;5),D91&amp;#REF!,D91&amp;"9"))</f>
        <v>ZZZ9</v>
      </c>
      <c r="L91" s="104">
        <f t="shared" si="0"/>
        <v>999</v>
      </c>
      <c r="M91" s="128">
        <f t="shared" si="1"/>
        <v>999</v>
      </c>
      <c r="N91" s="125"/>
      <c r="O91" s="98"/>
      <c r="P91" s="68">
        <f t="shared" si="2"/>
        <v>999</v>
      </c>
      <c r="Q91" s="52"/>
    </row>
    <row r="92" spans="1:17" s="11" customFormat="1" ht="18.899999999999999" customHeight="1" x14ac:dyDescent="0.25">
      <c r="A92" s="105">
        <v>86</v>
      </c>
      <c r="B92" s="50"/>
      <c r="C92" s="50"/>
      <c r="D92" s="51"/>
      <c r="E92" s="120"/>
      <c r="F92" s="67"/>
      <c r="G92" s="67"/>
      <c r="H92" s="246"/>
      <c r="I92" s="131"/>
      <c r="J92" s="102" t="e">
        <f>IF(AND(Q92="",#REF!&gt;0,#REF!&lt;5),K92,)</f>
        <v>#REF!</v>
      </c>
      <c r="K92" s="100" t="str">
        <f>IF(D92="","ZZZ9",IF(AND(#REF!&gt;0,#REF!&lt;5),D92&amp;#REF!,D92&amp;"9"))</f>
        <v>ZZZ9</v>
      </c>
      <c r="L92" s="104">
        <f t="shared" si="0"/>
        <v>999</v>
      </c>
      <c r="M92" s="128">
        <f t="shared" si="1"/>
        <v>999</v>
      </c>
      <c r="N92" s="125"/>
      <c r="O92" s="98"/>
      <c r="P92" s="68">
        <f t="shared" si="2"/>
        <v>999</v>
      </c>
      <c r="Q92" s="52"/>
    </row>
    <row r="93" spans="1:17" s="11" customFormat="1" ht="18.899999999999999" customHeight="1" x14ac:dyDescent="0.25">
      <c r="A93" s="105">
        <v>87</v>
      </c>
      <c r="B93" s="50"/>
      <c r="C93" s="50"/>
      <c r="D93" s="51"/>
      <c r="E93" s="120"/>
      <c r="F93" s="67"/>
      <c r="G93" s="67"/>
      <c r="H93" s="246"/>
      <c r="I93" s="131"/>
      <c r="J93" s="102" t="e">
        <f>IF(AND(Q93="",#REF!&gt;0,#REF!&lt;5),K93,)</f>
        <v>#REF!</v>
      </c>
      <c r="K93" s="100" t="str">
        <f>IF(D93="","ZZZ9",IF(AND(#REF!&gt;0,#REF!&lt;5),D93&amp;#REF!,D93&amp;"9"))</f>
        <v>ZZZ9</v>
      </c>
      <c r="L93" s="104">
        <f t="shared" si="0"/>
        <v>999</v>
      </c>
      <c r="M93" s="128">
        <f t="shared" si="1"/>
        <v>999</v>
      </c>
      <c r="N93" s="125"/>
      <c r="O93" s="98"/>
      <c r="P93" s="68">
        <f t="shared" si="2"/>
        <v>999</v>
      </c>
      <c r="Q93" s="52"/>
    </row>
    <row r="94" spans="1:17" s="11" customFormat="1" ht="18.899999999999999" customHeight="1" x14ac:dyDescent="0.25">
      <c r="A94" s="105">
        <v>88</v>
      </c>
      <c r="B94" s="50"/>
      <c r="C94" s="50"/>
      <c r="D94" s="51"/>
      <c r="E94" s="120"/>
      <c r="F94" s="67"/>
      <c r="G94" s="67"/>
      <c r="H94" s="246"/>
      <c r="I94" s="131"/>
      <c r="J94" s="102" t="e">
        <f>IF(AND(Q94="",#REF!&gt;0,#REF!&lt;5),K94,)</f>
        <v>#REF!</v>
      </c>
      <c r="K94" s="100" t="str">
        <f>IF(D94="","ZZZ9",IF(AND(#REF!&gt;0,#REF!&lt;5),D94&amp;#REF!,D94&amp;"9"))</f>
        <v>ZZZ9</v>
      </c>
      <c r="L94" s="104">
        <f t="shared" si="0"/>
        <v>999</v>
      </c>
      <c r="M94" s="128">
        <f t="shared" si="1"/>
        <v>999</v>
      </c>
      <c r="N94" s="125"/>
      <c r="O94" s="98"/>
      <c r="P94" s="68">
        <f t="shared" si="2"/>
        <v>999</v>
      </c>
      <c r="Q94" s="52"/>
    </row>
    <row r="95" spans="1:17" s="11" customFormat="1" ht="18.899999999999999" customHeight="1" x14ac:dyDescent="0.25">
      <c r="A95" s="105">
        <v>89</v>
      </c>
      <c r="B95" s="50"/>
      <c r="C95" s="50"/>
      <c r="D95" s="51"/>
      <c r="E95" s="120"/>
      <c r="F95" s="67"/>
      <c r="G95" s="67"/>
      <c r="H95" s="246"/>
      <c r="I95" s="131"/>
      <c r="J95" s="102" t="e">
        <f>IF(AND(Q95="",#REF!&gt;0,#REF!&lt;5),K95,)</f>
        <v>#REF!</v>
      </c>
      <c r="K95" s="100" t="str">
        <f>IF(D95="","ZZZ9",IF(AND(#REF!&gt;0,#REF!&lt;5),D95&amp;#REF!,D95&amp;"9"))</f>
        <v>ZZZ9</v>
      </c>
      <c r="L95" s="104">
        <f t="shared" si="0"/>
        <v>999</v>
      </c>
      <c r="M95" s="128">
        <f t="shared" si="1"/>
        <v>999</v>
      </c>
      <c r="N95" s="125"/>
      <c r="O95" s="98"/>
      <c r="P95" s="68">
        <f t="shared" si="2"/>
        <v>999</v>
      </c>
      <c r="Q95" s="52"/>
    </row>
    <row r="96" spans="1:17" s="11" customFormat="1" ht="18.899999999999999" customHeight="1" x14ac:dyDescent="0.25">
      <c r="A96" s="105">
        <v>90</v>
      </c>
      <c r="B96" s="50"/>
      <c r="C96" s="50"/>
      <c r="D96" s="51"/>
      <c r="E96" s="120"/>
      <c r="F96" s="67"/>
      <c r="G96" s="67"/>
      <c r="H96" s="246"/>
      <c r="I96" s="131"/>
      <c r="J96" s="102" t="e">
        <f>IF(AND(Q96="",#REF!&gt;0,#REF!&lt;5),K96,)</f>
        <v>#REF!</v>
      </c>
      <c r="K96" s="100" t="str">
        <f>IF(D96="","ZZZ9",IF(AND(#REF!&gt;0,#REF!&lt;5),D96&amp;#REF!,D96&amp;"9"))</f>
        <v>ZZZ9</v>
      </c>
      <c r="L96" s="104">
        <f t="shared" si="0"/>
        <v>999</v>
      </c>
      <c r="M96" s="128">
        <f t="shared" si="1"/>
        <v>999</v>
      </c>
      <c r="N96" s="125"/>
      <c r="O96" s="98"/>
      <c r="P96" s="68">
        <f t="shared" si="2"/>
        <v>999</v>
      </c>
      <c r="Q96" s="52"/>
    </row>
    <row r="97" spans="1:17" s="11" customFormat="1" ht="18.899999999999999" customHeight="1" x14ac:dyDescent="0.25">
      <c r="A97" s="105">
        <v>91</v>
      </c>
      <c r="B97" s="50"/>
      <c r="C97" s="50"/>
      <c r="D97" s="51"/>
      <c r="E97" s="120"/>
      <c r="F97" s="67"/>
      <c r="G97" s="67"/>
      <c r="H97" s="246"/>
      <c r="I97" s="131"/>
      <c r="J97" s="102" t="e">
        <f>IF(AND(Q97="",#REF!&gt;0,#REF!&lt;5),K97,)</f>
        <v>#REF!</v>
      </c>
      <c r="K97" s="100" t="str">
        <f>IF(D97="","ZZZ9",IF(AND(#REF!&gt;0,#REF!&lt;5),D97&amp;#REF!,D97&amp;"9"))</f>
        <v>ZZZ9</v>
      </c>
      <c r="L97" s="104">
        <f t="shared" si="0"/>
        <v>999</v>
      </c>
      <c r="M97" s="128">
        <f t="shared" si="1"/>
        <v>999</v>
      </c>
      <c r="N97" s="125"/>
      <c r="O97" s="98"/>
      <c r="P97" s="68">
        <f t="shared" si="2"/>
        <v>999</v>
      </c>
      <c r="Q97" s="52"/>
    </row>
    <row r="98" spans="1:17" s="11" customFormat="1" ht="18.899999999999999" customHeight="1" x14ac:dyDescent="0.25">
      <c r="A98" s="105">
        <v>92</v>
      </c>
      <c r="B98" s="50"/>
      <c r="C98" s="50"/>
      <c r="D98" s="51"/>
      <c r="E98" s="120"/>
      <c r="F98" s="67"/>
      <c r="G98" s="67"/>
      <c r="H98" s="246"/>
      <c r="I98" s="131"/>
      <c r="J98" s="102" t="e">
        <f>IF(AND(Q98="",#REF!&gt;0,#REF!&lt;5),K98,)</f>
        <v>#REF!</v>
      </c>
      <c r="K98" s="100" t="str">
        <f>IF(D98="","ZZZ9",IF(AND(#REF!&gt;0,#REF!&lt;5),D98&amp;#REF!,D98&amp;"9"))</f>
        <v>ZZZ9</v>
      </c>
      <c r="L98" s="104">
        <f t="shared" si="0"/>
        <v>999</v>
      </c>
      <c r="M98" s="128">
        <f t="shared" si="1"/>
        <v>999</v>
      </c>
      <c r="N98" s="125"/>
      <c r="O98" s="98"/>
      <c r="P98" s="68">
        <f t="shared" si="2"/>
        <v>999</v>
      </c>
      <c r="Q98" s="52"/>
    </row>
    <row r="99" spans="1:17" s="11" customFormat="1" ht="18.899999999999999" customHeight="1" x14ac:dyDescent="0.25">
      <c r="A99" s="105">
        <v>93</v>
      </c>
      <c r="B99" s="50"/>
      <c r="C99" s="50"/>
      <c r="D99" s="51"/>
      <c r="E99" s="120"/>
      <c r="F99" s="67"/>
      <c r="G99" s="67"/>
      <c r="H99" s="246"/>
      <c r="I99" s="131"/>
      <c r="J99" s="102" t="e">
        <f>IF(AND(Q99="",#REF!&gt;0,#REF!&lt;5),K99,)</f>
        <v>#REF!</v>
      </c>
      <c r="K99" s="100" t="str">
        <f>IF(D99="","ZZZ9",IF(AND(#REF!&gt;0,#REF!&lt;5),D99&amp;#REF!,D99&amp;"9"))</f>
        <v>ZZZ9</v>
      </c>
      <c r="L99" s="104">
        <f t="shared" si="0"/>
        <v>999</v>
      </c>
      <c r="M99" s="128">
        <f t="shared" si="1"/>
        <v>999</v>
      </c>
      <c r="N99" s="125"/>
      <c r="O99" s="98"/>
      <c r="P99" s="68">
        <f t="shared" si="2"/>
        <v>999</v>
      </c>
      <c r="Q99" s="52"/>
    </row>
    <row r="100" spans="1:17" s="11" customFormat="1" ht="18.899999999999999" customHeight="1" x14ac:dyDescent="0.25">
      <c r="A100" s="105">
        <v>94</v>
      </c>
      <c r="B100" s="50"/>
      <c r="C100" s="50"/>
      <c r="D100" s="51"/>
      <c r="E100" s="120"/>
      <c r="F100" s="67"/>
      <c r="G100" s="67"/>
      <c r="H100" s="246"/>
      <c r="I100" s="131"/>
      <c r="J100" s="102" t="e">
        <f>IF(AND(Q100="",#REF!&gt;0,#REF!&lt;5),K100,)</f>
        <v>#REF!</v>
      </c>
      <c r="K100" s="100" t="str">
        <f>IF(D100="","ZZZ9",IF(AND(#REF!&gt;0,#REF!&lt;5),D100&amp;#REF!,D100&amp;"9"))</f>
        <v>ZZZ9</v>
      </c>
      <c r="L100" s="104">
        <f t="shared" si="0"/>
        <v>999</v>
      </c>
      <c r="M100" s="128">
        <f t="shared" si="1"/>
        <v>999</v>
      </c>
      <c r="N100" s="125"/>
      <c r="O100" s="98"/>
      <c r="P100" s="68">
        <f t="shared" si="2"/>
        <v>999</v>
      </c>
      <c r="Q100" s="52"/>
    </row>
    <row r="101" spans="1:17" s="11" customFormat="1" ht="18.899999999999999" customHeight="1" x14ac:dyDescent="0.25">
      <c r="A101" s="105">
        <v>95</v>
      </c>
      <c r="B101" s="50"/>
      <c r="C101" s="50"/>
      <c r="D101" s="51"/>
      <c r="E101" s="120"/>
      <c r="F101" s="67"/>
      <c r="G101" s="67"/>
      <c r="H101" s="246"/>
      <c r="I101" s="131"/>
      <c r="J101" s="102" t="e">
        <f>IF(AND(Q101="",#REF!&gt;0,#REF!&lt;5),K101,)</f>
        <v>#REF!</v>
      </c>
      <c r="K101" s="100" t="str">
        <f>IF(D101="","ZZZ9",IF(AND(#REF!&gt;0,#REF!&lt;5),D101&amp;#REF!,D101&amp;"9"))</f>
        <v>ZZZ9</v>
      </c>
      <c r="L101" s="104">
        <f t="shared" si="0"/>
        <v>999</v>
      </c>
      <c r="M101" s="128">
        <f t="shared" si="1"/>
        <v>999</v>
      </c>
      <c r="N101" s="125"/>
      <c r="O101" s="98"/>
      <c r="P101" s="68">
        <f t="shared" si="2"/>
        <v>999</v>
      </c>
      <c r="Q101" s="52"/>
    </row>
    <row r="102" spans="1:17" s="11" customFormat="1" ht="18.899999999999999" customHeight="1" x14ac:dyDescent="0.25">
      <c r="A102" s="105">
        <v>96</v>
      </c>
      <c r="B102" s="50"/>
      <c r="C102" s="50"/>
      <c r="D102" s="51"/>
      <c r="E102" s="120"/>
      <c r="F102" s="67"/>
      <c r="G102" s="67"/>
      <c r="H102" s="246"/>
      <c r="I102" s="131"/>
      <c r="J102" s="102" t="e">
        <f>IF(AND(Q102="",#REF!&gt;0,#REF!&lt;5),K102,)</f>
        <v>#REF!</v>
      </c>
      <c r="K102" s="100" t="str">
        <f>IF(D102="","ZZZ9",IF(AND(#REF!&gt;0,#REF!&lt;5),D102&amp;#REF!,D102&amp;"9"))</f>
        <v>ZZZ9</v>
      </c>
      <c r="L102" s="104">
        <f t="shared" si="0"/>
        <v>999</v>
      </c>
      <c r="M102" s="128">
        <f t="shared" si="1"/>
        <v>999</v>
      </c>
      <c r="N102" s="125"/>
      <c r="O102" s="98"/>
      <c r="P102" s="68">
        <f t="shared" si="2"/>
        <v>999</v>
      </c>
      <c r="Q102" s="52"/>
    </row>
    <row r="103" spans="1:17" s="11" customFormat="1" ht="18.899999999999999" customHeight="1" x14ac:dyDescent="0.25">
      <c r="A103" s="105">
        <v>97</v>
      </c>
      <c r="B103" s="50"/>
      <c r="C103" s="50"/>
      <c r="D103" s="51"/>
      <c r="E103" s="120"/>
      <c r="F103" s="67"/>
      <c r="G103" s="67"/>
      <c r="H103" s="246"/>
      <c r="I103" s="131"/>
      <c r="J103" s="102" t="e">
        <f>IF(AND(Q103="",#REF!&gt;0,#REF!&lt;5),K103,)</f>
        <v>#REF!</v>
      </c>
      <c r="K103" s="100" t="str">
        <f>IF(D103="","ZZZ9",IF(AND(#REF!&gt;0,#REF!&lt;5),D103&amp;#REF!,D103&amp;"9"))</f>
        <v>ZZZ9</v>
      </c>
      <c r="L103" s="104">
        <f t="shared" si="0"/>
        <v>999</v>
      </c>
      <c r="M103" s="128">
        <f t="shared" si="1"/>
        <v>999</v>
      </c>
      <c r="N103" s="125"/>
      <c r="O103" s="98"/>
      <c r="P103" s="68">
        <f t="shared" si="2"/>
        <v>999</v>
      </c>
      <c r="Q103" s="52"/>
    </row>
    <row r="104" spans="1:17" s="11" customFormat="1" ht="18.899999999999999" customHeight="1" x14ac:dyDescent="0.25">
      <c r="A104" s="105">
        <v>98</v>
      </c>
      <c r="B104" s="50"/>
      <c r="C104" s="50"/>
      <c r="D104" s="51"/>
      <c r="E104" s="120"/>
      <c r="F104" s="67"/>
      <c r="G104" s="67"/>
      <c r="H104" s="246"/>
      <c r="I104" s="131"/>
      <c r="J104" s="102" t="e">
        <f>IF(AND(Q104="",#REF!&gt;0,#REF!&lt;5),K104,)</f>
        <v>#REF!</v>
      </c>
      <c r="K104" s="100" t="str">
        <f>IF(D104="","ZZZ9",IF(AND(#REF!&gt;0,#REF!&lt;5),D104&amp;#REF!,D104&amp;"9"))</f>
        <v>ZZZ9</v>
      </c>
      <c r="L104" s="104">
        <f t="shared" ref="L104:L156" si="3">IF(Q104="",999,Q104)</f>
        <v>999</v>
      </c>
      <c r="M104" s="128">
        <f t="shared" ref="M104:M156" si="4">IF(P104=999,999,1)</f>
        <v>999</v>
      </c>
      <c r="N104" s="125"/>
      <c r="O104" s="98"/>
      <c r="P104" s="68">
        <f t="shared" ref="P104:P156" si="5">IF(N104="DA",1,IF(N104="WC",2,IF(N104="SE",3,IF(N104="Q",4,IF(N104="LL",5,999)))))</f>
        <v>999</v>
      </c>
      <c r="Q104" s="52"/>
    </row>
    <row r="105" spans="1:17" s="11" customFormat="1" ht="18.899999999999999" customHeight="1" x14ac:dyDescent="0.25">
      <c r="A105" s="105">
        <v>99</v>
      </c>
      <c r="B105" s="50"/>
      <c r="C105" s="50"/>
      <c r="D105" s="51"/>
      <c r="E105" s="120"/>
      <c r="F105" s="67"/>
      <c r="G105" s="67"/>
      <c r="H105" s="246"/>
      <c r="I105" s="131"/>
      <c r="J105" s="102" t="e">
        <f>IF(AND(Q105="",#REF!&gt;0,#REF!&lt;5),K105,)</f>
        <v>#REF!</v>
      </c>
      <c r="K105" s="100" t="str">
        <f>IF(D105="","ZZZ9",IF(AND(#REF!&gt;0,#REF!&lt;5),D105&amp;#REF!,D105&amp;"9"))</f>
        <v>ZZZ9</v>
      </c>
      <c r="L105" s="104">
        <f t="shared" si="3"/>
        <v>999</v>
      </c>
      <c r="M105" s="128">
        <f t="shared" si="4"/>
        <v>999</v>
      </c>
      <c r="N105" s="125"/>
      <c r="O105" s="98"/>
      <c r="P105" s="68">
        <f t="shared" si="5"/>
        <v>999</v>
      </c>
      <c r="Q105" s="52"/>
    </row>
    <row r="106" spans="1:17" s="11" customFormat="1" ht="18.899999999999999" customHeight="1" x14ac:dyDescent="0.25">
      <c r="A106" s="105">
        <v>100</v>
      </c>
      <c r="B106" s="50"/>
      <c r="C106" s="50"/>
      <c r="D106" s="51"/>
      <c r="E106" s="120"/>
      <c r="F106" s="67"/>
      <c r="G106" s="67"/>
      <c r="H106" s="246"/>
      <c r="I106" s="131"/>
      <c r="J106" s="102" t="e">
        <f>IF(AND(Q106="",#REF!&gt;0,#REF!&lt;5),K106,)</f>
        <v>#REF!</v>
      </c>
      <c r="K106" s="100" t="str">
        <f>IF(D106="","ZZZ9",IF(AND(#REF!&gt;0,#REF!&lt;5),D106&amp;#REF!,D106&amp;"9"))</f>
        <v>ZZZ9</v>
      </c>
      <c r="L106" s="104">
        <f t="shared" si="3"/>
        <v>999</v>
      </c>
      <c r="M106" s="128">
        <f t="shared" si="4"/>
        <v>999</v>
      </c>
      <c r="N106" s="125"/>
      <c r="O106" s="98"/>
      <c r="P106" s="68">
        <f t="shared" si="5"/>
        <v>999</v>
      </c>
      <c r="Q106" s="52"/>
    </row>
    <row r="107" spans="1:17" s="11" customFormat="1" ht="18.899999999999999" customHeight="1" x14ac:dyDescent="0.25">
      <c r="A107" s="105">
        <v>101</v>
      </c>
      <c r="B107" s="50"/>
      <c r="C107" s="50"/>
      <c r="D107" s="51"/>
      <c r="E107" s="120"/>
      <c r="F107" s="67"/>
      <c r="G107" s="67"/>
      <c r="H107" s="246"/>
      <c r="I107" s="131"/>
      <c r="J107" s="102" t="e">
        <f>IF(AND(Q107="",#REF!&gt;0,#REF!&lt;5),K107,)</f>
        <v>#REF!</v>
      </c>
      <c r="K107" s="100" t="str">
        <f>IF(D107="","ZZZ9",IF(AND(#REF!&gt;0,#REF!&lt;5),D107&amp;#REF!,D107&amp;"9"))</f>
        <v>ZZZ9</v>
      </c>
      <c r="L107" s="104">
        <f t="shared" si="3"/>
        <v>999</v>
      </c>
      <c r="M107" s="128">
        <f t="shared" si="4"/>
        <v>999</v>
      </c>
      <c r="N107" s="125"/>
      <c r="O107" s="98"/>
      <c r="P107" s="68">
        <f t="shared" si="5"/>
        <v>999</v>
      </c>
      <c r="Q107" s="52"/>
    </row>
    <row r="108" spans="1:17" s="11" customFormat="1" ht="18.899999999999999" customHeight="1" x14ac:dyDescent="0.25">
      <c r="A108" s="105">
        <v>102</v>
      </c>
      <c r="B108" s="50"/>
      <c r="C108" s="50"/>
      <c r="D108" s="51"/>
      <c r="E108" s="120"/>
      <c r="F108" s="67"/>
      <c r="G108" s="67"/>
      <c r="H108" s="246"/>
      <c r="I108" s="131"/>
      <c r="J108" s="102" t="e">
        <f>IF(AND(Q108="",#REF!&gt;0,#REF!&lt;5),K108,)</f>
        <v>#REF!</v>
      </c>
      <c r="K108" s="100" t="str">
        <f>IF(D108="","ZZZ9",IF(AND(#REF!&gt;0,#REF!&lt;5),D108&amp;#REF!,D108&amp;"9"))</f>
        <v>ZZZ9</v>
      </c>
      <c r="L108" s="104">
        <f t="shared" si="3"/>
        <v>999</v>
      </c>
      <c r="M108" s="128">
        <f t="shared" si="4"/>
        <v>999</v>
      </c>
      <c r="N108" s="125"/>
      <c r="O108" s="98"/>
      <c r="P108" s="68">
        <f t="shared" si="5"/>
        <v>999</v>
      </c>
      <c r="Q108" s="52"/>
    </row>
    <row r="109" spans="1:17" s="11" customFormat="1" ht="18.899999999999999" customHeight="1" x14ac:dyDescent="0.25">
      <c r="A109" s="105">
        <v>103</v>
      </c>
      <c r="B109" s="50"/>
      <c r="C109" s="50"/>
      <c r="D109" s="51"/>
      <c r="E109" s="120"/>
      <c r="F109" s="67"/>
      <c r="G109" s="67"/>
      <c r="H109" s="246"/>
      <c r="I109" s="131"/>
      <c r="J109" s="102" t="e">
        <f>IF(AND(Q109="",#REF!&gt;0,#REF!&lt;5),K109,)</f>
        <v>#REF!</v>
      </c>
      <c r="K109" s="100" t="str">
        <f>IF(D109="","ZZZ9",IF(AND(#REF!&gt;0,#REF!&lt;5),D109&amp;#REF!,D109&amp;"9"))</f>
        <v>ZZZ9</v>
      </c>
      <c r="L109" s="104">
        <f t="shared" si="3"/>
        <v>999</v>
      </c>
      <c r="M109" s="128">
        <f t="shared" si="4"/>
        <v>999</v>
      </c>
      <c r="N109" s="125"/>
      <c r="O109" s="98"/>
      <c r="P109" s="68">
        <f t="shared" si="5"/>
        <v>999</v>
      </c>
      <c r="Q109" s="52"/>
    </row>
    <row r="110" spans="1:17" s="11" customFormat="1" ht="18.899999999999999" customHeight="1" x14ac:dyDescent="0.25">
      <c r="A110" s="105">
        <v>104</v>
      </c>
      <c r="B110" s="50"/>
      <c r="C110" s="50"/>
      <c r="D110" s="51"/>
      <c r="E110" s="120"/>
      <c r="F110" s="67"/>
      <c r="G110" s="67"/>
      <c r="H110" s="246"/>
      <c r="I110" s="131"/>
      <c r="J110" s="102" t="e">
        <f>IF(AND(Q110="",#REF!&gt;0,#REF!&lt;5),K110,)</f>
        <v>#REF!</v>
      </c>
      <c r="K110" s="100" t="str">
        <f>IF(D110="","ZZZ9",IF(AND(#REF!&gt;0,#REF!&lt;5),D110&amp;#REF!,D110&amp;"9"))</f>
        <v>ZZZ9</v>
      </c>
      <c r="L110" s="104">
        <f t="shared" si="3"/>
        <v>999</v>
      </c>
      <c r="M110" s="128">
        <f t="shared" si="4"/>
        <v>999</v>
      </c>
      <c r="N110" s="125"/>
      <c r="O110" s="98"/>
      <c r="P110" s="68">
        <f t="shared" si="5"/>
        <v>999</v>
      </c>
      <c r="Q110" s="52"/>
    </row>
    <row r="111" spans="1:17" s="11" customFormat="1" ht="18.899999999999999" customHeight="1" x14ac:dyDescent="0.25">
      <c r="A111" s="105">
        <v>105</v>
      </c>
      <c r="B111" s="50"/>
      <c r="C111" s="50"/>
      <c r="D111" s="51"/>
      <c r="E111" s="120"/>
      <c r="F111" s="67"/>
      <c r="G111" s="67"/>
      <c r="H111" s="246"/>
      <c r="I111" s="131"/>
      <c r="J111" s="102" t="e">
        <f>IF(AND(Q111="",#REF!&gt;0,#REF!&lt;5),K111,)</f>
        <v>#REF!</v>
      </c>
      <c r="K111" s="100" t="str">
        <f>IF(D111="","ZZZ9",IF(AND(#REF!&gt;0,#REF!&lt;5),D111&amp;#REF!,D111&amp;"9"))</f>
        <v>ZZZ9</v>
      </c>
      <c r="L111" s="104">
        <f t="shared" si="3"/>
        <v>999</v>
      </c>
      <c r="M111" s="128">
        <f t="shared" si="4"/>
        <v>999</v>
      </c>
      <c r="N111" s="125"/>
      <c r="O111" s="98"/>
      <c r="P111" s="68">
        <f t="shared" si="5"/>
        <v>999</v>
      </c>
      <c r="Q111" s="52"/>
    </row>
    <row r="112" spans="1:17" s="11" customFormat="1" ht="18.899999999999999" customHeight="1" x14ac:dyDescent="0.25">
      <c r="A112" s="105">
        <v>106</v>
      </c>
      <c r="B112" s="50"/>
      <c r="C112" s="50"/>
      <c r="D112" s="51"/>
      <c r="E112" s="120"/>
      <c r="F112" s="67"/>
      <c r="G112" s="67"/>
      <c r="H112" s="246"/>
      <c r="I112" s="131"/>
      <c r="J112" s="102" t="e">
        <f>IF(AND(Q112="",#REF!&gt;0,#REF!&lt;5),K112,)</f>
        <v>#REF!</v>
      </c>
      <c r="K112" s="100" t="str">
        <f>IF(D112="","ZZZ9",IF(AND(#REF!&gt;0,#REF!&lt;5),D112&amp;#REF!,D112&amp;"9"))</f>
        <v>ZZZ9</v>
      </c>
      <c r="L112" s="104">
        <f t="shared" si="3"/>
        <v>999</v>
      </c>
      <c r="M112" s="128">
        <f t="shared" si="4"/>
        <v>999</v>
      </c>
      <c r="N112" s="125"/>
      <c r="O112" s="98"/>
      <c r="P112" s="68">
        <f t="shared" si="5"/>
        <v>999</v>
      </c>
      <c r="Q112" s="52"/>
    </row>
    <row r="113" spans="1:17" s="11" customFormat="1" ht="18.899999999999999" customHeight="1" x14ac:dyDescent="0.25">
      <c r="A113" s="105">
        <v>107</v>
      </c>
      <c r="B113" s="50"/>
      <c r="C113" s="50"/>
      <c r="D113" s="51"/>
      <c r="E113" s="120"/>
      <c r="F113" s="67"/>
      <c r="G113" s="67"/>
      <c r="H113" s="246"/>
      <c r="I113" s="131"/>
      <c r="J113" s="102" t="e">
        <f>IF(AND(Q113="",#REF!&gt;0,#REF!&lt;5),K113,)</f>
        <v>#REF!</v>
      </c>
      <c r="K113" s="100" t="str">
        <f>IF(D113="","ZZZ9",IF(AND(#REF!&gt;0,#REF!&lt;5),D113&amp;#REF!,D113&amp;"9"))</f>
        <v>ZZZ9</v>
      </c>
      <c r="L113" s="104">
        <f t="shared" si="3"/>
        <v>999</v>
      </c>
      <c r="M113" s="128">
        <f t="shared" si="4"/>
        <v>999</v>
      </c>
      <c r="N113" s="125"/>
      <c r="O113" s="98"/>
      <c r="P113" s="68">
        <f t="shared" si="5"/>
        <v>999</v>
      </c>
      <c r="Q113" s="52"/>
    </row>
    <row r="114" spans="1:17" s="11" customFormat="1" ht="18.899999999999999" customHeight="1" x14ac:dyDescent="0.25">
      <c r="A114" s="105">
        <v>108</v>
      </c>
      <c r="B114" s="50"/>
      <c r="C114" s="50"/>
      <c r="D114" s="51"/>
      <c r="E114" s="120"/>
      <c r="F114" s="67"/>
      <c r="G114" s="67"/>
      <c r="H114" s="246"/>
      <c r="I114" s="131"/>
      <c r="J114" s="102" t="e">
        <f>IF(AND(Q114="",#REF!&gt;0,#REF!&lt;5),K114,)</f>
        <v>#REF!</v>
      </c>
      <c r="K114" s="100" t="str">
        <f>IF(D114="","ZZZ9",IF(AND(#REF!&gt;0,#REF!&lt;5),D114&amp;#REF!,D114&amp;"9"))</f>
        <v>ZZZ9</v>
      </c>
      <c r="L114" s="104">
        <f t="shared" si="3"/>
        <v>999</v>
      </c>
      <c r="M114" s="128">
        <f t="shared" si="4"/>
        <v>999</v>
      </c>
      <c r="N114" s="125"/>
      <c r="O114" s="98"/>
      <c r="P114" s="68">
        <f t="shared" si="5"/>
        <v>999</v>
      </c>
      <c r="Q114" s="52"/>
    </row>
    <row r="115" spans="1:17" s="11" customFormat="1" ht="18.899999999999999" customHeight="1" x14ac:dyDescent="0.25">
      <c r="A115" s="105">
        <v>109</v>
      </c>
      <c r="B115" s="50"/>
      <c r="C115" s="50"/>
      <c r="D115" s="51"/>
      <c r="E115" s="120"/>
      <c r="F115" s="67"/>
      <c r="G115" s="67"/>
      <c r="H115" s="246"/>
      <c r="I115" s="131"/>
      <c r="J115" s="102" t="e">
        <f>IF(AND(Q115="",#REF!&gt;0,#REF!&lt;5),K115,)</f>
        <v>#REF!</v>
      </c>
      <c r="K115" s="100" t="str">
        <f>IF(D115="","ZZZ9",IF(AND(#REF!&gt;0,#REF!&lt;5),D115&amp;#REF!,D115&amp;"9"))</f>
        <v>ZZZ9</v>
      </c>
      <c r="L115" s="104">
        <f t="shared" si="3"/>
        <v>999</v>
      </c>
      <c r="M115" s="128">
        <f t="shared" si="4"/>
        <v>999</v>
      </c>
      <c r="N115" s="125"/>
      <c r="O115" s="98"/>
      <c r="P115" s="68">
        <f t="shared" si="5"/>
        <v>999</v>
      </c>
      <c r="Q115" s="52"/>
    </row>
    <row r="116" spans="1:17" s="11" customFormat="1" ht="18.899999999999999" customHeight="1" x14ac:dyDescent="0.25">
      <c r="A116" s="105">
        <v>110</v>
      </c>
      <c r="B116" s="50"/>
      <c r="C116" s="50"/>
      <c r="D116" s="51"/>
      <c r="E116" s="120"/>
      <c r="F116" s="67"/>
      <c r="G116" s="67"/>
      <c r="H116" s="246"/>
      <c r="I116" s="131"/>
      <c r="J116" s="102" t="e">
        <f>IF(AND(Q116="",#REF!&gt;0,#REF!&lt;5),K116,)</f>
        <v>#REF!</v>
      </c>
      <c r="K116" s="100" t="str">
        <f>IF(D116="","ZZZ9",IF(AND(#REF!&gt;0,#REF!&lt;5),D116&amp;#REF!,D116&amp;"9"))</f>
        <v>ZZZ9</v>
      </c>
      <c r="L116" s="104">
        <f t="shared" si="3"/>
        <v>999</v>
      </c>
      <c r="M116" s="128">
        <f t="shared" si="4"/>
        <v>999</v>
      </c>
      <c r="N116" s="125"/>
      <c r="O116" s="98"/>
      <c r="P116" s="68">
        <f t="shared" si="5"/>
        <v>999</v>
      </c>
      <c r="Q116" s="52"/>
    </row>
    <row r="117" spans="1:17" s="11" customFormat="1" ht="18.899999999999999" customHeight="1" x14ac:dyDescent="0.25">
      <c r="A117" s="105">
        <v>111</v>
      </c>
      <c r="B117" s="50"/>
      <c r="C117" s="50"/>
      <c r="D117" s="51"/>
      <c r="E117" s="120"/>
      <c r="F117" s="67"/>
      <c r="G117" s="67"/>
      <c r="H117" s="246"/>
      <c r="I117" s="131"/>
      <c r="J117" s="102" t="e">
        <f>IF(AND(Q117="",#REF!&gt;0,#REF!&lt;5),K117,)</f>
        <v>#REF!</v>
      </c>
      <c r="K117" s="100" t="str">
        <f>IF(D117="","ZZZ9",IF(AND(#REF!&gt;0,#REF!&lt;5),D117&amp;#REF!,D117&amp;"9"))</f>
        <v>ZZZ9</v>
      </c>
      <c r="L117" s="104">
        <f t="shared" si="3"/>
        <v>999</v>
      </c>
      <c r="M117" s="128">
        <f t="shared" si="4"/>
        <v>999</v>
      </c>
      <c r="N117" s="125"/>
      <c r="O117" s="98"/>
      <c r="P117" s="68">
        <f t="shared" si="5"/>
        <v>999</v>
      </c>
      <c r="Q117" s="52"/>
    </row>
    <row r="118" spans="1:17" s="11" customFormat="1" ht="18.899999999999999" customHeight="1" x14ac:dyDescent="0.25">
      <c r="A118" s="105">
        <v>112</v>
      </c>
      <c r="B118" s="50"/>
      <c r="C118" s="50"/>
      <c r="D118" s="51"/>
      <c r="E118" s="120"/>
      <c r="F118" s="67"/>
      <c r="G118" s="67"/>
      <c r="H118" s="246"/>
      <c r="I118" s="131"/>
      <c r="J118" s="102" t="e">
        <f>IF(AND(Q118="",#REF!&gt;0,#REF!&lt;5),K118,)</f>
        <v>#REF!</v>
      </c>
      <c r="K118" s="100" t="str">
        <f>IF(D118="","ZZZ9",IF(AND(#REF!&gt;0,#REF!&lt;5),D118&amp;#REF!,D118&amp;"9"))</f>
        <v>ZZZ9</v>
      </c>
      <c r="L118" s="104">
        <f t="shared" si="3"/>
        <v>999</v>
      </c>
      <c r="M118" s="128">
        <f t="shared" si="4"/>
        <v>999</v>
      </c>
      <c r="N118" s="125"/>
      <c r="O118" s="98"/>
      <c r="P118" s="68">
        <f t="shared" si="5"/>
        <v>999</v>
      </c>
      <c r="Q118" s="52"/>
    </row>
    <row r="119" spans="1:17" s="11" customFormat="1" ht="18.899999999999999" customHeight="1" x14ac:dyDescent="0.25">
      <c r="A119" s="105">
        <v>113</v>
      </c>
      <c r="B119" s="50"/>
      <c r="C119" s="50"/>
      <c r="D119" s="51"/>
      <c r="E119" s="120"/>
      <c r="F119" s="67"/>
      <c r="G119" s="67"/>
      <c r="H119" s="246"/>
      <c r="I119" s="131"/>
      <c r="J119" s="102" t="e">
        <f>IF(AND(Q119="",#REF!&gt;0,#REF!&lt;5),K119,)</f>
        <v>#REF!</v>
      </c>
      <c r="K119" s="100" t="str">
        <f>IF(D119="","ZZZ9",IF(AND(#REF!&gt;0,#REF!&lt;5),D119&amp;#REF!,D119&amp;"9"))</f>
        <v>ZZZ9</v>
      </c>
      <c r="L119" s="104">
        <f t="shared" si="3"/>
        <v>999</v>
      </c>
      <c r="M119" s="128">
        <f t="shared" si="4"/>
        <v>999</v>
      </c>
      <c r="N119" s="125"/>
      <c r="O119" s="98"/>
      <c r="P119" s="68">
        <f t="shared" si="5"/>
        <v>999</v>
      </c>
      <c r="Q119" s="52"/>
    </row>
    <row r="120" spans="1:17" s="11" customFormat="1" ht="18.899999999999999" customHeight="1" x14ac:dyDescent="0.25">
      <c r="A120" s="105">
        <v>114</v>
      </c>
      <c r="B120" s="50"/>
      <c r="C120" s="50"/>
      <c r="D120" s="51"/>
      <c r="E120" s="120"/>
      <c r="F120" s="67"/>
      <c r="G120" s="67"/>
      <c r="H120" s="246"/>
      <c r="I120" s="131"/>
      <c r="J120" s="102" t="e">
        <f>IF(AND(Q120="",#REF!&gt;0,#REF!&lt;5),K120,)</f>
        <v>#REF!</v>
      </c>
      <c r="K120" s="100" t="str">
        <f>IF(D120="","ZZZ9",IF(AND(#REF!&gt;0,#REF!&lt;5),D120&amp;#REF!,D120&amp;"9"))</f>
        <v>ZZZ9</v>
      </c>
      <c r="L120" s="104">
        <f t="shared" si="3"/>
        <v>999</v>
      </c>
      <c r="M120" s="128">
        <f t="shared" si="4"/>
        <v>999</v>
      </c>
      <c r="N120" s="125"/>
      <c r="O120" s="98"/>
      <c r="P120" s="68">
        <f t="shared" si="5"/>
        <v>999</v>
      </c>
      <c r="Q120" s="52"/>
    </row>
    <row r="121" spans="1:17" s="11" customFormat="1" ht="18.899999999999999" customHeight="1" x14ac:dyDescent="0.25">
      <c r="A121" s="105">
        <v>115</v>
      </c>
      <c r="B121" s="50"/>
      <c r="C121" s="50"/>
      <c r="D121" s="51"/>
      <c r="E121" s="120"/>
      <c r="F121" s="67"/>
      <c r="G121" s="67"/>
      <c r="H121" s="246"/>
      <c r="I121" s="131"/>
      <c r="J121" s="102" t="e">
        <f>IF(AND(Q121="",#REF!&gt;0,#REF!&lt;5),K121,)</f>
        <v>#REF!</v>
      </c>
      <c r="K121" s="100" t="str">
        <f>IF(D121="","ZZZ9",IF(AND(#REF!&gt;0,#REF!&lt;5),D121&amp;#REF!,D121&amp;"9"))</f>
        <v>ZZZ9</v>
      </c>
      <c r="L121" s="104">
        <f t="shared" si="3"/>
        <v>999</v>
      </c>
      <c r="M121" s="128">
        <f t="shared" si="4"/>
        <v>999</v>
      </c>
      <c r="N121" s="125"/>
      <c r="O121" s="98"/>
      <c r="P121" s="68">
        <f t="shared" si="5"/>
        <v>999</v>
      </c>
      <c r="Q121" s="52"/>
    </row>
    <row r="122" spans="1:17" s="11" customFormat="1" ht="18.899999999999999" customHeight="1" x14ac:dyDescent="0.25">
      <c r="A122" s="105">
        <v>116</v>
      </c>
      <c r="B122" s="50"/>
      <c r="C122" s="50"/>
      <c r="D122" s="51"/>
      <c r="E122" s="120"/>
      <c r="F122" s="67"/>
      <c r="G122" s="67"/>
      <c r="H122" s="246"/>
      <c r="I122" s="131"/>
      <c r="J122" s="102" t="e">
        <f>IF(AND(Q122="",#REF!&gt;0,#REF!&lt;5),K122,)</f>
        <v>#REF!</v>
      </c>
      <c r="K122" s="100" t="str">
        <f>IF(D122="","ZZZ9",IF(AND(#REF!&gt;0,#REF!&lt;5),D122&amp;#REF!,D122&amp;"9"))</f>
        <v>ZZZ9</v>
      </c>
      <c r="L122" s="104">
        <f t="shared" si="3"/>
        <v>999</v>
      </c>
      <c r="M122" s="128">
        <f t="shared" si="4"/>
        <v>999</v>
      </c>
      <c r="N122" s="125"/>
      <c r="O122" s="98"/>
      <c r="P122" s="68">
        <f t="shared" si="5"/>
        <v>999</v>
      </c>
      <c r="Q122" s="52"/>
    </row>
    <row r="123" spans="1:17" s="11" customFormat="1" ht="18.899999999999999" customHeight="1" x14ac:dyDescent="0.25">
      <c r="A123" s="105">
        <v>117</v>
      </c>
      <c r="B123" s="50"/>
      <c r="C123" s="50"/>
      <c r="D123" s="51"/>
      <c r="E123" s="120"/>
      <c r="F123" s="67"/>
      <c r="G123" s="67"/>
      <c r="H123" s="246"/>
      <c r="I123" s="131"/>
      <c r="J123" s="102" t="e">
        <f>IF(AND(Q123="",#REF!&gt;0,#REF!&lt;5),K123,)</f>
        <v>#REF!</v>
      </c>
      <c r="K123" s="100" t="str">
        <f>IF(D123="","ZZZ9",IF(AND(#REF!&gt;0,#REF!&lt;5),D123&amp;#REF!,D123&amp;"9"))</f>
        <v>ZZZ9</v>
      </c>
      <c r="L123" s="104">
        <f t="shared" si="3"/>
        <v>999</v>
      </c>
      <c r="M123" s="128">
        <f t="shared" si="4"/>
        <v>999</v>
      </c>
      <c r="N123" s="125"/>
      <c r="O123" s="98"/>
      <c r="P123" s="68">
        <f t="shared" si="5"/>
        <v>999</v>
      </c>
      <c r="Q123" s="52"/>
    </row>
    <row r="124" spans="1:17" s="11" customFormat="1" ht="18.899999999999999" customHeight="1" x14ac:dyDescent="0.25">
      <c r="A124" s="105">
        <v>118</v>
      </c>
      <c r="B124" s="50"/>
      <c r="C124" s="50"/>
      <c r="D124" s="51"/>
      <c r="E124" s="120"/>
      <c r="F124" s="67"/>
      <c r="G124" s="67"/>
      <c r="H124" s="246"/>
      <c r="I124" s="131"/>
      <c r="J124" s="102" t="e">
        <f>IF(AND(Q124="",#REF!&gt;0,#REF!&lt;5),K124,)</f>
        <v>#REF!</v>
      </c>
      <c r="K124" s="100" t="str">
        <f>IF(D124="","ZZZ9",IF(AND(#REF!&gt;0,#REF!&lt;5),D124&amp;#REF!,D124&amp;"9"))</f>
        <v>ZZZ9</v>
      </c>
      <c r="L124" s="104">
        <f t="shared" si="3"/>
        <v>999</v>
      </c>
      <c r="M124" s="128">
        <f t="shared" si="4"/>
        <v>999</v>
      </c>
      <c r="N124" s="125"/>
      <c r="O124" s="98"/>
      <c r="P124" s="68">
        <f t="shared" si="5"/>
        <v>999</v>
      </c>
      <c r="Q124" s="52"/>
    </row>
    <row r="125" spans="1:17" s="11" customFormat="1" ht="18.899999999999999" customHeight="1" x14ac:dyDescent="0.25">
      <c r="A125" s="105">
        <v>119</v>
      </c>
      <c r="B125" s="50"/>
      <c r="C125" s="50"/>
      <c r="D125" s="51"/>
      <c r="E125" s="120"/>
      <c r="F125" s="67"/>
      <c r="G125" s="67"/>
      <c r="H125" s="246"/>
      <c r="I125" s="131"/>
      <c r="J125" s="102" t="e">
        <f>IF(AND(Q125="",#REF!&gt;0,#REF!&lt;5),K125,)</f>
        <v>#REF!</v>
      </c>
      <c r="K125" s="100" t="str">
        <f>IF(D125="","ZZZ9",IF(AND(#REF!&gt;0,#REF!&lt;5),D125&amp;#REF!,D125&amp;"9"))</f>
        <v>ZZZ9</v>
      </c>
      <c r="L125" s="104">
        <f t="shared" si="3"/>
        <v>999</v>
      </c>
      <c r="M125" s="128">
        <f t="shared" si="4"/>
        <v>999</v>
      </c>
      <c r="N125" s="125"/>
      <c r="O125" s="98"/>
      <c r="P125" s="68">
        <f t="shared" si="5"/>
        <v>999</v>
      </c>
      <c r="Q125" s="52"/>
    </row>
    <row r="126" spans="1:17" s="11" customFormat="1" ht="18.899999999999999" customHeight="1" x14ac:dyDescent="0.25">
      <c r="A126" s="105">
        <v>120</v>
      </c>
      <c r="B126" s="50"/>
      <c r="C126" s="50"/>
      <c r="D126" s="51"/>
      <c r="E126" s="120"/>
      <c r="F126" s="67"/>
      <c r="G126" s="67"/>
      <c r="H126" s="246"/>
      <c r="I126" s="131"/>
      <c r="J126" s="102" t="e">
        <f>IF(AND(Q126="",#REF!&gt;0,#REF!&lt;5),K126,)</f>
        <v>#REF!</v>
      </c>
      <c r="K126" s="100" t="str">
        <f>IF(D126="","ZZZ9",IF(AND(#REF!&gt;0,#REF!&lt;5),D126&amp;#REF!,D126&amp;"9"))</f>
        <v>ZZZ9</v>
      </c>
      <c r="L126" s="104">
        <f t="shared" si="3"/>
        <v>999</v>
      </c>
      <c r="M126" s="128">
        <f t="shared" si="4"/>
        <v>999</v>
      </c>
      <c r="N126" s="125"/>
      <c r="O126" s="98"/>
      <c r="P126" s="68">
        <f t="shared" si="5"/>
        <v>999</v>
      </c>
      <c r="Q126" s="52"/>
    </row>
    <row r="127" spans="1:17" s="11" customFormat="1" ht="18.899999999999999" customHeight="1" x14ac:dyDescent="0.25">
      <c r="A127" s="105">
        <v>121</v>
      </c>
      <c r="B127" s="50"/>
      <c r="C127" s="50"/>
      <c r="D127" s="51"/>
      <c r="E127" s="120"/>
      <c r="F127" s="67"/>
      <c r="G127" s="67"/>
      <c r="H127" s="246"/>
      <c r="I127" s="131"/>
      <c r="J127" s="102" t="e">
        <f>IF(AND(Q127="",#REF!&gt;0,#REF!&lt;5),K127,)</f>
        <v>#REF!</v>
      </c>
      <c r="K127" s="100" t="str">
        <f>IF(D127="","ZZZ9",IF(AND(#REF!&gt;0,#REF!&lt;5),D127&amp;#REF!,D127&amp;"9"))</f>
        <v>ZZZ9</v>
      </c>
      <c r="L127" s="104">
        <f t="shared" si="3"/>
        <v>999</v>
      </c>
      <c r="M127" s="128">
        <f t="shared" si="4"/>
        <v>999</v>
      </c>
      <c r="N127" s="125"/>
      <c r="O127" s="98"/>
      <c r="P127" s="68">
        <f t="shared" si="5"/>
        <v>999</v>
      </c>
      <c r="Q127" s="52"/>
    </row>
    <row r="128" spans="1:17" s="11" customFormat="1" ht="18.899999999999999" customHeight="1" x14ac:dyDescent="0.25">
      <c r="A128" s="105">
        <v>122</v>
      </c>
      <c r="B128" s="50"/>
      <c r="C128" s="50"/>
      <c r="D128" s="51"/>
      <c r="E128" s="120"/>
      <c r="F128" s="67"/>
      <c r="G128" s="67"/>
      <c r="H128" s="246"/>
      <c r="I128" s="131"/>
      <c r="J128" s="102" t="e">
        <f>IF(AND(Q128="",#REF!&gt;0,#REF!&lt;5),K128,)</f>
        <v>#REF!</v>
      </c>
      <c r="K128" s="100" t="str">
        <f>IF(D128="","ZZZ9",IF(AND(#REF!&gt;0,#REF!&lt;5),D128&amp;#REF!,D128&amp;"9"))</f>
        <v>ZZZ9</v>
      </c>
      <c r="L128" s="104">
        <f t="shared" si="3"/>
        <v>999</v>
      </c>
      <c r="M128" s="128">
        <f t="shared" si="4"/>
        <v>999</v>
      </c>
      <c r="N128" s="125"/>
      <c r="O128" s="98"/>
      <c r="P128" s="68">
        <f t="shared" si="5"/>
        <v>999</v>
      </c>
      <c r="Q128" s="52"/>
    </row>
    <row r="129" spans="1:17" s="11" customFormat="1" ht="18.899999999999999" customHeight="1" x14ac:dyDescent="0.25">
      <c r="A129" s="105">
        <v>123</v>
      </c>
      <c r="B129" s="50"/>
      <c r="C129" s="50"/>
      <c r="D129" s="51"/>
      <c r="E129" s="120"/>
      <c r="F129" s="67"/>
      <c r="G129" s="67"/>
      <c r="H129" s="246"/>
      <c r="I129" s="131"/>
      <c r="J129" s="102" t="e">
        <f>IF(AND(Q129="",#REF!&gt;0,#REF!&lt;5),K129,)</f>
        <v>#REF!</v>
      </c>
      <c r="K129" s="100" t="str">
        <f>IF(D129="","ZZZ9",IF(AND(#REF!&gt;0,#REF!&lt;5),D129&amp;#REF!,D129&amp;"9"))</f>
        <v>ZZZ9</v>
      </c>
      <c r="L129" s="104">
        <f t="shared" si="3"/>
        <v>999</v>
      </c>
      <c r="M129" s="128">
        <f t="shared" si="4"/>
        <v>999</v>
      </c>
      <c r="N129" s="125"/>
      <c r="O129" s="98"/>
      <c r="P129" s="68">
        <f t="shared" si="5"/>
        <v>999</v>
      </c>
      <c r="Q129" s="52"/>
    </row>
    <row r="130" spans="1:17" s="11" customFormat="1" ht="18.899999999999999" customHeight="1" x14ac:dyDescent="0.25">
      <c r="A130" s="105">
        <v>124</v>
      </c>
      <c r="B130" s="50"/>
      <c r="C130" s="50"/>
      <c r="D130" s="51"/>
      <c r="E130" s="120"/>
      <c r="F130" s="67"/>
      <c r="G130" s="67"/>
      <c r="H130" s="246"/>
      <c r="I130" s="131"/>
      <c r="J130" s="102" t="e">
        <f>IF(AND(Q130="",#REF!&gt;0,#REF!&lt;5),K130,)</f>
        <v>#REF!</v>
      </c>
      <c r="K130" s="100" t="str">
        <f>IF(D130="","ZZZ9",IF(AND(#REF!&gt;0,#REF!&lt;5),D130&amp;#REF!,D130&amp;"9"))</f>
        <v>ZZZ9</v>
      </c>
      <c r="L130" s="104">
        <f t="shared" si="3"/>
        <v>999</v>
      </c>
      <c r="M130" s="128">
        <f t="shared" si="4"/>
        <v>999</v>
      </c>
      <c r="N130" s="125"/>
      <c r="O130" s="98"/>
      <c r="P130" s="68">
        <f t="shared" si="5"/>
        <v>999</v>
      </c>
      <c r="Q130" s="52"/>
    </row>
    <row r="131" spans="1:17" s="11" customFormat="1" ht="18.899999999999999" customHeight="1" x14ac:dyDescent="0.25">
      <c r="A131" s="105">
        <v>125</v>
      </c>
      <c r="B131" s="50"/>
      <c r="C131" s="50"/>
      <c r="D131" s="51"/>
      <c r="E131" s="120"/>
      <c r="F131" s="67"/>
      <c r="G131" s="67"/>
      <c r="H131" s="246"/>
      <c r="I131" s="131"/>
      <c r="J131" s="102" t="e">
        <f>IF(AND(Q131="",#REF!&gt;0,#REF!&lt;5),K131,)</f>
        <v>#REF!</v>
      </c>
      <c r="K131" s="100" t="str">
        <f>IF(D131="","ZZZ9",IF(AND(#REF!&gt;0,#REF!&lt;5),D131&amp;#REF!,D131&amp;"9"))</f>
        <v>ZZZ9</v>
      </c>
      <c r="L131" s="104">
        <f t="shared" si="3"/>
        <v>999</v>
      </c>
      <c r="M131" s="128">
        <f t="shared" si="4"/>
        <v>999</v>
      </c>
      <c r="N131" s="125"/>
      <c r="O131" s="98"/>
      <c r="P131" s="68">
        <f t="shared" si="5"/>
        <v>999</v>
      </c>
      <c r="Q131" s="52"/>
    </row>
    <row r="132" spans="1:17" s="11" customFormat="1" ht="18.899999999999999" customHeight="1" x14ac:dyDescent="0.25">
      <c r="A132" s="105">
        <v>126</v>
      </c>
      <c r="B132" s="50"/>
      <c r="C132" s="50"/>
      <c r="D132" s="51"/>
      <c r="E132" s="120"/>
      <c r="F132" s="67"/>
      <c r="G132" s="67"/>
      <c r="H132" s="246"/>
      <c r="I132" s="131"/>
      <c r="J132" s="102" t="e">
        <f>IF(AND(Q132="",#REF!&gt;0,#REF!&lt;5),K132,)</f>
        <v>#REF!</v>
      </c>
      <c r="K132" s="100" t="str">
        <f>IF(D132="","ZZZ9",IF(AND(#REF!&gt;0,#REF!&lt;5),D132&amp;#REF!,D132&amp;"9"))</f>
        <v>ZZZ9</v>
      </c>
      <c r="L132" s="104">
        <f t="shared" si="3"/>
        <v>999</v>
      </c>
      <c r="M132" s="128">
        <f t="shared" si="4"/>
        <v>999</v>
      </c>
      <c r="N132" s="125"/>
      <c r="O132" s="98"/>
      <c r="P132" s="68">
        <f t="shared" si="5"/>
        <v>999</v>
      </c>
      <c r="Q132" s="52"/>
    </row>
    <row r="133" spans="1:17" s="11" customFormat="1" ht="18.899999999999999" customHeight="1" x14ac:dyDescent="0.25">
      <c r="A133" s="105">
        <v>127</v>
      </c>
      <c r="B133" s="50"/>
      <c r="C133" s="50"/>
      <c r="D133" s="51"/>
      <c r="E133" s="120"/>
      <c r="F133" s="67"/>
      <c r="G133" s="67"/>
      <c r="H133" s="246"/>
      <c r="I133" s="131"/>
      <c r="J133" s="102" t="e">
        <f>IF(AND(Q133="",#REF!&gt;0,#REF!&lt;5),K133,)</f>
        <v>#REF!</v>
      </c>
      <c r="K133" s="100" t="str">
        <f>IF(D133="","ZZZ9",IF(AND(#REF!&gt;0,#REF!&lt;5),D133&amp;#REF!,D133&amp;"9"))</f>
        <v>ZZZ9</v>
      </c>
      <c r="L133" s="104">
        <f t="shared" si="3"/>
        <v>999</v>
      </c>
      <c r="M133" s="128">
        <f t="shared" si="4"/>
        <v>999</v>
      </c>
      <c r="N133" s="125"/>
      <c r="O133" s="98"/>
      <c r="P133" s="68">
        <f t="shared" si="5"/>
        <v>999</v>
      </c>
      <c r="Q133" s="52"/>
    </row>
    <row r="134" spans="1:17" s="11" customFormat="1" ht="18.899999999999999" customHeight="1" x14ac:dyDescent="0.25">
      <c r="A134" s="105">
        <v>128</v>
      </c>
      <c r="B134" s="50"/>
      <c r="C134" s="50"/>
      <c r="D134" s="51"/>
      <c r="E134" s="120"/>
      <c r="F134" s="67"/>
      <c r="G134" s="67"/>
      <c r="H134" s="246"/>
      <c r="I134" s="131"/>
      <c r="J134" s="102" t="e">
        <f>IF(AND(Q134="",#REF!&gt;0,#REF!&lt;5),K134,)</f>
        <v>#REF!</v>
      </c>
      <c r="K134" s="100" t="str">
        <f>IF(D134="","ZZZ9",IF(AND(#REF!&gt;0,#REF!&lt;5),D134&amp;#REF!,D134&amp;"9"))</f>
        <v>ZZZ9</v>
      </c>
      <c r="L134" s="104">
        <f t="shared" si="3"/>
        <v>999</v>
      </c>
      <c r="M134" s="128">
        <f t="shared" si="4"/>
        <v>999</v>
      </c>
      <c r="N134" s="125"/>
      <c r="O134" s="129"/>
      <c r="P134" s="130">
        <f t="shared" si="5"/>
        <v>999</v>
      </c>
      <c r="Q134" s="131"/>
    </row>
    <row r="135" spans="1:17" x14ac:dyDescent="0.25">
      <c r="A135" s="105">
        <v>129</v>
      </c>
      <c r="B135" s="50"/>
      <c r="C135" s="50"/>
      <c r="D135" s="51"/>
      <c r="E135" s="120"/>
      <c r="F135" s="67"/>
      <c r="G135" s="67"/>
      <c r="H135" s="246"/>
      <c r="I135" s="131"/>
      <c r="J135" s="102" t="e">
        <f>IF(AND(Q135="",#REF!&gt;0,#REF!&lt;5),K135,)</f>
        <v>#REF!</v>
      </c>
      <c r="K135" s="100" t="str">
        <f>IF(D135="","ZZZ9",IF(AND(#REF!&gt;0,#REF!&lt;5),D135&amp;#REF!,D135&amp;"9"))</f>
        <v>ZZZ9</v>
      </c>
      <c r="L135" s="104">
        <f t="shared" si="3"/>
        <v>999</v>
      </c>
      <c r="M135" s="128">
        <f t="shared" si="4"/>
        <v>999</v>
      </c>
      <c r="N135" s="125"/>
      <c r="O135" s="98"/>
      <c r="P135" s="68">
        <f t="shared" si="5"/>
        <v>999</v>
      </c>
      <c r="Q135" s="52"/>
    </row>
    <row r="136" spans="1:17" x14ac:dyDescent="0.25">
      <c r="A136" s="105">
        <v>130</v>
      </c>
      <c r="B136" s="50"/>
      <c r="C136" s="50"/>
      <c r="D136" s="51"/>
      <c r="E136" s="120"/>
      <c r="F136" s="67"/>
      <c r="G136" s="67"/>
      <c r="H136" s="246"/>
      <c r="I136" s="131"/>
      <c r="J136" s="102" t="e">
        <f>IF(AND(Q136="",#REF!&gt;0,#REF!&lt;5),K136,)</f>
        <v>#REF!</v>
      </c>
      <c r="K136" s="100" t="str">
        <f>IF(D136="","ZZZ9",IF(AND(#REF!&gt;0,#REF!&lt;5),D136&amp;#REF!,D136&amp;"9"))</f>
        <v>ZZZ9</v>
      </c>
      <c r="L136" s="104">
        <f t="shared" si="3"/>
        <v>999</v>
      </c>
      <c r="M136" s="128">
        <f t="shared" si="4"/>
        <v>999</v>
      </c>
      <c r="N136" s="125"/>
      <c r="O136" s="98"/>
      <c r="P136" s="68">
        <f t="shared" si="5"/>
        <v>999</v>
      </c>
      <c r="Q136" s="52"/>
    </row>
    <row r="137" spans="1:17" x14ac:dyDescent="0.25">
      <c r="A137" s="105">
        <v>131</v>
      </c>
      <c r="B137" s="50"/>
      <c r="C137" s="50"/>
      <c r="D137" s="51"/>
      <c r="E137" s="120"/>
      <c r="F137" s="67"/>
      <c r="G137" s="67"/>
      <c r="H137" s="246"/>
      <c r="I137" s="131"/>
      <c r="J137" s="102" t="e">
        <f>IF(AND(Q137="",#REF!&gt;0,#REF!&lt;5),K137,)</f>
        <v>#REF!</v>
      </c>
      <c r="K137" s="100" t="str">
        <f>IF(D137="","ZZZ9",IF(AND(#REF!&gt;0,#REF!&lt;5),D137&amp;#REF!,D137&amp;"9"))</f>
        <v>ZZZ9</v>
      </c>
      <c r="L137" s="104">
        <f t="shared" si="3"/>
        <v>999</v>
      </c>
      <c r="M137" s="128">
        <f t="shared" si="4"/>
        <v>999</v>
      </c>
      <c r="N137" s="125"/>
      <c r="O137" s="98"/>
      <c r="P137" s="68">
        <f t="shared" si="5"/>
        <v>999</v>
      </c>
      <c r="Q137" s="52"/>
    </row>
    <row r="138" spans="1:17" x14ac:dyDescent="0.25">
      <c r="A138" s="105">
        <v>132</v>
      </c>
      <c r="B138" s="50"/>
      <c r="C138" s="50"/>
      <c r="D138" s="51"/>
      <c r="E138" s="120"/>
      <c r="F138" s="67"/>
      <c r="G138" s="67"/>
      <c r="H138" s="246"/>
      <c r="I138" s="131"/>
      <c r="J138" s="102" t="e">
        <f>IF(AND(Q138="",#REF!&gt;0,#REF!&lt;5),K138,)</f>
        <v>#REF!</v>
      </c>
      <c r="K138" s="100" t="str">
        <f>IF(D138="","ZZZ9",IF(AND(#REF!&gt;0,#REF!&lt;5),D138&amp;#REF!,D138&amp;"9"))</f>
        <v>ZZZ9</v>
      </c>
      <c r="L138" s="104">
        <f t="shared" si="3"/>
        <v>999</v>
      </c>
      <c r="M138" s="128">
        <f t="shared" si="4"/>
        <v>999</v>
      </c>
      <c r="N138" s="125"/>
      <c r="O138" s="98"/>
      <c r="P138" s="68">
        <f t="shared" si="5"/>
        <v>999</v>
      </c>
      <c r="Q138" s="52"/>
    </row>
    <row r="139" spans="1:17" x14ac:dyDescent="0.25">
      <c r="A139" s="105">
        <v>133</v>
      </c>
      <c r="B139" s="50"/>
      <c r="C139" s="50"/>
      <c r="D139" s="51"/>
      <c r="E139" s="120"/>
      <c r="F139" s="67"/>
      <c r="G139" s="67"/>
      <c r="H139" s="246"/>
      <c r="I139" s="131"/>
      <c r="J139" s="102" t="e">
        <f>IF(AND(Q139="",#REF!&gt;0,#REF!&lt;5),K139,)</f>
        <v>#REF!</v>
      </c>
      <c r="K139" s="100" t="str">
        <f>IF(D139="","ZZZ9",IF(AND(#REF!&gt;0,#REF!&lt;5),D139&amp;#REF!,D139&amp;"9"))</f>
        <v>ZZZ9</v>
      </c>
      <c r="L139" s="104">
        <f t="shared" si="3"/>
        <v>999</v>
      </c>
      <c r="M139" s="128">
        <f t="shared" si="4"/>
        <v>999</v>
      </c>
      <c r="N139" s="125"/>
      <c r="O139" s="98"/>
      <c r="P139" s="68">
        <f t="shared" si="5"/>
        <v>999</v>
      </c>
      <c r="Q139" s="52"/>
    </row>
    <row r="140" spans="1:17" x14ac:dyDescent="0.25">
      <c r="A140" s="105">
        <v>134</v>
      </c>
      <c r="B140" s="50"/>
      <c r="C140" s="50"/>
      <c r="D140" s="51"/>
      <c r="E140" s="120"/>
      <c r="F140" s="67"/>
      <c r="G140" s="67"/>
      <c r="H140" s="246"/>
      <c r="I140" s="131"/>
      <c r="J140" s="102" t="e">
        <f>IF(AND(Q140="",#REF!&gt;0,#REF!&lt;5),K140,)</f>
        <v>#REF!</v>
      </c>
      <c r="K140" s="100" t="str">
        <f>IF(D140="","ZZZ9",IF(AND(#REF!&gt;0,#REF!&lt;5),D140&amp;#REF!,D140&amp;"9"))</f>
        <v>ZZZ9</v>
      </c>
      <c r="L140" s="104">
        <f t="shared" si="3"/>
        <v>999</v>
      </c>
      <c r="M140" s="128">
        <f t="shared" si="4"/>
        <v>999</v>
      </c>
      <c r="N140" s="125"/>
      <c r="O140" s="98"/>
      <c r="P140" s="68">
        <f t="shared" si="5"/>
        <v>999</v>
      </c>
      <c r="Q140" s="52"/>
    </row>
    <row r="141" spans="1:17" x14ac:dyDescent="0.25">
      <c r="A141" s="105">
        <v>135</v>
      </c>
      <c r="B141" s="50"/>
      <c r="C141" s="50"/>
      <c r="D141" s="51"/>
      <c r="E141" s="120"/>
      <c r="F141" s="67"/>
      <c r="G141" s="67"/>
      <c r="H141" s="246"/>
      <c r="I141" s="131"/>
      <c r="J141" s="102" t="e">
        <f>IF(AND(Q141="",#REF!&gt;0,#REF!&lt;5),K141,)</f>
        <v>#REF!</v>
      </c>
      <c r="K141" s="100" t="str">
        <f>IF(D141="","ZZZ9",IF(AND(#REF!&gt;0,#REF!&lt;5),D141&amp;#REF!,D141&amp;"9"))</f>
        <v>ZZZ9</v>
      </c>
      <c r="L141" s="104">
        <f t="shared" si="3"/>
        <v>999</v>
      </c>
      <c r="M141" s="128">
        <f t="shared" si="4"/>
        <v>999</v>
      </c>
      <c r="N141" s="125"/>
      <c r="O141" s="129"/>
      <c r="P141" s="130">
        <f t="shared" si="5"/>
        <v>999</v>
      </c>
      <c r="Q141" s="131"/>
    </row>
    <row r="142" spans="1:17" x14ac:dyDescent="0.25">
      <c r="A142" s="105">
        <v>136</v>
      </c>
      <c r="B142" s="50"/>
      <c r="C142" s="50"/>
      <c r="D142" s="51"/>
      <c r="E142" s="120"/>
      <c r="F142" s="67"/>
      <c r="G142" s="67"/>
      <c r="H142" s="246"/>
      <c r="I142" s="131"/>
      <c r="J142" s="102" t="e">
        <f>IF(AND(Q142="",#REF!&gt;0,#REF!&lt;5),K142,)</f>
        <v>#REF!</v>
      </c>
      <c r="K142" s="100" t="str">
        <f>IF(D142="","ZZZ9",IF(AND(#REF!&gt;0,#REF!&lt;5),D142&amp;#REF!,D142&amp;"9"))</f>
        <v>ZZZ9</v>
      </c>
      <c r="L142" s="104">
        <f t="shared" si="3"/>
        <v>999</v>
      </c>
      <c r="M142" s="128">
        <f t="shared" si="4"/>
        <v>999</v>
      </c>
      <c r="N142" s="125"/>
      <c r="O142" s="98"/>
      <c r="P142" s="68">
        <f t="shared" si="5"/>
        <v>999</v>
      </c>
      <c r="Q142" s="52"/>
    </row>
    <row r="143" spans="1:17" x14ac:dyDescent="0.25">
      <c r="A143" s="105">
        <v>137</v>
      </c>
      <c r="B143" s="50"/>
      <c r="C143" s="50"/>
      <c r="D143" s="51"/>
      <c r="E143" s="120"/>
      <c r="F143" s="67"/>
      <c r="G143" s="67"/>
      <c r="H143" s="246"/>
      <c r="I143" s="131"/>
      <c r="J143" s="102" t="e">
        <f>IF(AND(Q143="",#REF!&gt;0,#REF!&lt;5),K143,)</f>
        <v>#REF!</v>
      </c>
      <c r="K143" s="100" t="str">
        <f>IF(D143="","ZZZ9",IF(AND(#REF!&gt;0,#REF!&lt;5),D143&amp;#REF!,D143&amp;"9"))</f>
        <v>ZZZ9</v>
      </c>
      <c r="L143" s="104">
        <f t="shared" si="3"/>
        <v>999</v>
      </c>
      <c r="M143" s="128">
        <f t="shared" si="4"/>
        <v>999</v>
      </c>
      <c r="N143" s="125"/>
      <c r="O143" s="98"/>
      <c r="P143" s="68">
        <f t="shared" si="5"/>
        <v>999</v>
      </c>
      <c r="Q143" s="52"/>
    </row>
    <row r="144" spans="1:17" x14ac:dyDescent="0.25">
      <c r="A144" s="105">
        <v>138</v>
      </c>
      <c r="B144" s="50"/>
      <c r="C144" s="50"/>
      <c r="D144" s="51"/>
      <c r="E144" s="120"/>
      <c r="F144" s="67"/>
      <c r="G144" s="67"/>
      <c r="H144" s="246"/>
      <c r="I144" s="131"/>
      <c r="J144" s="102" t="e">
        <f>IF(AND(Q144="",#REF!&gt;0,#REF!&lt;5),K144,)</f>
        <v>#REF!</v>
      </c>
      <c r="K144" s="100" t="str">
        <f>IF(D144="","ZZZ9",IF(AND(#REF!&gt;0,#REF!&lt;5),D144&amp;#REF!,D144&amp;"9"))</f>
        <v>ZZZ9</v>
      </c>
      <c r="L144" s="104">
        <f t="shared" si="3"/>
        <v>999</v>
      </c>
      <c r="M144" s="128">
        <f t="shared" si="4"/>
        <v>999</v>
      </c>
      <c r="N144" s="125"/>
      <c r="O144" s="98"/>
      <c r="P144" s="68">
        <f t="shared" si="5"/>
        <v>999</v>
      </c>
      <c r="Q144" s="52"/>
    </row>
    <row r="145" spans="1:17" x14ac:dyDescent="0.25">
      <c r="A145" s="105">
        <v>139</v>
      </c>
      <c r="B145" s="50"/>
      <c r="C145" s="50"/>
      <c r="D145" s="51"/>
      <c r="E145" s="120"/>
      <c r="F145" s="67"/>
      <c r="G145" s="67"/>
      <c r="H145" s="246"/>
      <c r="I145" s="131"/>
      <c r="J145" s="102" t="e">
        <f>IF(AND(Q145="",#REF!&gt;0,#REF!&lt;5),K145,)</f>
        <v>#REF!</v>
      </c>
      <c r="K145" s="100" t="str">
        <f>IF(D145="","ZZZ9",IF(AND(#REF!&gt;0,#REF!&lt;5),D145&amp;#REF!,D145&amp;"9"))</f>
        <v>ZZZ9</v>
      </c>
      <c r="L145" s="104">
        <f t="shared" si="3"/>
        <v>999</v>
      </c>
      <c r="M145" s="128">
        <f t="shared" si="4"/>
        <v>999</v>
      </c>
      <c r="N145" s="125"/>
      <c r="O145" s="98"/>
      <c r="P145" s="68">
        <f t="shared" si="5"/>
        <v>999</v>
      </c>
      <c r="Q145" s="52"/>
    </row>
    <row r="146" spans="1:17" x14ac:dyDescent="0.25">
      <c r="A146" s="105">
        <v>140</v>
      </c>
      <c r="B146" s="50"/>
      <c r="C146" s="50"/>
      <c r="D146" s="51"/>
      <c r="E146" s="120"/>
      <c r="F146" s="67"/>
      <c r="G146" s="67"/>
      <c r="H146" s="246"/>
      <c r="I146" s="131"/>
      <c r="J146" s="102" t="e">
        <f>IF(AND(Q146="",#REF!&gt;0,#REF!&lt;5),K146,)</f>
        <v>#REF!</v>
      </c>
      <c r="K146" s="100" t="str">
        <f>IF(D146="","ZZZ9",IF(AND(#REF!&gt;0,#REF!&lt;5),D146&amp;#REF!,D146&amp;"9"))</f>
        <v>ZZZ9</v>
      </c>
      <c r="L146" s="104">
        <f t="shared" si="3"/>
        <v>999</v>
      </c>
      <c r="M146" s="128">
        <f t="shared" si="4"/>
        <v>999</v>
      </c>
      <c r="N146" s="125"/>
      <c r="O146" s="98"/>
      <c r="P146" s="68">
        <f t="shared" si="5"/>
        <v>999</v>
      </c>
      <c r="Q146" s="52"/>
    </row>
    <row r="147" spans="1:17" x14ac:dyDescent="0.25">
      <c r="A147" s="105">
        <v>141</v>
      </c>
      <c r="B147" s="50"/>
      <c r="C147" s="50"/>
      <c r="D147" s="51"/>
      <c r="E147" s="120"/>
      <c r="F147" s="67"/>
      <c r="G147" s="67"/>
      <c r="H147" s="246"/>
      <c r="I147" s="131"/>
      <c r="J147" s="102" t="e">
        <f>IF(AND(Q147="",#REF!&gt;0,#REF!&lt;5),K147,)</f>
        <v>#REF!</v>
      </c>
      <c r="K147" s="100" t="str">
        <f>IF(D147="","ZZZ9",IF(AND(#REF!&gt;0,#REF!&lt;5),D147&amp;#REF!,D147&amp;"9"))</f>
        <v>ZZZ9</v>
      </c>
      <c r="L147" s="104">
        <f t="shared" si="3"/>
        <v>999</v>
      </c>
      <c r="M147" s="128">
        <f t="shared" si="4"/>
        <v>999</v>
      </c>
      <c r="N147" s="125"/>
      <c r="O147" s="98"/>
      <c r="P147" s="68">
        <f t="shared" si="5"/>
        <v>999</v>
      </c>
      <c r="Q147" s="52"/>
    </row>
    <row r="148" spans="1:17" x14ac:dyDescent="0.25">
      <c r="A148" s="105">
        <v>142</v>
      </c>
      <c r="B148" s="50"/>
      <c r="C148" s="50"/>
      <c r="D148" s="51"/>
      <c r="E148" s="120"/>
      <c r="F148" s="67"/>
      <c r="G148" s="67"/>
      <c r="H148" s="246"/>
      <c r="I148" s="131"/>
      <c r="J148" s="102" t="e">
        <f>IF(AND(Q148="",#REF!&gt;0,#REF!&lt;5),K148,)</f>
        <v>#REF!</v>
      </c>
      <c r="K148" s="100" t="str">
        <f>IF(D148="","ZZZ9",IF(AND(#REF!&gt;0,#REF!&lt;5),D148&amp;#REF!,D148&amp;"9"))</f>
        <v>ZZZ9</v>
      </c>
      <c r="L148" s="104">
        <f t="shared" si="3"/>
        <v>999</v>
      </c>
      <c r="M148" s="128">
        <f t="shared" si="4"/>
        <v>999</v>
      </c>
      <c r="N148" s="125"/>
      <c r="O148" s="129"/>
      <c r="P148" s="130">
        <f t="shared" si="5"/>
        <v>999</v>
      </c>
      <c r="Q148" s="131"/>
    </row>
    <row r="149" spans="1:17" x14ac:dyDescent="0.25">
      <c r="A149" s="105">
        <v>143</v>
      </c>
      <c r="B149" s="50"/>
      <c r="C149" s="50"/>
      <c r="D149" s="51"/>
      <c r="E149" s="120"/>
      <c r="F149" s="67"/>
      <c r="G149" s="67"/>
      <c r="H149" s="246"/>
      <c r="I149" s="131"/>
      <c r="J149" s="102" t="e">
        <f>IF(AND(Q149="",#REF!&gt;0,#REF!&lt;5),K149,)</f>
        <v>#REF!</v>
      </c>
      <c r="K149" s="100" t="str">
        <f>IF(D149="","ZZZ9",IF(AND(#REF!&gt;0,#REF!&lt;5),D149&amp;#REF!,D149&amp;"9"))</f>
        <v>ZZZ9</v>
      </c>
      <c r="L149" s="104">
        <f t="shared" si="3"/>
        <v>999</v>
      </c>
      <c r="M149" s="128">
        <f t="shared" si="4"/>
        <v>999</v>
      </c>
      <c r="N149" s="125"/>
      <c r="O149" s="98"/>
      <c r="P149" s="68">
        <f t="shared" si="5"/>
        <v>999</v>
      </c>
      <c r="Q149" s="52"/>
    </row>
    <row r="150" spans="1:17" x14ac:dyDescent="0.25">
      <c r="A150" s="105">
        <v>144</v>
      </c>
      <c r="B150" s="50"/>
      <c r="C150" s="50"/>
      <c r="D150" s="51"/>
      <c r="E150" s="120"/>
      <c r="F150" s="67"/>
      <c r="G150" s="67"/>
      <c r="H150" s="246"/>
      <c r="I150" s="131"/>
      <c r="J150" s="102" t="e">
        <f>IF(AND(Q150="",#REF!&gt;0,#REF!&lt;5),K150,)</f>
        <v>#REF!</v>
      </c>
      <c r="K150" s="100" t="str">
        <f>IF(D150="","ZZZ9",IF(AND(#REF!&gt;0,#REF!&lt;5),D150&amp;#REF!,D150&amp;"9"))</f>
        <v>ZZZ9</v>
      </c>
      <c r="L150" s="104">
        <f t="shared" si="3"/>
        <v>999</v>
      </c>
      <c r="M150" s="128">
        <f t="shared" si="4"/>
        <v>999</v>
      </c>
      <c r="N150" s="125"/>
      <c r="O150" s="98"/>
      <c r="P150" s="68">
        <f t="shared" si="5"/>
        <v>999</v>
      </c>
      <c r="Q150" s="52"/>
    </row>
    <row r="151" spans="1:17" x14ac:dyDescent="0.25">
      <c r="A151" s="105">
        <v>145</v>
      </c>
      <c r="B151" s="50"/>
      <c r="C151" s="50"/>
      <c r="D151" s="51"/>
      <c r="E151" s="120"/>
      <c r="F151" s="67"/>
      <c r="G151" s="67"/>
      <c r="H151" s="246"/>
      <c r="I151" s="131"/>
      <c r="J151" s="102" t="e">
        <f>IF(AND(Q151="",#REF!&gt;0,#REF!&lt;5),K151,)</f>
        <v>#REF!</v>
      </c>
      <c r="K151" s="100" t="str">
        <f>IF(D151="","ZZZ9",IF(AND(#REF!&gt;0,#REF!&lt;5),D151&amp;#REF!,D151&amp;"9"))</f>
        <v>ZZZ9</v>
      </c>
      <c r="L151" s="104">
        <f t="shared" si="3"/>
        <v>999</v>
      </c>
      <c r="M151" s="128">
        <f t="shared" si="4"/>
        <v>999</v>
      </c>
      <c r="N151" s="125"/>
      <c r="O151" s="98"/>
      <c r="P151" s="68">
        <f t="shared" si="5"/>
        <v>999</v>
      </c>
      <c r="Q151" s="52"/>
    </row>
    <row r="152" spans="1:17" x14ac:dyDescent="0.25">
      <c r="A152" s="105">
        <v>146</v>
      </c>
      <c r="B152" s="50"/>
      <c r="C152" s="50"/>
      <c r="D152" s="51"/>
      <c r="E152" s="120"/>
      <c r="F152" s="67"/>
      <c r="G152" s="67"/>
      <c r="H152" s="246"/>
      <c r="I152" s="131"/>
      <c r="J152" s="102" t="e">
        <f>IF(AND(Q152="",#REF!&gt;0,#REF!&lt;5),K152,)</f>
        <v>#REF!</v>
      </c>
      <c r="K152" s="100" t="str">
        <f>IF(D152="","ZZZ9",IF(AND(#REF!&gt;0,#REF!&lt;5),D152&amp;#REF!,D152&amp;"9"))</f>
        <v>ZZZ9</v>
      </c>
      <c r="L152" s="104">
        <f t="shared" si="3"/>
        <v>999</v>
      </c>
      <c r="M152" s="128">
        <f t="shared" si="4"/>
        <v>999</v>
      </c>
      <c r="N152" s="125"/>
      <c r="O152" s="98"/>
      <c r="P152" s="68">
        <f t="shared" si="5"/>
        <v>999</v>
      </c>
      <c r="Q152" s="52"/>
    </row>
    <row r="153" spans="1:17" x14ac:dyDescent="0.25">
      <c r="A153" s="105">
        <v>147</v>
      </c>
      <c r="B153" s="50"/>
      <c r="C153" s="50"/>
      <c r="D153" s="51"/>
      <c r="E153" s="120"/>
      <c r="F153" s="67"/>
      <c r="G153" s="67"/>
      <c r="H153" s="246"/>
      <c r="I153" s="131"/>
      <c r="J153" s="102" t="e">
        <f>IF(AND(Q153="",#REF!&gt;0,#REF!&lt;5),K153,)</f>
        <v>#REF!</v>
      </c>
      <c r="K153" s="100" t="str">
        <f>IF(D153="","ZZZ9",IF(AND(#REF!&gt;0,#REF!&lt;5),D153&amp;#REF!,D153&amp;"9"))</f>
        <v>ZZZ9</v>
      </c>
      <c r="L153" s="104">
        <f t="shared" si="3"/>
        <v>999</v>
      </c>
      <c r="M153" s="128">
        <f t="shared" si="4"/>
        <v>999</v>
      </c>
      <c r="N153" s="125"/>
      <c r="O153" s="98"/>
      <c r="P153" s="68">
        <f t="shared" si="5"/>
        <v>999</v>
      </c>
      <c r="Q153" s="52"/>
    </row>
    <row r="154" spans="1:17" x14ac:dyDescent="0.25">
      <c r="A154" s="105">
        <v>148</v>
      </c>
      <c r="B154" s="50"/>
      <c r="C154" s="50"/>
      <c r="D154" s="51"/>
      <c r="E154" s="120"/>
      <c r="F154" s="67"/>
      <c r="G154" s="67"/>
      <c r="H154" s="246"/>
      <c r="I154" s="131"/>
      <c r="J154" s="102" t="e">
        <f>IF(AND(Q154="",#REF!&gt;0,#REF!&lt;5),K154,)</f>
        <v>#REF!</v>
      </c>
      <c r="K154" s="100" t="str">
        <f>IF(D154="","ZZZ9",IF(AND(#REF!&gt;0,#REF!&lt;5),D154&amp;#REF!,D154&amp;"9"))</f>
        <v>ZZZ9</v>
      </c>
      <c r="L154" s="104">
        <f t="shared" si="3"/>
        <v>999</v>
      </c>
      <c r="M154" s="128">
        <f t="shared" si="4"/>
        <v>999</v>
      </c>
      <c r="N154" s="125"/>
      <c r="O154" s="98"/>
      <c r="P154" s="68">
        <f t="shared" si="5"/>
        <v>999</v>
      </c>
      <c r="Q154" s="52"/>
    </row>
    <row r="155" spans="1:17" x14ac:dyDescent="0.25">
      <c r="A155" s="105">
        <v>149</v>
      </c>
      <c r="B155" s="50"/>
      <c r="C155" s="50"/>
      <c r="D155" s="51"/>
      <c r="E155" s="120"/>
      <c r="F155" s="67"/>
      <c r="G155" s="67"/>
      <c r="H155" s="246"/>
      <c r="I155" s="131"/>
      <c r="J155" s="102" t="e">
        <f>IF(AND(Q155="",#REF!&gt;0,#REF!&lt;5),K155,)</f>
        <v>#REF!</v>
      </c>
      <c r="K155" s="100" t="str">
        <f>IF(D155="","ZZZ9",IF(AND(#REF!&gt;0,#REF!&lt;5),D155&amp;#REF!,D155&amp;"9"))</f>
        <v>ZZZ9</v>
      </c>
      <c r="L155" s="104">
        <f t="shared" si="3"/>
        <v>999</v>
      </c>
      <c r="M155" s="128">
        <f t="shared" si="4"/>
        <v>999</v>
      </c>
      <c r="N155" s="125"/>
      <c r="O155" s="98"/>
      <c r="P155" s="68">
        <f t="shared" si="5"/>
        <v>999</v>
      </c>
      <c r="Q155" s="52"/>
    </row>
    <row r="156" spans="1:17" x14ac:dyDescent="0.25">
      <c r="A156" s="105">
        <v>150</v>
      </c>
      <c r="B156" s="50"/>
      <c r="C156" s="50"/>
      <c r="D156" s="51"/>
      <c r="E156" s="120"/>
      <c r="F156" s="67"/>
      <c r="G156" s="67"/>
      <c r="H156" s="246"/>
      <c r="I156" s="131"/>
      <c r="J156" s="102" t="e">
        <f>IF(AND(Q156="",#REF!&gt;0,#REF!&lt;5),K156,)</f>
        <v>#REF!</v>
      </c>
      <c r="K156" s="100" t="str">
        <f>IF(D156="","ZZZ9",IF(AND(#REF!&gt;0,#REF!&lt;5),D156&amp;#REF!,D156&amp;"9"))</f>
        <v>ZZZ9</v>
      </c>
      <c r="L156" s="104">
        <f t="shared" si="3"/>
        <v>999</v>
      </c>
      <c r="M156" s="128">
        <f t="shared" si="4"/>
        <v>999</v>
      </c>
      <c r="N156" s="125"/>
      <c r="O156" s="98"/>
      <c r="P156" s="68">
        <f t="shared" si="5"/>
        <v>999</v>
      </c>
      <c r="Q156" s="52"/>
    </row>
  </sheetData>
  <conditionalFormatting sqref="E7:E156">
    <cfRule type="expression" dxfId="75" priority="20" stopIfTrue="1">
      <formula>AND(ROUNDDOWN(($A$4-E7)/365.25,0)&lt;=13,G7&lt;&gt;"OK")</formula>
    </cfRule>
    <cfRule type="expression" dxfId="74" priority="21" stopIfTrue="1">
      <formula>AND(ROUNDDOWN(($A$4-E7)/365.25,0)&lt;=14,G7&lt;&gt;"OK")</formula>
    </cfRule>
    <cfRule type="expression" dxfId="73" priority="22" stopIfTrue="1">
      <formula>AND(ROUNDDOWN(($A$4-E7)/365.25,0)&lt;=17,G7&lt;&gt;"OK")</formula>
    </cfRule>
  </conditionalFormatting>
  <conditionalFormatting sqref="J7:J156">
    <cfRule type="cellIs" dxfId="72" priority="19" stopIfTrue="1" operator="equal">
      <formula>"Z"</formula>
    </cfRule>
  </conditionalFormatting>
  <conditionalFormatting sqref="A7:D7 A10:D156 A8:A9 C8:D9">
    <cfRule type="expression" dxfId="71" priority="18" stopIfTrue="1">
      <formula>$Q7&gt;=1</formula>
    </cfRule>
  </conditionalFormatting>
  <conditionalFormatting sqref="E7:E14">
    <cfRule type="expression" dxfId="70" priority="15" stopIfTrue="1">
      <formula>AND(ROUNDDOWN(($A$4-E7)/365.25,0)&lt;=13,G7&lt;&gt;"OK")</formula>
    </cfRule>
    <cfRule type="expression" dxfId="69" priority="16" stopIfTrue="1">
      <formula>AND(ROUNDDOWN(($A$4-E7)/365.25,0)&lt;=14,G7&lt;&gt;"OK")</formula>
    </cfRule>
    <cfRule type="expression" dxfId="68" priority="17" stopIfTrue="1">
      <formula>AND(ROUNDDOWN(($A$4-E7)/365.25,0)&lt;=17,G7&lt;&gt;"OK")</formula>
    </cfRule>
  </conditionalFormatting>
  <conditionalFormatting sqref="J7:J14">
    <cfRule type="cellIs" dxfId="67" priority="14" stopIfTrue="1" operator="equal">
      <formula>"Z"</formula>
    </cfRule>
  </conditionalFormatting>
  <conditionalFormatting sqref="B7:D7 B10:D14 C8:D9">
    <cfRule type="expression" dxfId="66" priority="13" stopIfTrue="1">
      <formula>$Q7&gt;=1</formula>
    </cfRule>
  </conditionalFormatting>
  <conditionalFormatting sqref="E7:E14">
    <cfRule type="expression" dxfId="65" priority="10" stopIfTrue="1">
      <formula>AND(ROUNDDOWN(($A$4-E7)/365.25,0)&lt;=13,G7&lt;&gt;"OK")</formula>
    </cfRule>
    <cfRule type="expression" dxfId="64" priority="11" stopIfTrue="1">
      <formula>AND(ROUNDDOWN(($A$4-E7)/365.25,0)&lt;=14,G7&lt;&gt;"OK")</formula>
    </cfRule>
    <cfRule type="expression" dxfId="63" priority="12" stopIfTrue="1">
      <formula>AND(ROUNDDOWN(($A$4-E7)/365.25,0)&lt;=17,G7&lt;&gt;"OK")</formula>
    </cfRule>
  </conditionalFormatting>
  <conditionalFormatting sqref="B7:D7 B10:D14 C8:D9">
    <cfRule type="expression" dxfId="62" priority="9" stopIfTrue="1">
      <formula>$Q7&gt;=1</formula>
    </cfRule>
  </conditionalFormatting>
  <conditionalFormatting sqref="E7:E27 E29:E37">
    <cfRule type="expression" dxfId="61" priority="6" stopIfTrue="1">
      <formula>AND(ROUNDDOWN(($A$4-E7)/365.25,0)&lt;=13,G7&lt;&gt;"OK")</formula>
    </cfRule>
    <cfRule type="expression" dxfId="60" priority="7" stopIfTrue="1">
      <formula>AND(ROUNDDOWN(($A$4-E7)/365.25,0)&lt;=14,G7&lt;&gt;"OK")</formula>
    </cfRule>
    <cfRule type="expression" dxfId="59" priority="8" stopIfTrue="1">
      <formula>AND(ROUNDDOWN(($A$4-E7)/365.25,0)&lt;=17,G7&lt;&gt;"OK")</formula>
    </cfRule>
  </conditionalFormatting>
  <conditionalFormatting sqref="B7:D7 B10:D37 C8:D9">
    <cfRule type="expression" dxfId="58" priority="5" stopIfTrue="1">
      <formula>$Q7&gt;=1</formula>
    </cfRule>
  </conditionalFormatting>
  <conditionalFormatting sqref="B8:B9">
    <cfRule type="expression" dxfId="57" priority="4" stopIfTrue="1">
      <formula>$Q8&gt;=1</formula>
    </cfRule>
  </conditionalFormatting>
  <conditionalFormatting sqref="B8:B9">
    <cfRule type="expression" dxfId="56" priority="3" stopIfTrue="1">
      <formula>$Q8&gt;=1</formula>
    </cfRule>
  </conditionalFormatting>
  <conditionalFormatting sqref="B8:B9">
    <cfRule type="expression" dxfId="55" priority="2" stopIfTrue="1">
      <formula>$Q8&gt;=1</formula>
    </cfRule>
  </conditionalFormatting>
  <conditionalFormatting sqref="B8:B9">
    <cfRule type="expression" dxfId="54" priority="1" stopIfTrue="1">
      <formula>$Q8&gt;=1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88129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15</vt:i4>
      </vt:variant>
    </vt:vector>
  </HeadingPairs>
  <TitlesOfParts>
    <vt:vector size="29" baseType="lpstr">
      <vt:lpstr>Altalanos</vt:lpstr>
      <vt:lpstr>Nevezések</vt:lpstr>
      <vt:lpstr>Információ</vt:lpstr>
      <vt:lpstr>Játékrend</vt:lpstr>
      <vt:lpstr>F II B elo</vt:lpstr>
      <vt:lpstr>F II B</vt:lpstr>
      <vt:lpstr>F III A elo</vt:lpstr>
      <vt:lpstr>F III A</vt:lpstr>
      <vt:lpstr>F III B elo</vt:lpstr>
      <vt:lpstr>F III B</vt:lpstr>
      <vt:lpstr>L III B elo</vt:lpstr>
      <vt:lpstr>L III B</vt:lpstr>
      <vt:lpstr>L IV B elo</vt:lpstr>
      <vt:lpstr>L IV B</vt:lpstr>
      <vt:lpstr>'F II B elo'!Nyomtatási_cím</vt:lpstr>
      <vt:lpstr>'F III A elo'!Nyomtatási_cím</vt:lpstr>
      <vt:lpstr>'F III B elo'!Nyomtatási_cím</vt:lpstr>
      <vt:lpstr>'L III B elo'!Nyomtatási_cím</vt:lpstr>
      <vt:lpstr>'L IV B elo'!Nyomtatási_cím</vt:lpstr>
      <vt:lpstr>'F II B'!Nyomtatási_terület</vt:lpstr>
      <vt:lpstr>'F II B elo'!Nyomtatási_terület</vt:lpstr>
      <vt:lpstr>'F III A'!Nyomtatási_terület</vt:lpstr>
      <vt:lpstr>'F III A elo'!Nyomtatási_terület</vt:lpstr>
      <vt:lpstr>'F III B'!Nyomtatási_terület</vt:lpstr>
      <vt:lpstr>'F III B elo'!Nyomtatási_terület</vt:lpstr>
      <vt:lpstr>'L III B'!Nyomtatási_terület</vt:lpstr>
      <vt:lpstr>'L III B elo'!Nyomtatási_terület</vt:lpstr>
      <vt:lpstr>'L IV B'!Nyomtatási_terület</vt:lpstr>
      <vt:lpstr>'L IV B elo'!Nyomtatási_terület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GJ</cp:lastModifiedBy>
  <cp:lastPrinted>2016-03-12T10:05:59Z</cp:lastPrinted>
  <dcterms:created xsi:type="dcterms:W3CDTF">1998-01-18T23:10:02Z</dcterms:created>
  <dcterms:modified xsi:type="dcterms:W3CDTF">2022-04-27T14:00:14Z</dcterms:modified>
  <cp:category>Forms</cp:category>
</cp:coreProperties>
</file>