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ctrlProps/ctrlProp2.xml" ContentType="application/vnd.ms-excel.controlproperties+xml"/>
  <Override PartName="/xl/comments2.xml" ContentType="application/vnd.openxmlformats-officedocument.spreadsheetml.comments+xml"/>
  <Override PartName="/xl/drawings/drawing3.xml" ContentType="application/vnd.openxmlformats-officedocument.drawing+xml"/>
  <Override PartName="/xl/ctrlProps/ctrlProp3.xml" ContentType="application/vnd.ms-excel.controlproperties+xml"/>
  <Override PartName="/xl/comments3.xml" ContentType="application/vnd.openxmlformats-officedocument.spreadsheetml.comments+xml"/>
  <Override PartName="/xl/drawings/drawing4.xml" ContentType="application/vnd.openxmlformats-officedocument.drawing+xml"/>
  <Override PartName="/xl/ctrlProps/ctrlProp4.xml" ContentType="application/vnd.ms-excel.controlproperties+xml"/>
  <Override PartName="/xl/comments4.xml" ContentType="application/vnd.openxmlformats-officedocument.spreadsheetml.comments+xml"/>
  <Override PartName="/xl/drawings/drawing5.xml" ContentType="application/vnd.openxmlformats-officedocument.drawing+xml"/>
  <Override PartName="/xl/ctrlProps/ctrlProp5.xml" ContentType="application/vnd.ms-excel.controlproperties+xml"/>
  <Override PartName="/xl/comments5.xml" ContentType="application/vnd.openxmlformats-officedocument.spreadsheetml.comments+xml"/>
  <Override PartName="/xl/drawings/drawing6.xml" ContentType="application/vnd.openxmlformats-officedocument.drawing+xml"/>
  <Override PartName="/xl/ctrlProps/ctrlProp6.xml" ContentType="application/vnd.ms-excel.controlproperties+xml"/>
  <Override PartName="/xl/comments6.xml" ContentType="application/vnd.openxmlformats-officedocument.spreadsheetml.comments+xml"/>
  <Override PartName="/xl/drawings/drawing7.xml" ContentType="application/vnd.openxmlformats-officedocument.drawing+xml"/>
  <Override PartName="/xl/ctrlProps/ctrlProp7.xml" ContentType="application/vnd.ms-excel.controlproperties+xml"/>
  <Override PartName="/xl/comments7.xml" ContentType="application/vnd.openxmlformats-officedocument.spreadsheetml.comments+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trlProps/ctrlProp8.xml" ContentType="application/vnd.ms-excel.controlproperties+xml"/>
  <Override PartName="/xl/comments8.xml" ContentType="application/vnd.openxmlformats-officedocument.spreadsheetml.comments+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ctrlProps/ctrlProp9.xml" ContentType="application/vnd.ms-excel.controlproperties+xml"/>
  <Override PartName="/xl/ctrlProps/ctrlProp10.xml" ContentType="application/vnd.ms-excel.controlproperties+xml"/>
  <Override PartName="/xl/comments9.xml" ContentType="application/vnd.openxmlformats-officedocument.spreadsheetml.comments+xml"/>
  <Override PartName="/xl/drawings/drawing20.xml" ContentType="application/vnd.openxmlformats-officedocument.drawing+xml"/>
  <Override PartName="/xl/drawings/drawing21.xml" ContentType="application/vnd.openxmlformats-officedocument.drawing+xml"/>
  <Override PartName="/xl/ctrlProps/ctrlProp11.xml" ContentType="application/vnd.ms-excel.controlproperties+xml"/>
  <Override PartName="/xl/ctrlProps/ctrlProp12.xml" ContentType="application/vnd.ms-excel.controlproperties+xml"/>
  <Override PartName="/xl/comments10.xml" ContentType="application/vnd.openxmlformats-officedocument.spreadsheetml.comments+xml"/>
  <Override PartName="/xl/drawings/drawing22.xml" ContentType="application/vnd.openxmlformats-officedocument.drawing+xml"/>
  <Override PartName="/xl/ctrlProps/ctrlProp13.xml" ContentType="application/vnd.ms-excel.controlproperties+xml"/>
  <Override PartName="/xl/comments11.xml" ContentType="application/vnd.openxmlformats-officedocument.spreadsheetml.comments+xml"/>
  <Override PartName="/xl/drawings/drawing23.xml" ContentType="application/vnd.openxmlformats-officedocument.drawing+xml"/>
  <Override PartName="/xl/ctrlProps/ctrlProp14.xml" ContentType="application/vnd.ms-excel.controlproperties+xml"/>
  <Override PartName="/xl/comments12.xml" ContentType="application/vnd.openxmlformats-officedocument.spreadsheetml.comments+xml"/>
  <Override PartName="/xl/drawings/drawing24.xml" ContentType="application/vnd.openxmlformats-officedocument.drawing+xml"/>
  <Override PartName="/xl/ctrlProps/ctrlProp15.xml" ContentType="application/vnd.ms-excel.controlproperties+xml"/>
  <Override PartName="/xl/comments13.xml" ContentType="application/vnd.openxmlformats-officedocument.spreadsheetml.comments+xml"/>
  <Override PartName="/xl/drawings/drawing25.xml" ContentType="application/vnd.openxmlformats-officedocument.drawing+xml"/>
  <Override PartName="/xl/drawings/drawing26.xml" ContentType="application/vnd.openxmlformats-officedocument.drawing+xml"/>
  <Override PartName="/xl/ctrlProps/ctrlProp16.xml" ContentType="application/vnd.ms-excel.controlproperties+xml"/>
  <Override PartName="/xl/comments14.xml" ContentType="application/vnd.openxmlformats-officedocument.spreadsheetml.comments+xml"/>
  <Override PartName="/xl/drawings/drawing27.xml" ContentType="application/vnd.openxmlformats-officedocument.drawing+xml"/>
  <Override PartName="/xl/drawings/drawing28.xml" ContentType="application/vnd.openxmlformats-officedocument.drawing+xml"/>
  <Override PartName="/xl/ctrlProps/ctrlProp17.xml" ContentType="application/vnd.ms-excel.controlproperties+xml"/>
  <Override PartName="/xl/ctrlProps/ctrlProp18.xml" ContentType="application/vnd.ms-excel.controlproperties+xml"/>
  <Override PartName="/xl/comments15.xml" ContentType="application/vnd.openxmlformats-officedocument.spreadsheetml.comments+xml"/>
  <Override PartName="/xl/drawings/drawing29.xml" ContentType="application/vnd.openxmlformats-officedocument.drawing+xml"/>
  <Override PartName="/xl/ctrlProps/ctrlProp19.xml" ContentType="application/vnd.ms-excel.controlproperties+xml"/>
  <Override PartName="/xl/comments16.xml" ContentType="application/vnd.openxmlformats-officedocument.spreadsheetml.comments+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ctrlProps/ctrlProp20.xml" ContentType="application/vnd.ms-excel.controlproperties+xml"/>
  <Override PartName="/xl/comments17.xml" ContentType="application/vnd.openxmlformats-officedocument.spreadsheetml.comments+xml"/>
  <Override PartName="/xl/drawings/drawing34.xml" ContentType="application/vnd.openxmlformats-officedocument.drawing+xml"/>
  <Override PartName="/xl/ctrlProps/ctrlProp21.xml" ContentType="application/vnd.ms-excel.controlproperties+xml"/>
  <Override PartName="/xl/comments18.xml" ContentType="application/vnd.openxmlformats-officedocument.spreadsheetml.comments+xml"/>
  <Override PartName="/xl/drawings/drawing35.xml" ContentType="application/vnd.openxmlformats-officedocument.drawing+xml"/>
  <Override PartName="/xl/ctrlProps/ctrlProp22.xml" ContentType="application/vnd.ms-excel.controlproperties+xml"/>
  <Override PartName="/xl/comments19.xml" ContentType="application/vnd.openxmlformats-officedocument.spreadsheetml.comments+xml"/>
  <Override PartName="/xl/drawings/drawing36.xml" ContentType="application/vnd.openxmlformats-officedocument.drawing+xml"/>
  <Override PartName="/xl/ctrlProps/ctrlProp23.xml" ContentType="application/vnd.ms-excel.controlproperties+xml"/>
  <Override PartName="/xl/comments20.xml" ContentType="application/vnd.openxmlformats-officedocument.spreadsheetml.comments+xml"/>
  <Override PartName="/xl/drawings/drawing3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saveExternalLinkValues="0" codeName="ThisWorkbook"/>
  <mc:AlternateContent xmlns:mc="http://schemas.openxmlformats.org/markup-compatibility/2006">
    <mc:Choice Requires="x15">
      <x15ac:absPath xmlns:x15ac="http://schemas.microsoft.com/office/spreadsheetml/2010/11/ac" url="C:\Users\Judit\Desktop\Tenisz_DO_2026\Somogy_Vármegye\"/>
    </mc:Choice>
  </mc:AlternateContent>
  <xr:revisionPtr revIDLastSave="0" documentId="13_ncr:1_{31542F36-45E1-4C16-AE6A-AEF3AEB8FFD0}" xr6:coauthVersionLast="36" xr6:coauthVersionMax="47" xr10:uidLastSave="{00000000-0000-0000-0000-000000000000}"/>
  <bookViews>
    <workbookView xWindow="0" yWindow="0" windowWidth="23040" windowHeight="9060" tabRatio="961" firstSheet="19" activeTab="28" xr2:uid="{78234540-7417-4545-B7A7-8DAE6F2F8956}"/>
  </bookViews>
  <sheets>
    <sheet name="I.kcs.-U8-P-F elo" sheetId="330" state="hidden" r:id="rId1"/>
    <sheet name="II.kcs.-U10-N-L elo" sheetId="348" state="hidden" r:id="rId2"/>
    <sheet name="III.kcs.-U11-N-L elo" sheetId="350" state="hidden" r:id="rId3"/>
    <sheet name="IV.kcs.-U12-L elo" sheetId="352" state="hidden" r:id="rId4"/>
    <sheet name="V.kcs.-U14-L elo" sheetId="354" state="hidden" r:id="rId5"/>
    <sheet name="VI.kcs.-U16-L elo" sheetId="357" state="hidden" r:id="rId6"/>
    <sheet name="VII.kcs-U18-L elo" sheetId="359" state="hidden" r:id="rId7"/>
    <sheet name="Altalanos" sheetId="1" r:id="rId8"/>
    <sheet name="Nevezések" sheetId="329" r:id="rId9"/>
    <sheet name="Játékrend_csütörtök" sheetId="361" r:id="rId10"/>
    <sheet name="B-I.kcs.-U8-P-F" sheetId="331" r:id="rId11"/>
    <sheet name="II.kcs.-U10-N-F elo" sheetId="332" state="hidden" r:id="rId12"/>
    <sheet name="A-II.kcs-U10-N-F" sheetId="328" r:id="rId13"/>
    <sheet name="B-II.kcs.-U10-N-L" sheetId="349" r:id="rId14"/>
    <sheet name="B-II.kcs.-U10-N-F 1.csop." sheetId="333" r:id="rId15"/>
    <sheet name="B-II.kcs.-U10-N-F 2-3.csop." sheetId="334" r:id="rId16"/>
    <sheet name="B-II.kcs.-U10-N-F Döntő" sheetId="335" r:id="rId17"/>
    <sheet name="B-III.kcs.-U11-Z-L" sheetId="351" r:id="rId18"/>
    <sheet name="B-III.kcs-U11-Z-F" sheetId="337" r:id="rId19"/>
    <sheet name="B-IV.kcs-U12-L" sheetId="353" r:id="rId20"/>
    <sheet name="B-IV.kcs.-U12-F" sheetId="340" r:id="rId21"/>
    <sheet name="A-V.kcs.-U14-L" sheetId="232" r:id="rId22"/>
    <sheet name="B-V.kcs.-U14-L" sheetId="356" r:id="rId23"/>
    <sheet name="III.kcs.-U11-Z-F elo" sheetId="336" state="hidden" r:id="rId24"/>
    <sheet name="IV.kcs.-U12-F elo" sheetId="338" state="hidden" r:id="rId25"/>
    <sheet name="V.kcs.-U14-F elo" sheetId="341" state="hidden" r:id="rId26"/>
    <sheet name="B-V.kcs.-U14-F" sheetId="342" r:id="rId27"/>
    <sheet name="VI.kcs.-U16-F elo" sheetId="343" state="hidden" r:id="rId28"/>
    <sheet name="B-VI.kcs.-U16-L" sheetId="358" r:id="rId29"/>
    <sheet name="B-VI.kcs.-U16-F" sheetId="345" r:id="rId30"/>
    <sheet name="VII.kcs.-U18-F elo" sheetId="346" state="hidden" r:id="rId31"/>
    <sheet name="A-VII.kcs.-U18-L" sheetId="304" r:id="rId32"/>
    <sheet name="B-VII.kcs.-U18-L" sheetId="360" r:id="rId33"/>
    <sheet name="B-VII.kcs.-U18-F" sheetId="347" r:id="rId34"/>
    <sheet name="A-II.kcs-U10-N-F elo" sheetId="327" state="hidden" r:id="rId35"/>
    <sheet name="A-V.kcs.-U14-L elo" sheetId="231" state="hidden" r:id="rId36"/>
    <sheet name="A-VII.kcs.-U18-L elo" sheetId="303" state="hidden" r:id="rId37"/>
    <sheet name="A-VIII.kcs.-U18+-L elo" sheetId="279" state="hidden" r:id="rId38"/>
    <sheet name="A-VIII.kcs.-U18+-L" sheetId="280" r:id="rId39"/>
  </sheets>
  <externalReferences>
    <externalReference r:id="rId40"/>
    <externalReference r:id="rId41"/>
    <externalReference r:id="rId42"/>
  </externalReferences>
  <definedNames>
    <definedName name="_Order1" hidden="1">255</definedName>
    <definedName name="HTML_CodePage" hidden="1">1252</definedName>
    <definedName name="HTML_Description" hidden="1">""</definedName>
    <definedName name="HTML_Email" hidden="1">""</definedName>
    <definedName name="HTML_Header" hidden="1">""</definedName>
    <definedName name="HTML_LastUpdate" hidden="1">"7/31/2000"</definedName>
    <definedName name="HTML_LineAfter" hidden="1">FALSE</definedName>
    <definedName name="HTML_LineBefore" hidden="1">FALSE</definedName>
    <definedName name="HTML_Name" hidden="1">"tbarnes"</definedName>
    <definedName name="HTML_OBDlg2" hidden="1">TRUE</definedName>
    <definedName name="HTML_OBDlg4" hidden="1">TRUE</definedName>
    <definedName name="HTML_OS" hidden="1">0</definedName>
    <definedName name="HTML_PathFile" hidden="1">"C:\Documents and Settings\TBARNES\My Documents\HTML Stuff\Draw1.htm"</definedName>
    <definedName name="HTML_Title" hidden="1">""</definedName>
    <definedName name="_xlnm.Print_Titles" localSheetId="34">'A-II.kcs-U10-N-F elo'!$1:$6</definedName>
    <definedName name="_xlnm.Print_Titles" localSheetId="35">'A-V.kcs.-U14-L elo'!$1:$6</definedName>
    <definedName name="_xlnm.Print_Titles" localSheetId="36">'A-VII.kcs.-U18-L elo'!$1:$6</definedName>
    <definedName name="_xlnm.Print_Titles" localSheetId="37">'A-VIII.kcs.-U18+-L elo'!$1:$6</definedName>
    <definedName name="_xlnm.Print_Titles" localSheetId="0">'I.kcs.-U8-P-F elo'!$1:$6</definedName>
    <definedName name="_xlnm.Print_Titles" localSheetId="11">'II.kcs.-U10-N-F elo'!$1:$6</definedName>
    <definedName name="_xlnm.Print_Titles" localSheetId="1">'II.kcs.-U10-N-L elo'!$1:$6</definedName>
    <definedName name="_xlnm.Print_Titles" localSheetId="2">'III.kcs.-U11-N-L elo'!$1:$6</definedName>
    <definedName name="_xlnm.Print_Titles" localSheetId="23">'III.kcs.-U11-Z-F elo'!$1:$6</definedName>
    <definedName name="_xlnm.Print_Titles" localSheetId="24">'IV.kcs.-U12-F elo'!$1:$6</definedName>
    <definedName name="_xlnm.Print_Titles" localSheetId="3">'IV.kcs.-U12-L elo'!$1:$6</definedName>
    <definedName name="_xlnm.Print_Titles" localSheetId="25">'V.kcs.-U14-F elo'!$1:$6</definedName>
    <definedName name="_xlnm.Print_Titles" localSheetId="4">'V.kcs.-U14-L elo'!$1:$6</definedName>
    <definedName name="_xlnm.Print_Titles" localSheetId="27">'VI.kcs.-U16-F elo'!$1:$6</definedName>
    <definedName name="_xlnm.Print_Titles" localSheetId="5">'VI.kcs.-U16-L elo'!$1:$6</definedName>
    <definedName name="_xlnm.Print_Titles" localSheetId="30">'VII.kcs.-U18-F elo'!$1:$6</definedName>
    <definedName name="_xlnm.Print_Titles" localSheetId="6">'VII.kcs-U18-L elo'!$1:$6</definedName>
    <definedName name="_xlnm.Print_Area" localSheetId="12">'A-II.kcs-U10-N-F'!$A$1:$M$41</definedName>
    <definedName name="_xlnm.Print_Area" localSheetId="34">'A-II.kcs-U10-N-F elo'!$A$1:$Q$134</definedName>
    <definedName name="_xlnm.Print_Area" localSheetId="21">'A-V.kcs.-U14-L'!$A$1:$M$41</definedName>
    <definedName name="_xlnm.Print_Area" localSheetId="35">'A-V.kcs.-U14-L elo'!$A$1:$Q$134</definedName>
    <definedName name="_xlnm.Print_Area" localSheetId="31">'A-VII.kcs.-U18-L'!$A$1:$M$41</definedName>
    <definedName name="_xlnm.Print_Area" localSheetId="36">'A-VII.kcs.-U18-L elo'!$A$1:$Q$134</definedName>
    <definedName name="_xlnm.Print_Area" localSheetId="38">'A-VIII.kcs.-U18+-L'!$A$1:$M$41</definedName>
    <definedName name="_xlnm.Print_Area" localSheetId="37">'A-VIII.kcs.-U18+-L elo'!$A$1:$Q$134</definedName>
    <definedName name="_xlnm.Print_Area" localSheetId="10">'B-I.kcs.-U8-P-F'!$A$1:$M$41</definedName>
    <definedName name="_xlnm.Print_Area" localSheetId="14">'B-II.kcs.-U10-N-F 1.csop.'!$A$1:$M$41</definedName>
    <definedName name="_xlnm.Print_Area" localSheetId="15">'B-II.kcs.-U10-N-F 2-3.csop.'!$A$1:$M$47</definedName>
    <definedName name="_xlnm.Print_Area" localSheetId="16">'B-II.kcs.-U10-N-F Döntő'!$A$1:$M$39</definedName>
    <definedName name="_xlnm.Print_Area" localSheetId="13">'B-II.kcs.-U10-N-L'!$A$1:$M$49</definedName>
    <definedName name="_xlnm.Print_Area" localSheetId="17">'B-III.kcs.-U11-Z-L'!$A$1:$M$47</definedName>
    <definedName name="_xlnm.Print_Area" localSheetId="18">'B-III.kcs-U11-Z-F'!$A$1:$M$49</definedName>
    <definedName name="_xlnm.Print_Area" localSheetId="20">'B-IV.kcs.-U12-F'!$A$1:$R$57</definedName>
    <definedName name="_xlnm.Print_Area" localSheetId="19">'B-IV.kcs-U12-L'!$A$1:$M$41</definedName>
    <definedName name="_xlnm.Print_Area" localSheetId="26">'B-V.kcs.-U14-F'!$A$1:$M$47</definedName>
    <definedName name="_xlnm.Print_Area" localSheetId="22">'B-V.kcs.-U14-L'!$A$1:$R$57</definedName>
    <definedName name="_xlnm.Print_Area" localSheetId="29">'B-VI.kcs.-U16-F'!$A$1:$R$57</definedName>
    <definedName name="_xlnm.Print_Area" localSheetId="28">'B-VI.kcs.-U16-L'!$A$1:$M$41</definedName>
    <definedName name="_xlnm.Print_Area" localSheetId="33">'B-VII.kcs.-U18-F'!$A$1:$M$47</definedName>
    <definedName name="_xlnm.Print_Area" localSheetId="32">'B-VII.kcs.-U18-L'!$A$1:$M$41</definedName>
    <definedName name="_xlnm.Print_Area" localSheetId="0">'I.kcs.-U8-P-F elo'!$A$1:$Q$134</definedName>
    <definedName name="_xlnm.Print_Area" localSheetId="11">'II.kcs.-U10-N-F elo'!$A$1:$Q$134</definedName>
    <definedName name="_xlnm.Print_Area" localSheetId="1">'II.kcs.-U10-N-L elo'!$A$1:$Q$134</definedName>
    <definedName name="_xlnm.Print_Area" localSheetId="2">'III.kcs.-U11-N-L elo'!$A$1:$Q$134</definedName>
    <definedName name="_xlnm.Print_Area" localSheetId="23">'III.kcs.-U11-Z-F elo'!$A$1:$Q$134</definedName>
    <definedName name="_xlnm.Print_Area" localSheetId="24">'IV.kcs.-U12-F elo'!$A$1:$Q$134</definedName>
    <definedName name="_xlnm.Print_Area" localSheetId="3">'IV.kcs.-U12-L elo'!$A$1:$Q$134</definedName>
    <definedName name="_xlnm.Print_Area" localSheetId="25">'V.kcs.-U14-F elo'!$A$1:$Q$134</definedName>
    <definedName name="_xlnm.Print_Area" localSheetId="4">'V.kcs.-U14-L elo'!$A$1:$Q$134</definedName>
    <definedName name="_xlnm.Print_Area" localSheetId="27">'VI.kcs.-U16-F elo'!$A$1:$Q$134</definedName>
    <definedName name="_xlnm.Print_Area" localSheetId="5">'VI.kcs.-U16-L elo'!$A$1:$Q$134</definedName>
    <definedName name="_xlnm.Print_Area" localSheetId="30">'VII.kcs.-U18-F elo'!$A$1:$Q$134</definedName>
    <definedName name="_xlnm.Print_Area" localSheetId="6">'VII.kcs-U18-L elo'!$A$1:$Q$134</definedName>
  </definedNames>
  <calcPr calcId="191029"/>
</workbook>
</file>

<file path=xl/calcChain.xml><?xml version="1.0" encoding="utf-8"?>
<calcChain xmlns="http://schemas.openxmlformats.org/spreadsheetml/2006/main">
  <c r="B20" i="360" l="1"/>
  <c r="F18" i="360"/>
  <c r="I13" i="360"/>
  <c r="G13" i="360"/>
  <c r="E13" i="360"/>
  <c r="B22" i="360" s="1"/>
  <c r="D13" i="360"/>
  <c r="C13" i="360"/>
  <c r="I11" i="360"/>
  <c r="G11" i="360"/>
  <c r="E11" i="360"/>
  <c r="B21" i="360" s="1"/>
  <c r="D11" i="360"/>
  <c r="C11" i="360"/>
  <c r="I9" i="360"/>
  <c r="G9" i="360"/>
  <c r="E9" i="360"/>
  <c r="D9" i="360"/>
  <c r="C9" i="360"/>
  <c r="I7" i="360"/>
  <c r="G7" i="360"/>
  <c r="E7" i="360"/>
  <c r="B19" i="360" s="1"/>
  <c r="D7" i="360"/>
  <c r="C7" i="360"/>
  <c r="Y5" i="360"/>
  <c r="AJ1" i="360" s="1"/>
  <c r="M4" i="360"/>
  <c r="K41" i="360" s="1"/>
  <c r="E4" i="360"/>
  <c r="A4" i="360"/>
  <c r="Y3" i="360"/>
  <c r="E2" i="360"/>
  <c r="AK1" i="360"/>
  <c r="AI1" i="360"/>
  <c r="AG1" i="360"/>
  <c r="AE1" i="360"/>
  <c r="AC1" i="360"/>
  <c r="A1" i="360"/>
  <c r="P156" i="359"/>
  <c r="M156" i="359"/>
  <c r="L156" i="359"/>
  <c r="K156" i="359"/>
  <c r="J156" i="359"/>
  <c r="P155" i="359"/>
  <c r="M155" i="359" s="1"/>
  <c r="L155" i="359"/>
  <c r="K155" i="359"/>
  <c r="J155" i="359"/>
  <c r="P154" i="359"/>
  <c r="M154" i="359"/>
  <c r="L154" i="359"/>
  <c r="K154" i="359"/>
  <c r="J154" i="359"/>
  <c r="P153" i="359"/>
  <c r="M153" i="359" s="1"/>
  <c r="L153" i="359"/>
  <c r="K153" i="359"/>
  <c r="J153" i="359"/>
  <c r="P152" i="359"/>
  <c r="M152" i="359"/>
  <c r="L152" i="359"/>
  <c r="K152" i="359"/>
  <c r="J152" i="359"/>
  <c r="P151" i="359"/>
  <c r="M151" i="359" s="1"/>
  <c r="L151" i="359"/>
  <c r="K151" i="359"/>
  <c r="J151" i="359"/>
  <c r="P150" i="359"/>
  <c r="M150" i="359"/>
  <c r="L150" i="359"/>
  <c r="K150" i="359"/>
  <c r="J150" i="359"/>
  <c r="P149" i="359"/>
  <c r="M149" i="359" s="1"/>
  <c r="L149" i="359"/>
  <c r="K149" i="359"/>
  <c r="J149" i="359"/>
  <c r="P148" i="359"/>
  <c r="M148" i="359"/>
  <c r="L148" i="359"/>
  <c r="K148" i="359"/>
  <c r="J148" i="359"/>
  <c r="P147" i="359"/>
  <c r="M147" i="359" s="1"/>
  <c r="L147" i="359"/>
  <c r="K147" i="359"/>
  <c r="J147" i="359"/>
  <c r="P146" i="359"/>
  <c r="M146" i="359"/>
  <c r="L146" i="359"/>
  <c r="K146" i="359"/>
  <c r="J146" i="359"/>
  <c r="P145" i="359"/>
  <c r="M145" i="359" s="1"/>
  <c r="L145" i="359"/>
  <c r="K145" i="359"/>
  <c r="J145" i="359"/>
  <c r="P144" i="359"/>
  <c r="M144" i="359"/>
  <c r="L144" i="359"/>
  <c r="K144" i="359"/>
  <c r="J144" i="359"/>
  <c r="P143" i="359"/>
  <c r="M143" i="359" s="1"/>
  <c r="L143" i="359"/>
  <c r="K143" i="359"/>
  <c r="J143" i="359"/>
  <c r="P142" i="359"/>
  <c r="M142" i="359"/>
  <c r="L142" i="359"/>
  <c r="K142" i="359"/>
  <c r="J142" i="359"/>
  <c r="P141" i="359"/>
  <c r="M141" i="359" s="1"/>
  <c r="L141" i="359"/>
  <c r="K141" i="359"/>
  <c r="J141" i="359"/>
  <c r="P140" i="359"/>
  <c r="M140" i="359"/>
  <c r="L140" i="359"/>
  <c r="K140" i="359"/>
  <c r="J140" i="359"/>
  <c r="P139" i="359"/>
  <c r="M139" i="359" s="1"/>
  <c r="L139" i="359"/>
  <c r="K139" i="359"/>
  <c r="J139" i="359"/>
  <c r="P138" i="359"/>
  <c r="M138" i="359"/>
  <c r="L138" i="359"/>
  <c r="K138" i="359"/>
  <c r="J138" i="359"/>
  <c r="P137" i="359"/>
  <c r="M137" i="359" s="1"/>
  <c r="L137" i="359"/>
  <c r="K137" i="359"/>
  <c r="J137" i="359"/>
  <c r="P136" i="359"/>
  <c r="M136" i="359"/>
  <c r="L136" i="359"/>
  <c r="K136" i="359"/>
  <c r="J136" i="359"/>
  <c r="P135" i="359"/>
  <c r="M135" i="359" s="1"/>
  <c r="L135" i="359"/>
  <c r="K135" i="359"/>
  <c r="J135" i="359"/>
  <c r="P134" i="359"/>
  <c r="M134" i="359"/>
  <c r="L134" i="359"/>
  <c r="K134" i="359"/>
  <c r="J134" i="359"/>
  <c r="P133" i="359"/>
  <c r="M133" i="359" s="1"/>
  <c r="L133" i="359"/>
  <c r="K133" i="359"/>
  <c r="J133" i="359"/>
  <c r="P132" i="359"/>
  <c r="M132" i="359"/>
  <c r="L132" i="359"/>
  <c r="K132" i="359"/>
  <c r="J132" i="359"/>
  <c r="P131" i="359"/>
  <c r="M131" i="359" s="1"/>
  <c r="L131" i="359"/>
  <c r="K131" i="359"/>
  <c r="J131" i="359"/>
  <c r="P130" i="359"/>
  <c r="M130" i="359"/>
  <c r="L130" i="359"/>
  <c r="K130" i="359"/>
  <c r="J130" i="359"/>
  <c r="P129" i="359"/>
  <c r="M129" i="359" s="1"/>
  <c r="L129" i="359"/>
  <c r="K129" i="359"/>
  <c r="J129" i="359"/>
  <c r="P128" i="359"/>
  <c r="M128" i="359"/>
  <c r="L128" i="359"/>
  <c r="K128" i="359"/>
  <c r="J128" i="359"/>
  <c r="P127" i="359"/>
  <c r="M127" i="359" s="1"/>
  <c r="L127" i="359"/>
  <c r="K127" i="359"/>
  <c r="J127" i="359"/>
  <c r="P126" i="359"/>
  <c r="M126" i="359"/>
  <c r="L126" i="359"/>
  <c r="K126" i="359"/>
  <c r="J126" i="359"/>
  <c r="P125" i="359"/>
  <c r="M125" i="359" s="1"/>
  <c r="L125" i="359"/>
  <c r="K125" i="359"/>
  <c r="J125" i="359"/>
  <c r="P124" i="359"/>
  <c r="M124" i="359"/>
  <c r="L124" i="359"/>
  <c r="K124" i="359"/>
  <c r="J124" i="359"/>
  <c r="P123" i="359"/>
  <c r="M123" i="359" s="1"/>
  <c r="L123" i="359"/>
  <c r="K123" i="359"/>
  <c r="J123" i="359"/>
  <c r="P122" i="359"/>
  <c r="M122" i="359"/>
  <c r="L122" i="359"/>
  <c r="K122" i="359"/>
  <c r="J122" i="359"/>
  <c r="P121" i="359"/>
  <c r="M121" i="359" s="1"/>
  <c r="L121" i="359"/>
  <c r="K121" i="359"/>
  <c r="J121" i="359"/>
  <c r="P120" i="359"/>
  <c r="M120" i="359"/>
  <c r="L120" i="359"/>
  <c r="K120" i="359"/>
  <c r="J120" i="359"/>
  <c r="P119" i="359"/>
  <c r="M119" i="359" s="1"/>
  <c r="L119" i="359"/>
  <c r="K119" i="359"/>
  <c r="J119" i="359"/>
  <c r="P118" i="359"/>
  <c r="M118" i="359"/>
  <c r="L118" i="359"/>
  <c r="K118" i="359"/>
  <c r="J118" i="359"/>
  <c r="P117" i="359"/>
  <c r="M117" i="359" s="1"/>
  <c r="L117" i="359"/>
  <c r="K117" i="359"/>
  <c r="J117" i="359"/>
  <c r="P116" i="359"/>
  <c r="M116" i="359"/>
  <c r="L116" i="359"/>
  <c r="K116" i="359"/>
  <c r="J116" i="359"/>
  <c r="P115" i="359"/>
  <c r="M115" i="359" s="1"/>
  <c r="L115" i="359"/>
  <c r="K115" i="359"/>
  <c r="J115" i="359"/>
  <c r="P114" i="359"/>
  <c r="M114" i="359"/>
  <c r="L114" i="359"/>
  <c r="K114" i="359"/>
  <c r="J114" i="359"/>
  <c r="P113" i="359"/>
  <c r="M113" i="359" s="1"/>
  <c r="L113" i="359"/>
  <c r="K113" i="359"/>
  <c r="J113" i="359"/>
  <c r="P112" i="359"/>
  <c r="M112" i="359"/>
  <c r="L112" i="359"/>
  <c r="K112" i="359"/>
  <c r="J112" i="359"/>
  <c r="P111" i="359"/>
  <c r="M111" i="359" s="1"/>
  <c r="L111" i="359"/>
  <c r="K111" i="359"/>
  <c r="J111" i="359"/>
  <c r="P110" i="359"/>
  <c r="M110" i="359"/>
  <c r="L110" i="359"/>
  <c r="K110" i="359"/>
  <c r="J110" i="359"/>
  <c r="P109" i="359"/>
  <c r="M109" i="359" s="1"/>
  <c r="L109" i="359"/>
  <c r="K109" i="359"/>
  <c r="J109" i="359"/>
  <c r="P108" i="359"/>
  <c r="M108" i="359"/>
  <c r="L108" i="359"/>
  <c r="K108" i="359"/>
  <c r="J108" i="359"/>
  <c r="P107" i="359"/>
  <c r="M107" i="359" s="1"/>
  <c r="L107" i="359"/>
  <c r="K107" i="359"/>
  <c r="J107" i="359"/>
  <c r="P106" i="359"/>
  <c r="M106" i="359"/>
  <c r="L106" i="359"/>
  <c r="K106" i="359"/>
  <c r="J106" i="359"/>
  <c r="P105" i="359"/>
  <c r="M105" i="359" s="1"/>
  <c r="L105" i="359"/>
  <c r="K105" i="359"/>
  <c r="J105" i="359"/>
  <c r="P104" i="359"/>
  <c r="M104" i="359"/>
  <c r="L104" i="359"/>
  <c r="K104" i="359"/>
  <c r="J104" i="359"/>
  <c r="P103" i="359"/>
  <c r="M103" i="359" s="1"/>
  <c r="L103" i="359"/>
  <c r="K103" i="359"/>
  <c r="J103" i="359"/>
  <c r="P102" i="359"/>
  <c r="M102" i="359"/>
  <c r="L102" i="359"/>
  <c r="K102" i="359"/>
  <c r="J102" i="359"/>
  <c r="P101" i="359"/>
  <c r="M101" i="359" s="1"/>
  <c r="L101" i="359"/>
  <c r="K101" i="359"/>
  <c r="J101" i="359"/>
  <c r="P100" i="359"/>
  <c r="M100" i="359"/>
  <c r="L100" i="359"/>
  <c r="K100" i="359"/>
  <c r="J100" i="359"/>
  <c r="P99" i="359"/>
  <c r="M99" i="359" s="1"/>
  <c r="L99" i="359"/>
  <c r="K99" i="359"/>
  <c r="J99" i="359"/>
  <c r="P98" i="359"/>
  <c r="M98" i="359"/>
  <c r="L98" i="359"/>
  <c r="K98" i="359"/>
  <c r="J98" i="359"/>
  <c r="P97" i="359"/>
  <c r="M97" i="359" s="1"/>
  <c r="L97" i="359"/>
  <c r="K97" i="359"/>
  <c r="J97" i="359"/>
  <c r="P96" i="359"/>
  <c r="M96" i="359"/>
  <c r="L96" i="359"/>
  <c r="K96" i="359"/>
  <c r="J96" i="359"/>
  <c r="P95" i="359"/>
  <c r="M95" i="359" s="1"/>
  <c r="L95" i="359"/>
  <c r="K95" i="359"/>
  <c r="J95" i="359"/>
  <c r="P94" i="359"/>
  <c r="M94" i="359"/>
  <c r="L94" i="359"/>
  <c r="K94" i="359"/>
  <c r="J94" i="359"/>
  <c r="P93" i="359"/>
  <c r="M93" i="359" s="1"/>
  <c r="L93" i="359"/>
  <c r="K93" i="359"/>
  <c r="J93" i="359"/>
  <c r="P92" i="359"/>
  <c r="M92" i="359"/>
  <c r="L92" i="359"/>
  <c r="K92" i="359"/>
  <c r="J92" i="359"/>
  <c r="P91" i="359"/>
  <c r="M91" i="359" s="1"/>
  <c r="L91" i="359"/>
  <c r="K91" i="359"/>
  <c r="J91" i="359"/>
  <c r="P90" i="359"/>
  <c r="M90" i="359"/>
  <c r="L90" i="359"/>
  <c r="K90" i="359"/>
  <c r="J90" i="359"/>
  <c r="P89" i="359"/>
  <c r="M89" i="359" s="1"/>
  <c r="L89" i="359"/>
  <c r="K89" i="359"/>
  <c r="J89" i="359"/>
  <c r="P88" i="359"/>
  <c r="M88" i="359"/>
  <c r="L88" i="359"/>
  <c r="K88" i="359"/>
  <c r="J88" i="359"/>
  <c r="P87" i="359"/>
  <c r="M87" i="359" s="1"/>
  <c r="L87" i="359"/>
  <c r="K87" i="359"/>
  <c r="J87" i="359"/>
  <c r="P86" i="359"/>
  <c r="M86" i="359"/>
  <c r="L86" i="359"/>
  <c r="K86" i="359"/>
  <c r="J86" i="359"/>
  <c r="P85" i="359"/>
  <c r="M85" i="359" s="1"/>
  <c r="L85" i="359"/>
  <c r="K85" i="359"/>
  <c r="J85" i="359"/>
  <c r="P84" i="359"/>
  <c r="M84" i="359"/>
  <c r="L84" i="359"/>
  <c r="K84" i="359"/>
  <c r="J84" i="359"/>
  <c r="P83" i="359"/>
  <c r="M83" i="359" s="1"/>
  <c r="L83" i="359"/>
  <c r="K83" i="359"/>
  <c r="J83" i="359"/>
  <c r="P82" i="359"/>
  <c r="M82" i="359"/>
  <c r="L82" i="359"/>
  <c r="K82" i="359"/>
  <c r="J82" i="359"/>
  <c r="P81" i="359"/>
  <c r="M81" i="359" s="1"/>
  <c r="L81" i="359"/>
  <c r="K81" i="359"/>
  <c r="J81" i="359"/>
  <c r="P80" i="359"/>
  <c r="M80" i="359"/>
  <c r="L80" i="359"/>
  <c r="K80" i="359"/>
  <c r="J80" i="359"/>
  <c r="P79" i="359"/>
  <c r="M79" i="359" s="1"/>
  <c r="L79" i="359"/>
  <c r="K79" i="359"/>
  <c r="J79" i="359"/>
  <c r="P78" i="359"/>
  <c r="M78" i="359"/>
  <c r="L78" i="359"/>
  <c r="K78" i="359"/>
  <c r="J78" i="359"/>
  <c r="P77" i="359"/>
  <c r="M77" i="359" s="1"/>
  <c r="L77" i="359"/>
  <c r="K77" i="359"/>
  <c r="J77" i="359"/>
  <c r="P76" i="359"/>
  <c r="M76" i="359"/>
  <c r="L76" i="359"/>
  <c r="K76" i="359"/>
  <c r="J76" i="359"/>
  <c r="P75" i="359"/>
  <c r="M75" i="359" s="1"/>
  <c r="L75" i="359"/>
  <c r="K75" i="359"/>
  <c r="J75" i="359"/>
  <c r="P74" i="359"/>
  <c r="M74" i="359"/>
  <c r="L74" i="359"/>
  <c r="K74" i="359"/>
  <c r="J74" i="359"/>
  <c r="P73" i="359"/>
  <c r="M73" i="359" s="1"/>
  <c r="L73" i="359"/>
  <c r="K73" i="359"/>
  <c r="J73" i="359"/>
  <c r="P72" i="359"/>
  <c r="M72" i="359"/>
  <c r="L72" i="359"/>
  <c r="K72" i="359"/>
  <c r="J72" i="359"/>
  <c r="P71" i="359"/>
  <c r="M71" i="359" s="1"/>
  <c r="L71" i="359"/>
  <c r="K71" i="359"/>
  <c r="J71" i="359"/>
  <c r="P70" i="359"/>
  <c r="M70" i="359"/>
  <c r="L70" i="359"/>
  <c r="K70" i="359"/>
  <c r="J70" i="359"/>
  <c r="P69" i="359"/>
  <c r="M69" i="359" s="1"/>
  <c r="L69" i="359"/>
  <c r="K69" i="359"/>
  <c r="J69" i="359"/>
  <c r="P68" i="359"/>
  <c r="M68" i="359"/>
  <c r="L68" i="359"/>
  <c r="K68" i="359"/>
  <c r="J68" i="359"/>
  <c r="P67" i="359"/>
  <c r="M67" i="359" s="1"/>
  <c r="L67" i="359"/>
  <c r="K67" i="359"/>
  <c r="J67" i="359"/>
  <c r="P66" i="359"/>
  <c r="M66" i="359"/>
  <c r="L66" i="359"/>
  <c r="K66" i="359"/>
  <c r="J66" i="359"/>
  <c r="P65" i="359"/>
  <c r="M65" i="359" s="1"/>
  <c r="L65" i="359"/>
  <c r="K65" i="359"/>
  <c r="J65" i="359"/>
  <c r="P64" i="359"/>
  <c r="M64" i="359"/>
  <c r="L64" i="359"/>
  <c r="K64" i="359"/>
  <c r="J64" i="359"/>
  <c r="P63" i="359"/>
  <c r="M63" i="359" s="1"/>
  <c r="L63" i="359"/>
  <c r="K63" i="359"/>
  <c r="J63" i="359"/>
  <c r="P62" i="359"/>
  <c r="M62" i="359"/>
  <c r="L62" i="359"/>
  <c r="K62" i="359"/>
  <c r="J62" i="359"/>
  <c r="P61" i="359"/>
  <c r="M61" i="359" s="1"/>
  <c r="L61" i="359"/>
  <c r="K61" i="359"/>
  <c r="J61" i="359"/>
  <c r="P60" i="359"/>
  <c r="M60" i="359"/>
  <c r="L60" i="359"/>
  <c r="K60" i="359"/>
  <c r="J60" i="359"/>
  <c r="P59" i="359"/>
  <c r="M59" i="359" s="1"/>
  <c r="L59" i="359"/>
  <c r="K59" i="359"/>
  <c r="J59" i="359"/>
  <c r="P58" i="359"/>
  <c r="M58" i="359"/>
  <c r="L58" i="359"/>
  <c r="K58" i="359"/>
  <c r="J58" i="359"/>
  <c r="P57" i="359"/>
  <c r="M57" i="359" s="1"/>
  <c r="L57" i="359"/>
  <c r="K57" i="359"/>
  <c r="J57" i="359"/>
  <c r="P56" i="359"/>
  <c r="M56" i="359"/>
  <c r="L56" i="359"/>
  <c r="K56" i="359"/>
  <c r="J56" i="359"/>
  <c r="P55" i="359"/>
  <c r="M55" i="359" s="1"/>
  <c r="L55" i="359"/>
  <c r="K55" i="359"/>
  <c r="J55" i="359"/>
  <c r="P54" i="359"/>
  <c r="M54" i="359"/>
  <c r="L54" i="359"/>
  <c r="K54" i="359"/>
  <c r="J54" i="359"/>
  <c r="P53" i="359"/>
  <c r="M53" i="359" s="1"/>
  <c r="L53" i="359"/>
  <c r="K53" i="359"/>
  <c r="J53" i="359"/>
  <c r="P52" i="359"/>
  <c r="M52" i="359"/>
  <c r="L52" i="359"/>
  <c r="K52" i="359"/>
  <c r="J52" i="359"/>
  <c r="P51" i="359"/>
  <c r="M51" i="359" s="1"/>
  <c r="L51" i="359"/>
  <c r="K51" i="359"/>
  <c r="J51" i="359"/>
  <c r="P50" i="359"/>
  <c r="M50" i="359"/>
  <c r="L50" i="359"/>
  <c r="K50" i="359"/>
  <c r="J50" i="359"/>
  <c r="P49" i="359"/>
  <c r="M49" i="359" s="1"/>
  <c r="L49" i="359"/>
  <c r="K49" i="359"/>
  <c r="J49" i="359"/>
  <c r="P48" i="359"/>
  <c r="M48" i="359"/>
  <c r="L48" i="359"/>
  <c r="K48" i="359"/>
  <c r="J48" i="359"/>
  <c r="P47" i="359"/>
  <c r="M47" i="359" s="1"/>
  <c r="L47" i="359"/>
  <c r="K47" i="359"/>
  <c r="J47" i="359"/>
  <c r="P46" i="359"/>
  <c r="M46" i="359"/>
  <c r="L46" i="359"/>
  <c r="K46" i="359"/>
  <c r="J46" i="359"/>
  <c r="P45" i="359"/>
  <c r="M45" i="359" s="1"/>
  <c r="L45" i="359"/>
  <c r="K45" i="359"/>
  <c r="J45" i="359"/>
  <c r="P44" i="359"/>
  <c r="M44" i="359"/>
  <c r="L44" i="359"/>
  <c r="K44" i="359"/>
  <c r="J44" i="359"/>
  <c r="P43" i="359"/>
  <c r="M43" i="359" s="1"/>
  <c r="L43" i="359"/>
  <c r="K43" i="359"/>
  <c r="J43" i="359"/>
  <c r="P42" i="359"/>
  <c r="M42" i="359"/>
  <c r="L42" i="359"/>
  <c r="K42" i="359"/>
  <c r="J42" i="359"/>
  <c r="P41" i="359"/>
  <c r="M41" i="359" s="1"/>
  <c r="L41" i="359"/>
  <c r="K41" i="359"/>
  <c r="J41" i="359"/>
  <c r="P40" i="359"/>
  <c r="M40" i="359"/>
  <c r="L40" i="359"/>
  <c r="K40" i="359"/>
  <c r="J40" i="359"/>
  <c r="H5" i="359"/>
  <c r="D5" i="359"/>
  <c r="C5" i="359"/>
  <c r="A5" i="359"/>
  <c r="C2" i="359"/>
  <c r="A1" i="359"/>
  <c r="B22" i="358"/>
  <c r="I15" i="358"/>
  <c r="G15" i="358"/>
  <c r="E15" i="358"/>
  <c r="B23" i="358" s="1"/>
  <c r="D15" i="358"/>
  <c r="C15" i="358"/>
  <c r="I13" i="358"/>
  <c r="G13" i="358"/>
  <c r="E13" i="358"/>
  <c r="J18" i="358" s="1"/>
  <c r="D13" i="358"/>
  <c r="C13" i="358"/>
  <c r="I11" i="358"/>
  <c r="G11" i="358"/>
  <c r="E11" i="358"/>
  <c r="D11" i="358"/>
  <c r="C11" i="358"/>
  <c r="I9" i="358"/>
  <c r="G9" i="358"/>
  <c r="E9" i="358"/>
  <c r="B20" i="358" s="1"/>
  <c r="D9" i="358"/>
  <c r="C9" i="358"/>
  <c r="I7" i="358"/>
  <c r="G7" i="358"/>
  <c r="E7" i="358"/>
  <c r="B19" i="358" s="1"/>
  <c r="D7" i="358"/>
  <c r="C7" i="358"/>
  <c r="Y5" i="358"/>
  <c r="AK1" i="358" s="1"/>
  <c r="L4" i="358"/>
  <c r="K41" i="358" s="1"/>
  <c r="E4" i="358"/>
  <c r="A4" i="358"/>
  <c r="Y3" i="358"/>
  <c r="E2" i="358"/>
  <c r="AJ1" i="358"/>
  <c r="AI1" i="358"/>
  <c r="AH1" i="358"/>
  <c r="AF1" i="358"/>
  <c r="AE1" i="358"/>
  <c r="AD1" i="358"/>
  <c r="AB1" i="358"/>
  <c r="A1" i="358"/>
  <c r="P156" i="357"/>
  <c r="M156" i="357" s="1"/>
  <c r="L156" i="357"/>
  <c r="K156" i="357"/>
  <c r="J156" i="357"/>
  <c r="P155" i="357"/>
  <c r="M155" i="357"/>
  <c r="L155" i="357"/>
  <c r="K155" i="357"/>
  <c r="J155" i="357"/>
  <c r="P154" i="357"/>
  <c r="M154" i="357" s="1"/>
  <c r="L154" i="357"/>
  <c r="K154" i="357"/>
  <c r="J154" i="357"/>
  <c r="P153" i="357"/>
  <c r="M153" i="357"/>
  <c r="L153" i="357"/>
  <c r="K153" i="357"/>
  <c r="J153" i="357"/>
  <c r="P152" i="357"/>
  <c r="M152" i="357" s="1"/>
  <c r="L152" i="357"/>
  <c r="K152" i="357"/>
  <c r="J152" i="357"/>
  <c r="P151" i="357"/>
  <c r="M151" i="357"/>
  <c r="L151" i="357"/>
  <c r="K151" i="357"/>
  <c r="J151" i="357"/>
  <c r="P150" i="357"/>
  <c r="M150" i="357" s="1"/>
  <c r="L150" i="357"/>
  <c r="K150" i="357"/>
  <c r="J150" i="357"/>
  <c r="P149" i="357"/>
  <c r="M149" i="357"/>
  <c r="L149" i="357"/>
  <c r="K149" i="357"/>
  <c r="J149" i="357"/>
  <c r="P148" i="357"/>
  <c r="M148" i="357" s="1"/>
  <c r="L148" i="357"/>
  <c r="K148" i="357"/>
  <c r="J148" i="357"/>
  <c r="P147" i="357"/>
  <c r="M147" i="357"/>
  <c r="L147" i="357"/>
  <c r="K147" i="357"/>
  <c r="J147" i="357"/>
  <c r="P146" i="357"/>
  <c r="M146" i="357" s="1"/>
  <c r="L146" i="357"/>
  <c r="K146" i="357"/>
  <c r="J146" i="357"/>
  <c r="P145" i="357"/>
  <c r="M145" i="357"/>
  <c r="L145" i="357"/>
  <c r="K145" i="357"/>
  <c r="J145" i="357"/>
  <c r="P144" i="357"/>
  <c r="M144" i="357" s="1"/>
  <c r="L144" i="357"/>
  <c r="K144" i="357"/>
  <c r="J144" i="357"/>
  <c r="P143" i="357"/>
  <c r="M143" i="357"/>
  <c r="L143" i="357"/>
  <c r="K143" i="357"/>
  <c r="J143" i="357"/>
  <c r="P142" i="357"/>
  <c r="M142" i="357" s="1"/>
  <c r="L142" i="357"/>
  <c r="K142" i="357"/>
  <c r="J142" i="357"/>
  <c r="P141" i="357"/>
  <c r="M141" i="357"/>
  <c r="L141" i="357"/>
  <c r="K141" i="357"/>
  <c r="J141" i="357"/>
  <c r="P140" i="357"/>
  <c r="M140" i="357" s="1"/>
  <c r="L140" i="357"/>
  <c r="K140" i="357"/>
  <c r="J140" i="357"/>
  <c r="P139" i="357"/>
  <c r="M139" i="357"/>
  <c r="L139" i="357"/>
  <c r="K139" i="357"/>
  <c r="J139" i="357"/>
  <c r="P138" i="357"/>
  <c r="M138" i="357" s="1"/>
  <c r="L138" i="357"/>
  <c r="K138" i="357"/>
  <c r="J138" i="357"/>
  <c r="P137" i="357"/>
  <c r="M137" i="357"/>
  <c r="L137" i="357"/>
  <c r="K137" i="357"/>
  <c r="J137" i="357"/>
  <c r="P136" i="357"/>
  <c r="M136" i="357" s="1"/>
  <c r="L136" i="357"/>
  <c r="K136" i="357"/>
  <c r="J136" i="357"/>
  <c r="P135" i="357"/>
  <c r="M135" i="357"/>
  <c r="L135" i="357"/>
  <c r="K135" i="357"/>
  <c r="J135" i="357"/>
  <c r="P134" i="357"/>
  <c r="M134" i="357" s="1"/>
  <c r="L134" i="357"/>
  <c r="K134" i="357"/>
  <c r="J134" i="357"/>
  <c r="P133" i="357"/>
  <c r="M133" i="357"/>
  <c r="L133" i="357"/>
  <c r="K133" i="357"/>
  <c r="J133" i="357"/>
  <c r="P132" i="357"/>
  <c r="M132" i="357" s="1"/>
  <c r="L132" i="357"/>
  <c r="K132" i="357"/>
  <c r="J132" i="357"/>
  <c r="P131" i="357"/>
  <c r="M131" i="357"/>
  <c r="L131" i="357"/>
  <c r="K131" i="357"/>
  <c r="J131" i="357"/>
  <c r="P130" i="357"/>
  <c r="M130" i="357" s="1"/>
  <c r="L130" i="357"/>
  <c r="K130" i="357"/>
  <c r="J130" i="357"/>
  <c r="P129" i="357"/>
  <c r="M129" i="357"/>
  <c r="L129" i="357"/>
  <c r="K129" i="357"/>
  <c r="J129" i="357"/>
  <c r="P128" i="357"/>
  <c r="M128" i="357" s="1"/>
  <c r="L128" i="357"/>
  <c r="K128" i="357"/>
  <c r="J128" i="357"/>
  <c r="P127" i="357"/>
  <c r="M127" i="357"/>
  <c r="L127" i="357"/>
  <c r="K127" i="357"/>
  <c r="J127" i="357"/>
  <c r="P126" i="357"/>
  <c r="M126" i="357" s="1"/>
  <c r="L126" i="357"/>
  <c r="K126" i="357"/>
  <c r="J126" i="357"/>
  <c r="P125" i="357"/>
  <c r="M125" i="357"/>
  <c r="L125" i="357"/>
  <c r="K125" i="357"/>
  <c r="J125" i="357"/>
  <c r="P124" i="357"/>
  <c r="M124" i="357" s="1"/>
  <c r="L124" i="357"/>
  <c r="K124" i="357"/>
  <c r="J124" i="357"/>
  <c r="P123" i="357"/>
  <c r="M123" i="357"/>
  <c r="L123" i="357"/>
  <c r="K123" i="357"/>
  <c r="J123" i="357"/>
  <c r="P122" i="357"/>
  <c r="M122" i="357" s="1"/>
  <c r="L122" i="357"/>
  <c r="K122" i="357"/>
  <c r="J122" i="357"/>
  <c r="P121" i="357"/>
  <c r="M121" i="357"/>
  <c r="L121" i="357"/>
  <c r="K121" i="357"/>
  <c r="J121" i="357"/>
  <c r="P120" i="357"/>
  <c r="M120" i="357" s="1"/>
  <c r="L120" i="357"/>
  <c r="K120" i="357"/>
  <c r="J120" i="357"/>
  <c r="P119" i="357"/>
  <c r="M119" i="357"/>
  <c r="L119" i="357"/>
  <c r="K119" i="357"/>
  <c r="J119" i="357"/>
  <c r="P118" i="357"/>
  <c r="M118" i="357" s="1"/>
  <c r="L118" i="357"/>
  <c r="K118" i="357"/>
  <c r="J118" i="357"/>
  <c r="P117" i="357"/>
  <c r="M117" i="357"/>
  <c r="L117" i="357"/>
  <c r="K117" i="357"/>
  <c r="J117" i="357"/>
  <c r="P116" i="357"/>
  <c r="M116" i="357" s="1"/>
  <c r="L116" i="357"/>
  <c r="K116" i="357"/>
  <c r="J116" i="357"/>
  <c r="P115" i="357"/>
  <c r="M115" i="357"/>
  <c r="L115" i="357"/>
  <c r="K115" i="357"/>
  <c r="J115" i="357"/>
  <c r="P114" i="357"/>
  <c r="M114" i="357" s="1"/>
  <c r="L114" i="357"/>
  <c r="K114" i="357"/>
  <c r="J114" i="357"/>
  <c r="P113" i="357"/>
  <c r="M113" i="357"/>
  <c r="L113" i="357"/>
  <c r="K113" i="357"/>
  <c r="J113" i="357"/>
  <c r="P112" i="357"/>
  <c r="M112" i="357" s="1"/>
  <c r="L112" i="357"/>
  <c r="K112" i="357"/>
  <c r="J112" i="357"/>
  <c r="P111" i="357"/>
  <c r="M111" i="357"/>
  <c r="L111" i="357"/>
  <c r="K111" i="357"/>
  <c r="J111" i="357"/>
  <c r="P110" i="357"/>
  <c r="M110" i="357" s="1"/>
  <c r="L110" i="357"/>
  <c r="K110" i="357"/>
  <c r="J110" i="357"/>
  <c r="P109" i="357"/>
  <c r="M109" i="357"/>
  <c r="L109" i="357"/>
  <c r="K109" i="357"/>
  <c r="J109" i="357"/>
  <c r="P108" i="357"/>
  <c r="M108" i="357" s="1"/>
  <c r="L108" i="357"/>
  <c r="K108" i="357"/>
  <c r="J108" i="357"/>
  <c r="P107" i="357"/>
  <c r="M107" i="357"/>
  <c r="L107" i="357"/>
  <c r="K107" i="357"/>
  <c r="J107" i="357"/>
  <c r="P106" i="357"/>
  <c r="M106" i="357" s="1"/>
  <c r="L106" i="357"/>
  <c r="K106" i="357"/>
  <c r="J106" i="357"/>
  <c r="P105" i="357"/>
  <c r="M105" i="357"/>
  <c r="L105" i="357"/>
  <c r="K105" i="357"/>
  <c r="J105" i="357"/>
  <c r="P104" i="357"/>
  <c r="M104" i="357" s="1"/>
  <c r="L104" i="357"/>
  <c r="K104" i="357"/>
  <c r="J104" i="357"/>
  <c r="P103" i="357"/>
  <c r="M103" i="357"/>
  <c r="L103" i="357"/>
  <c r="K103" i="357"/>
  <c r="J103" i="357"/>
  <c r="P102" i="357"/>
  <c r="M102" i="357" s="1"/>
  <c r="L102" i="357"/>
  <c r="K102" i="357"/>
  <c r="J102" i="357"/>
  <c r="P101" i="357"/>
  <c r="M101" i="357"/>
  <c r="L101" i="357"/>
  <c r="K101" i="357"/>
  <c r="J101" i="357"/>
  <c r="P100" i="357"/>
  <c r="M100" i="357" s="1"/>
  <c r="L100" i="357"/>
  <c r="K100" i="357"/>
  <c r="J100" i="357"/>
  <c r="P99" i="357"/>
  <c r="M99" i="357"/>
  <c r="L99" i="357"/>
  <c r="K99" i="357"/>
  <c r="J99" i="357"/>
  <c r="P98" i="357"/>
  <c r="M98" i="357" s="1"/>
  <c r="L98" i="357"/>
  <c r="K98" i="357"/>
  <c r="J98" i="357"/>
  <c r="P97" i="357"/>
  <c r="M97" i="357"/>
  <c r="L97" i="357"/>
  <c r="K97" i="357"/>
  <c r="J97" i="357"/>
  <c r="P96" i="357"/>
  <c r="M96" i="357" s="1"/>
  <c r="L96" i="357"/>
  <c r="K96" i="357"/>
  <c r="J96" i="357"/>
  <c r="P95" i="357"/>
  <c r="M95" i="357"/>
  <c r="L95" i="357"/>
  <c r="K95" i="357"/>
  <c r="J95" i="357"/>
  <c r="P94" i="357"/>
  <c r="M94" i="357" s="1"/>
  <c r="L94" i="357"/>
  <c r="K94" i="357"/>
  <c r="J94" i="357"/>
  <c r="P93" i="357"/>
  <c r="M93" i="357"/>
  <c r="L93" i="357"/>
  <c r="K93" i="357"/>
  <c r="J93" i="357"/>
  <c r="P92" i="357"/>
  <c r="M92" i="357" s="1"/>
  <c r="L92" i="357"/>
  <c r="K92" i="357"/>
  <c r="J92" i="357"/>
  <c r="P91" i="357"/>
  <c r="M91" i="357"/>
  <c r="L91" i="357"/>
  <c r="K91" i="357"/>
  <c r="J91" i="357"/>
  <c r="P90" i="357"/>
  <c r="M90" i="357" s="1"/>
  <c r="L90" i="357"/>
  <c r="K90" i="357"/>
  <c r="J90" i="357"/>
  <c r="P89" i="357"/>
  <c r="M89" i="357"/>
  <c r="L89" i="357"/>
  <c r="K89" i="357"/>
  <c r="J89" i="357"/>
  <c r="P88" i="357"/>
  <c r="M88" i="357" s="1"/>
  <c r="L88" i="357"/>
  <c r="K88" i="357"/>
  <c r="J88" i="357"/>
  <c r="P87" i="357"/>
  <c r="M87" i="357"/>
  <c r="L87" i="357"/>
  <c r="K87" i="357"/>
  <c r="J87" i="357"/>
  <c r="P86" i="357"/>
  <c r="M86" i="357" s="1"/>
  <c r="L86" i="357"/>
  <c r="K86" i="357"/>
  <c r="J86" i="357"/>
  <c r="P85" i="357"/>
  <c r="M85" i="357"/>
  <c r="L85" i="357"/>
  <c r="K85" i="357"/>
  <c r="J85" i="357"/>
  <c r="P84" i="357"/>
  <c r="M84" i="357" s="1"/>
  <c r="L84" i="357"/>
  <c r="K84" i="357"/>
  <c r="J84" i="357"/>
  <c r="P83" i="357"/>
  <c r="M83" i="357"/>
  <c r="L83" i="357"/>
  <c r="K83" i="357"/>
  <c r="J83" i="357"/>
  <c r="P82" i="357"/>
  <c r="M82" i="357" s="1"/>
  <c r="L82" i="357"/>
  <c r="K82" i="357"/>
  <c r="J82" i="357"/>
  <c r="P81" i="357"/>
  <c r="M81" i="357"/>
  <c r="L81" i="357"/>
  <c r="K81" i="357"/>
  <c r="J81" i="357"/>
  <c r="P80" i="357"/>
  <c r="M80" i="357" s="1"/>
  <c r="L80" i="357"/>
  <c r="K80" i="357"/>
  <c r="J80" i="357"/>
  <c r="P79" i="357"/>
  <c r="M79" i="357"/>
  <c r="L79" i="357"/>
  <c r="K79" i="357"/>
  <c r="J79" i="357"/>
  <c r="P78" i="357"/>
  <c r="M78" i="357" s="1"/>
  <c r="L78" i="357"/>
  <c r="K78" i="357"/>
  <c r="J78" i="357"/>
  <c r="P77" i="357"/>
  <c r="M77" i="357"/>
  <c r="L77" i="357"/>
  <c r="K77" i="357"/>
  <c r="J77" i="357"/>
  <c r="P76" i="357"/>
  <c r="M76" i="357" s="1"/>
  <c r="L76" i="357"/>
  <c r="K76" i="357"/>
  <c r="J76" i="357"/>
  <c r="P75" i="357"/>
  <c r="M75" i="357"/>
  <c r="L75" i="357"/>
  <c r="K75" i="357"/>
  <c r="J75" i="357"/>
  <c r="P74" i="357"/>
  <c r="M74" i="357" s="1"/>
  <c r="L74" i="357"/>
  <c r="K74" i="357"/>
  <c r="J74" i="357"/>
  <c r="P73" i="357"/>
  <c r="M73" i="357"/>
  <c r="L73" i="357"/>
  <c r="K73" i="357"/>
  <c r="J73" i="357"/>
  <c r="P72" i="357"/>
  <c r="M72" i="357" s="1"/>
  <c r="L72" i="357"/>
  <c r="K72" i="357"/>
  <c r="J72" i="357"/>
  <c r="P71" i="357"/>
  <c r="M71" i="357"/>
  <c r="L71" i="357"/>
  <c r="K71" i="357"/>
  <c r="J71" i="357"/>
  <c r="P70" i="357"/>
  <c r="M70" i="357" s="1"/>
  <c r="L70" i="357"/>
  <c r="K70" i="357"/>
  <c r="J70" i="357"/>
  <c r="P69" i="357"/>
  <c r="M69" i="357"/>
  <c r="L69" i="357"/>
  <c r="K69" i="357"/>
  <c r="J69" i="357"/>
  <c r="P68" i="357"/>
  <c r="M68" i="357" s="1"/>
  <c r="L68" i="357"/>
  <c r="K68" i="357"/>
  <c r="J68" i="357"/>
  <c r="P67" i="357"/>
  <c r="M67" i="357"/>
  <c r="L67" i="357"/>
  <c r="K67" i="357"/>
  <c r="J67" i="357"/>
  <c r="P66" i="357"/>
  <c r="M66" i="357" s="1"/>
  <c r="L66" i="357"/>
  <c r="K66" i="357"/>
  <c r="J66" i="357"/>
  <c r="P65" i="357"/>
  <c r="M65" i="357"/>
  <c r="L65" i="357"/>
  <c r="K65" i="357"/>
  <c r="J65" i="357"/>
  <c r="P64" i="357"/>
  <c r="M64" i="357" s="1"/>
  <c r="L64" i="357"/>
  <c r="K64" i="357"/>
  <c r="J64" i="357"/>
  <c r="P63" i="357"/>
  <c r="M63" i="357"/>
  <c r="L63" i="357"/>
  <c r="K63" i="357"/>
  <c r="J63" i="357"/>
  <c r="P62" i="357"/>
  <c r="M62" i="357" s="1"/>
  <c r="L62" i="357"/>
  <c r="K62" i="357"/>
  <c r="J62" i="357"/>
  <c r="P61" i="357"/>
  <c r="M61" i="357"/>
  <c r="L61" i="357"/>
  <c r="K61" i="357"/>
  <c r="J61" i="357"/>
  <c r="P60" i="357"/>
  <c r="M60" i="357" s="1"/>
  <c r="L60" i="357"/>
  <c r="K60" i="357"/>
  <c r="J60" i="357"/>
  <c r="P59" i="357"/>
  <c r="M59" i="357"/>
  <c r="L59" i="357"/>
  <c r="K59" i="357"/>
  <c r="J59" i="357"/>
  <c r="P58" i="357"/>
  <c r="M58" i="357" s="1"/>
  <c r="L58" i="357"/>
  <c r="K58" i="357"/>
  <c r="J58" i="357"/>
  <c r="P57" i="357"/>
  <c r="M57" i="357"/>
  <c r="L57" i="357"/>
  <c r="K57" i="357"/>
  <c r="J57" i="357"/>
  <c r="P56" i="357"/>
  <c r="M56" i="357" s="1"/>
  <c r="L56" i="357"/>
  <c r="K56" i="357"/>
  <c r="J56" i="357"/>
  <c r="P55" i="357"/>
  <c r="M55" i="357"/>
  <c r="L55" i="357"/>
  <c r="K55" i="357"/>
  <c r="J55" i="357"/>
  <c r="P54" i="357"/>
  <c r="M54" i="357" s="1"/>
  <c r="L54" i="357"/>
  <c r="K54" i="357"/>
  <c r="J54" i="357"/>
  <c r="P53" i="357"/>
  <c r="M53" i="357"/>
  <c r="L53" i="357"/>
  <c r="K53" i="357"/>
  <c r="J53" i="357"/>
  <c r="P52" i="357"/>
  <c r="M52" i="357" s="1"/>
  <c r="L52" i="357"/>
  <c r="K52" i="357"/>
  <c r="J52" i="357"/>
  <c r="P51" i="357"/>
  <c r="M51" i="357"/>
  <c r="L51" i="357"/>
  <c r="K51" i="357"/>
  <c r="J51" i="357"/>
  <c r="P50" i="357"/>
  <c r="M50" i="357" s="1"/>
  <c r="L50" i="357"/>
  <c r="K50" i="357"/>
  <c r="J50" i="357"/>
  <c r="P49" i="357"/>
  <c r="M49" i="357"/>
  <c r="L49" i="357"/>
  <c r="K49" i="357"/>
  <c r="J49" i="357"/>
  <c r="P48" i="357"/>
  <c r="M48" i="357" s="1"/>
  <c r="L48" i="357"/>
  <c r="K48" i="357"/>
  <c r="J48" i="357"/>
  <c r="P47" i="357"/>
  <c r="M47" i="357"/>
  <c r="L47" i="357"/>
  <c r="K47" i="357"/>
  <c r="J47" i="357"/>
  <c r="P46" i="357"/>
  <c r="M46" i="357" s="1"/>
  <c r="L46" i="357"/>
  <c r="K46" i="357"/>
  <c r="J46" i="357"/>
  <c r="P45" i="357"/>
  <c r="M45" i="357"/>
  <c r="L45" i="357"/>
  <c r="K45" i="357"/>
  <c r="J45" i="357"/>
  <c r="P44" i="357"/>
  <c r="M44" i="357" s="1"/>
  <c r="L44" i="357"/>
  <c r="K44" i="357"/>
  <c r="J44" i="357"/>
  <c r="P43" i="357"/>
  <c r="M43" i="357"/>
  <c r="L43" i="357"/>
  <c r="K43" i="357"/>
  <c r="J43" i="357"/>
  <c r="P42" i="357"/>
  <c r="M42" i="357" s="1"/>
  <c r="L42" i="357"/>
  <c r="K42" i="357"/>
  <c r="J42" i="357"/>
  <c r="P41" i="357"/>
  <c r="M41" i="357"/>
  <c r="L41" i="357"/>
  <c r="K41" i="357"/>
  <c r="J41" i="357"/>
  <c r="P40" i="357"/>
  <c r="M40" i="357" s="1"/>
  <c r="L40" i="357"/>
  <c r="K40" i="357"/>
  <c r="J40" i="357"/>
  <c r="H5" i="357"/>
  <c r="D5" i="357"/>
  <c r="C5" i="357"/>
  <c r="A5" i="357"/>
  <c r="C2" i="357"/>
  <c r="A1" i="357"/>
  <c r="R57" i="356"/>
  <c r="O57" i="356"/>
  <c r="I37" i="356"/>
  <c r="G37" i="356"/>
  <c r="F37" i="356"/>
  <c r="D37" i="356"/>
  <c r="C37" i="356"/>
  <c r="B37" i="356"/>
  <c r="K36" i="356"/>
  <c r="I35" i="356"/>
  <c r="G35" i="356"/>
  <c r="F35" i="356"/>
  <c r="D35" i="356"/>
  <c r="C35" i="356"/>
  <c r="B35" i="356"/>
  <c r="M34" i="356"/>
  <c r="I33" i="356"/>
  <c r="G33" i="356"/>
  <c r="F33" i="356"/>
  <c r="D33" i="356"/>
  <c r="C33" i="356"/>
  <c r="B33" i="356"/>
  <c r="K32" i="356"/>
  <c r="I31" i="356"/>
  <c r="G31" i="356"/>
  <c r="F31" i="356"/>
  <c r="D31" i="356"/>
  <c r="C31" i="356"/>
  <c r="B31" i="356"/>
  <c r="O30" i="356"/>
  <c r="I29" i="356"/>
  <c r="G29" i="356"/>
  <c r="F29" i="356"/>
  <c r="D29" i="356"/>
  <c r="C29" i="356"/>
  <c r="B29" i="356"/>
  <c r="K28" i="356"/>
  <c r="I27" i="356"/>
  <c r="G27" i="356"/>
  <c r="F27" i="356"/>
  <c r="D27" i="356"/>
  <c r="C27" i="356"/>
  <c r="B27" i="356"/>
  <c r="M26" i="356"/>
  <c r="I25" i="356"/>
  <c r="G25" i="356"/>
  <c r="F25" i="356"/>
  <c r="D25" i="356"/>
  <c r="C25" i="356"/>
  <c r="B25" i="356"/>
  <c r="K24" i="356"/>
  <c r="I23" i="356"/>
  <c r="G23" i="356"/>
  <c r="F23" i="356"/>
  <c r="D23" i="356"/>
  <c r="C23" i="356"/>
  <c r="B23" i="356"/>
  <c r="Q22" i="356"/>
  <c r="I21" i="356"/>
  <c r="G21" i="356"/>
  <c r="F21" i="356"/>
  <c r="D21" i="356"/>
  <c r="C21" i="356"/>
  <c r="B21" i="356"/>
  <c r="I19" i="356"/>
  <c r="G19" i="356"/>
  <c r="F19" i="356"/>
  <c r="K20" i="356" s="1"/>
  <c r="D19" i="356"/>
  <c r="C19" i="356"/>
  <c r="B19" i="356"/>
  <c r="M18" i="356"/>
  <c r="I17" i="356"/>
  <c r="G17" i="356"/>
  <c r="F17" i="356"/>
  <c r="D17" i="356"/>
  <c r="C17" i="356"/>
  <c r="B17" i="356"/>
  <c r="U16" i="356"/>
  <c r="U15" i="356"/>
  <c r="I15" i="356"/>
  <c r="G15" i="356"/>
  <c r="F15" i="356"/>
  <c r="K16" i="356" s="1"/>
  <c r="D15" i="356"/>
  <c r="C15" i="356"/>
  <c r="B15" i="356"/>
  <c r="U14" i="356"/>
  <c r="O14" i="356"/>
  <c r="U13" i="356"/>
  <c r="I13" i="356"/>
  <c r="G13" i="356"/>
  <c r="F13" i="356"/>
  <c r="D13" i="356"/>
  <c r="C13" i="356"/>
  <c r="B13" i="356"/>
  <c r="U12" i="356"/>
  <c r="U11" i="356"/>
  <c r="I11" i="356"/>
  <c r="G11" i="356"/>
  <c r="F11" i="356"/>
  <c r="K12" i="356" s="1"/>
  <c r="D11" i="356"/>
  <c r="C11" i="356"/>
  <c r="B11" i="356"/>
  <c r="U10" i="356"/>
  <c r="M10" i="356"/>
  <c r="U9" i="356"/>
  <c r="I9" i="356"/>
  <c r="G9" i="356"/>
  <c r="F9" i="356"/>
  <c r="D9" i="356"/>
  <c r="C9" i="356"/>
  <c r="B9" i="356"/>
  <c r="U8" i="356"/>
  <c r="U7" i="356"/>
  <c r="I7" i="356"/>
  <c r="G7" i="356"/>
  <c r="F7" i="356"/>
  <c r="K8" i="356" s="1"/>
  <c r="D7" i="356"/>
  <c r="C7" i="356"/>
  <c r="B7" i="356"/>
  <c r="Q6" i="356"/>
  <c r="M6" i="356"/>
  <c r="F6" i="356"/>
  <c r="Y5" i="356"/>
  <c r="AH1" i="356" s="1"/>
  <c r="R4" i="356"/>
  <c r="G4" i="356"/>
  <c r="A4" i="356"/>
  <c r="Y3" i="356"/>
  <c r="K6" i="356" s="1"/>
  <c r="E2" i="356"/>
  <c r="AG1" i="356"/>
  <c r="AF1" i="356"/>
  <c r="AE1" i="356"/>
  <c r="AC1" i="356"/>
  <c r="AB1" i="356"/>
  <c r="A1" i="356"/>
  <c r="P156" i="354"/>
  <c r="M156" i="354" s="1"/>
  <c r="L156" i="354"/>
  <c r="K156" i="354"/>
  <c r="J156" i="354"/>
  <c r="P155" i="354"/>
  <c r="M155" i="354"/>
  <c r="L155" i="354"/>
  <c r="K155" i="354"/>
  <c r="J155" i="354"/>
  <c r="P154" i="354"/>
  <c r="M154" i="354" s="1"/>
  <c r="L154" i="354"/>
  <c r="K154" i="354"/>
  <c r="J154" i="354"/>
  <c r="P153" i="354"/>
  <c r="M153" i="354"/>
  <c r="L153" i="354"/>
  <c r="K153" i="354"/>
  <c r="J153" i="354"/>
  <c r="P152" i="354"/>
  <c r="M152" i="354" s="1"/>
  <c r="L152" i="354"/>
  <c r="K152" i="354"/>
  <c r="J152" i="354"/>
  <c r="P151" i="354"/>
  <c r="M151" i="354"/>
  <c r="L151" i="354"/>
  <c r="K151" i="354"/>
  <c r="J151" i="354"/>
  <c r="P150" i="354"/>
  <c r="M150" i="354" s="1"/>
  <c r="L150" i="354"/>
  <c r="K150" i="354"/>
  <c r="J150" i="354"/>
  <c r="P149" i="354"/>
  <c r="M149" i="354"/>
  <c r="L149" i="354"/>
  <c r="K149" i="354"/>
  <c r="J149" i="354"/>
  <c r="P148" i="354"/>
  <c r="M148" i="354" s="1"/>
  <c r="L148" i="354"/>
  <c r="K148" i="354"/>
  <c r="J148" i="354"/>
  <c r="P147" i="354"/>
  <c r="M147" i="354"/>
  <c r="L147" i="354"/>
  <c r="K147" i="354"/>
  <c r="J147" i="354"/>
  <c r="P146" i="354"/>
  <c r="M146" i="354" s="1"/>
  <c r="L146" i="354"/>
  <c r="K146" i="354"/>
  <c r="J146" i="354"/>
  <c r="P145" i="354"/>
  <c r="M145" i="354"/>
  <c r="L145" i="354"/>
  <c r="K145" i="354"/>
  <c r="J145" i="354"/>
  <c r="P144" i="354"/>
  <c r="M144" i="354" s="1"/>
  <c r="L144" i="354"/>
  <c r="K144" i="354"/>
  <c r="J144" i="354"/>
  <c r="P143" i="354"/>
  <c r="M143" i="354"/>
  <c r="L143" i="354"/>
  <c r="K143" i="354"/>
  <c r="J143" i="354"/>
  <c r="P142" i="354"/>
  <c r="M142" i="354" s="1"/>
  <c r="L142" i="354"/>
  <c r="K142" i="354"/>
  <c r="J142" i="354"/>
  <c r="P141" i="354"/>
  <c r="M141" i="354"/>
  <c r="L141" i="354"/>
  <c r="K141" i="354"/>
  <c r="J141" i="354"/>
  <c r="P140" i="354"/>
  <c r="M140" i="354" s="1"/>
  <c r="L140" i="354"/>
  <c r="K140" i="354"/>
  <c r="J140" i="354"/>
  <c r="P139" i="354"/>
  <c r="M139" i="354"/>
  <c r="L139" i="354"/>
  <c r="K139" i="354"/>
  <c r="J139" i="354"/>
  <c r="P138" i="354"/>
  <c r="M138" i="354" s="1"/>
  <c r="L138" i="354"/>
  <c r="K138" i="354"/>
  <c r="J138" i="354"/>
  <c r="P137" i="354"/>
  <c r="M137" i="354"/>
  <c r="L137" i="354"/>
  <c r="K137" i="354"/>
  <c r="J137" i="354"/>
  <c r="P136" i="354"/>
  <c r="M136" i="354" s="1"/>
  <c r="L136" i="354"/>
  <c r="K136" i="354"/>
  <c r="J136" i="354"/>
  <c r="P135" i="354"/>
  <c r="M135" i="354"/>
  <c r="L135" i="354"/>
  <c r="K135" i="354"/>
  <c r="J135" i="354"/>
  <c r="P134" i="354"/>
  <c r="M134" i="354" s="1"/>
  <c r="L134" i="354"/>
  <c r="K134" i="354"/>
  <c r="J134" i="354"/>
  <c r="P133" i="354"/>
  <c r="M133" i="354"/>
  <c r="L133" i="354"/>
  <c r="K133" i="354"/>
  <c r="J133" i="354"/>
  <c r="P132" i="354"/>
  <c r="M132" i="354" s="1"/>
  <c r="L132" i="354"/>
  <c r="K132" i="354"/>
  <c r="J132" i="354"/>
  <c r="P131" i="354"/>
  <c r="M131" i="354"/>
  <c r="L131" i="354"/>
  <c r="K131" i="354"/>
  <c r="J131" i="354"/>
  <c r="P130" i="354"/>
  <c r="M130" i="354" s="1"/>
  <c r="L130" i="354"/>
  <c r="K130" i="354"/>
  <c r="J130" i="354"/>
  <c r="P129" i="354"/>
  <c r="M129" i="354"/>
  <c r="L129" i="354"/>
  <c r="K129" i="354"/>
  <c r="J129" i="354"/>
  <c r="P128" i="354"/>
  <c r="M128" i="354" s="1"/>
  <c r="L128" i="354"/>
  <c r="K128" i="354"/>
  <c r="J128" i="354"/>
  <c r="P127" i="354"/>
  <c r="M127" i="354"/>
  <c r="L127" i="354"/>
  <c r="K127" i="354"/>
  <c r="J127" i="354"/>
  <c r="P126" i="354"/>
  <c r="M126" i="354"/>
  <c r="L126" i="354"/>
  <c r="K126" i="354"/>
  <c r="J126" i="354"/>
  <c r="P125" i="354"/>
  <c r="M125" i="354" s="1"/>
  <c r="L125" i="354"/>
  <c r="K125" i="354"/>
  <c r="J125" i="354"/>
  <c r="P124" i="354"/>
  <c r="M124" i="354" s="1"/>
  <c r="L124" i="354"/>
  <c r="K124" i="354"/>
  <c r="J124" i="354"/>
  <c r="P123" i="354"/>
  <c r="M123" i="354"/>
  <c r="L123" i="354"/>
  <c r="K123" i="354"/>
  <c r="J123" i="354"/>
  <c r="P122" i="354"/>
  <c r="M122" i="354"/>
  <c r="L122" i="354"/>
  <c r="K122" i="354"/>
  <c r="J122" i="354"/>
  <c r="P121" i="354"/>
  <c r="M121" i="354"/>
  <c r="L121" i="354"/>
  <c r="K121" i="354"/>
  <c r="J121" i="354"/>
  <c r="P120" i="354"/>
  <c r="M120" i="354" s="1"/>
  <c r="L120" i="354"/>
  <c r="K120" i="354"/>
  <c r="J120" i="354"/>
  <c r="P119" i="354"/>
  <c r="M119" i="354"/>
  <c r="L119" i="354"/>
  <c r="K119" i="354"/>
  <c r="J119" i="354"/>
  <c r="P118" i="354"/>
  <c r="M118" i="354"/>
  <c r="L118" i="354"/>
  <c r="K118" i="354"/>
  <c r="J118" i="354"/>
  <c r="P117" i="354"/>
  <c r="M117" i="354"/>
  <c r="L117" i="354"/>
  <c r="K117" i="354"/>
  <c r="J117" i="354"/>
  <c r="P116" i="354"/>
  <c r="M116" i="354" s="1"/>
  <c r="L116" i="354"/>
  <c r="K116" i="354"/>
  <c r="J116" i="354"/>
  <c r="P115" i="354"/>
  <c r="M115" i="354"/>
  <c r="L115" i="354"/>
  <c r="K115" i="354"/>
  <c r="J115" i="354"/>
  <c r="P114" i="354"/>
  <c r="M114" i="354"/>
  <c r="L114" i="354"/>
  <c r="K114" i="354"/>
  <c r="J114" i="354"/>
  <c r="P113" i="354"/>
  <c r="M113" i="354"/>
  <c r="L113" i="354"/>
  <c r="K113" i="354"/>
  <c r="J113" i="354"/>
  <c r="P112" i="354"/>
  <c r="M112" i="354" s="1"/>
  <c r="L112" i="354"/>
  <c r="K112" i="354"/>
  <c r="J112" i="354"/>
  <c r="P111" i="354"/>
  <c r="M111" i="354"/>
  <c r="L111" i="354"/>
  <c r="K111" i="354"/>
  <c r="J111" i="354"/>
  <c r="P110" i="354"/>
  <c r="M110" i="354"/>
  <c r="L110" i="354"/>
  <c r="K110" i="354"/>
  <c r="J110" i="354"/>
  <c r="P109" i="354"/>
  <c r="M109" i="354"/>
  <c r="L109" i="354"/>
  <c r="K109" i="354"/>
  <c r="J109" i="354"/>
  <c r="P108" i="354"/>
  <c r="M108" i="354" s="1"/>
  <c r="L108" i="354"/>
  <c r="K108" i="354"/>
  <c r="J108" i="354"/>
  <c r="P107" i="354"/>
  <c r="M107" i="354"/>
  <c r="L107" i="354"/>
  <c r="K107" i="354"/>
  <c r="J107" i="354"/>
  <c r="P106" i="354"/>
  <c r="M106" i="354"/>
  <c r="L106" i="354"/>
  <c r="K106" i="354"/>
  <c r="J106" i="354"/>
  <c r="P105" i="354"/>
  <c r="M105" i="354"/>
  <c r="L105" i="354"/>
  <c r="K105" i="354"/>
  <c r="J105" i="354"/>
  <c r="P104" i="354"/>
  <c r="M104" i="354" s="1"/>
  <c r="L104" i="354"/>
  <c r="K104" i="354"/>
  <c r="J104" i="354"/>
  <c r="P103" i="354"/>
  <c r="M103" i="354"/>
  <c r="L103" i="354"/>
  <c r="K103" i="354"/>
  <c r="J103" i="354"/>
  <c r="P102" i="354"/>
  <c r="M102" i="354"/>
  <c r="L102" i="354"/>
  <c r="K102" i="354"/>
  <c r="J102" i="354"/>
  <c r="P101" i="354"/>
  <c r="M101" i="354"/>
  <c r="L101" i="354"/>
  <c r="K101" i="354"/>
  <c r="J101" i="354"/>
  <c r="P100" i="354"/>
  <c r="M100" i="354" s="1"/>
  <c r="L100" i="354"/>
  <c r="K100" i="354"/>
  <c r="J100" i="354"/>
  <c r="P99" i="354"/>
  <c r="M99" i="354"/>
  <c r="L99" i="354"/>
  <c r="K99" i="354"/>
  <c r="J99" i="354"/>
  <c r="P98" i="354"/>
  <c r="M98" i="354"/>
  <c r="L98" i="354"/>
  <c r="K98" i="354"/>
  <c r="J98" i="354"/>
  <c r="P97" i="354"/>
  <c r="M97" i="354"/>
  <c r="L97" i="354"/>
  <c r="K97" i="354"/>
  <c r="J97" i="354"/>
  <c r="P96" i="354"/>
  <c r="M96" i="354" s="1"/>
  <c r="L96" i="354"/>
  <c r="K96" i="354"/>
  <c r="J96" i="354"/>
  <c r="P95" i="354"/>
  <c r="M95" i="354"/>
  <c r="L95" i="354"/>
  <c r="K95" i="354"/>
  <c r="J95" i="354"/>
  <c r="P94" i="354"/>
  <c r="M94" i="354"/>
  <c r="L94" i="354"/>
  <c r="K94" i="354"/>
  <c r="J94" i="354"/>
  <c r="P93" i="354"/>
  <c r="M93" i="354"/>
  <c r="L93" i="354"/>
  <c r="K93" i="354"/>
  <c r="J93" i="354"/>
  <c r="P92" i="354"/>
  <c r="M92" i="354" s="1"/>
  <c r="L92" i="354"/>
  <c r="K92" i="354"/>
  <c r="J92" i="354"/>
  <c r="P91" i="354"/>
  <c r="M91" i="354"/>
  <c r="L91" i="354"/>
  <c r="K91" i="354"/>
  <c r="J91" i="354"/>
  <c r="P90" i="354"/>
  <c r="M90" i="354"/>
  <c r="L90" i="354"/>
  <c r="K90" i="354"/>
  <c r="J90" i="354"/>
  <c r="P89" i="354"/>
  <c r="M89" i="354"/>
  <c r="L89" i="354"/>
  <c r="K89" i="354"/>
  <c r="J89" i="354"/>
  <c r="P88" i="354"/>
  <c r="M88" i="354" s="1"/>
  <c r="L88" i="354"/>
  <c r="K88" i="354"/>
  <c r="J88" i="354"/>
  <c r="P87" i="354"/>
  <c r="M87" i="354"/>
  <c r="L87" i="354"/>
  <c r="K87" i="354"/>
  <c r="J87" i="354"/>
  <c r="P86" i="354"/>
  <c r="M86" i="354"/>
  <c r="L86" i="354"/>
  <c r="K86" i="354"/>
  <c r="J86" i="354"/>
  <c r="P85" i="354"/>
  <c r="M85" i="354"/>
  <c r="L85" i="354"/>
  <c r="K85" i="354"/>
  <c r="J85" i="354"/>
  <c r="P84" i="354"/>
  <c r="M84" i="354" s="1"/>
  <c r="L84" i="354"/>
  <c r="K84" i="354"/>
  <c r="J84" i="354"/>
  <c r="P83" i="354"/>
  <c r="M83" i="354"/>
  <c r="L83" i="354"/>
  <c r="K83" i="354"/>
  <c r="J83" i="354"/>
  <c r="P82" i="354"/>
  <c r="M82" i="354"/>
  <c r="L82" i="354"/>
  <c r="K82" i="354"/>
  <c r="J82" i="354"/>
  <c r="P81" i="354"/>
  <c r="M81" i="354"/>
  <c r="L81" i="354"/>
  <c r="K81" i="354"/>
  <c r="J81" i="354"/>
  <c r="P80" i="354"/>
  <c r="M80" i="354" s="1"/>
  <c r="L80" i="354"/>
  <c r="K80" i="354"/>
  <c r="J80" i="354"/>
  <c r="P79" i="354"/>
  <c r="M79" i="354"/>
  <c r="L79" i="354"/>
  <c r="K79" i="354"/>
  <c r="J79" i="354"/>
  <c r="P78" i="354"/>
  <c r="M78" i="354"/>
  <c r="L78" i="354"/>
  <c r="K78" i="354"/>
  <c r="J78" i="354"/>
  <c r="P77" i="354"/>
  <c r="M77" i="354"/>
  <c r="L77" i="354"/>
  <c r="K77" i="354"/>
  <c r="J77" i="354"/>
  <c r="P76" i="354"/>
  <c r="M76" i="354" s="1"/>
  <c r="L76" i="354"/>
  <c r="K76" i="354"/>
  <c r="J76" i="354"/>
  <c r="P75" i="354"/>
  <c r="M75" i="354"/>
  <c r="L75" i="354"/>
  <c r="K75" i="354"/>
  <c r="J75" i="354"/>
  <c r="P74" i="354"/>
  <c r="M74" i="354"/>
  <c r="L74" i="354"/>
  <c r="K74" i="354"/>
  <c r="J74" i="354"/>
  <c r="P73" i="354"/>
  <c r="M73" i="354"/>
  <c r="L73" i="354"/>
  <c r="K73" i="354"/>
  <c r="J73" i="354"/>
  <c r="P72" i="354"/>
  <c r="M72" i="354" s="1"/>
  <c r="L72" i="354"/>
  <c r="K72" i="354"/>
  <c r="J72" i="354"/>
  <c r="P71" i="354"/>
  <c r="M71" i="354"/>
  <c r="L71" i="354"/>
  <c r="K71" i="354"/>
  <c r="J71" i="354"/>
  <c r="P70" i="354"/>
  <c r="M70" i="354"/>
  <c r="L70" i="354"/>
  <c r="K70" i="354"/>
  <c r="J70" i="354"/>
  <c r="P69" i="354"/>
  <c r="M69" i="354"/>
  <c r="L69" i="354"/>
  <c r="K69" i="354"/>
  <c r="J69" i="354"/>
  <c r="P68" i="354"/>
  <c r="M68" i="354" s="1"/>
  <c r="L68" i="354"/>
  <c r="K68" i="354"/>
  <c r="J68" i="354"/>
  <c r="P67" i="354"/>
  <c r="M67" i="354"/>
  <c r="L67" i="354"/>
  <c r="K67" i="354"/>
  <c r="J67" i="354"/>
  <c r="P66" i="354"/>
  <c r="M66" i="354"/>
  <c r="L66" i="354"/>
  <c r="K66" i="354"/>
  <c r="J66" i="354"/>
  <c r="P65" i="354"/>
  <c r="M65" i="354"/>
  <c r="L65" i="354"/>
  <c r="K65" i="354"/>
  <c r="J65" i="354"/>
  <c r="P64" i="354"/>
  <c r="M64" i="354" s="1"/>
  <c r="L64" i="354"/>
  <c r="K64" i="354"/>
  <c r="J64" i="354"/>
  <c r="P63" i="354"/>
  <c r="M63" i="354"/>
  <c r="L63" i="354"/>
  <c r="K63" i="354"/>
  <c r="J63" i="354"/>
  <c r="P62" i="354"/>
  <c r="M62" i="354"/>
  <c r="L62" i="354"/>
  <c r="K62" i="354"/>
  <c r="J62" i="354"/>
  <c r="P61" i="354"/>
  <c r="M61" i="354"/>
  <c r="L61" i="354"/>
  <c r="K61" i="354"/>
  <c r="J61" i="354"/>
  <c r="P60" i="354"/>
  <c r="M60" i="354" s="1"/>
  <c r="L60" i="354"/>
  <c r="K60" i="354"/>
  <c r="J60" i="354"/>
  <c r="P59" i="354"/>
  <c r="M59" i="354"/>
  <c r="L59" i="354"/>
  <c r="K59" i="354"/>
  <c r="J59" i="354"/>
  <c r="P58" i="354"/>
  <c r="M58" i="354"/>
  <c r="L58" i="354"/>
  <c r="K58" i="354"/>
  <c r="J58" i="354"/>
  <c r="P57" i="354"/>
  <c r="M57" i="354"/>
  <c r="L57" i="354"/>
  <c r="K57" i="354"/>
  <c r="J57" i="354"/>
  <c r="P56" i="354"/>
  <c r="M56" i="354" s="1"/>
  <c r="L56" i="354"/>
  <c r="K56" i="354"/>
  <c r="J56" i="354"/>
  <c r="P55" i="354"/>
  <c r="M55" i="354"/>
  <c r="L55" i="354"/>
  <c r="K55" i="354"/>
  <c r="J55" i="354"/>
  <c r="P54" i="354"/>
  <c r="M54" i="354"/>
  <c r="L54" i="354"/>
  <c r="K54" i="354"/>
  <c r="J54" i="354"/>
  <c r="P53" i="354"/>
  <c r="M53" i="354"/>
  <c r="L53" i="354"/>
  <c r="K53" i="354"/>
  <c r="J53" i="354"/>
  <c r="P52" i="354"/>
  <c r="M52" i="354" s="1"/>
  <c r="L52" i="354"/>
  <c r="K52" i="354"/>
  <c r="J52" i="354"/>
  <c r="P51" i="354"/>
  <c r="M51" i="354"/>
  <c r="L51" i="354"/>
  <c r="K51" i="354"/>
  <c r="J51" i="354"/>
  <c r="P50" i="354"/>
  <c r="M50" i="354"/>
  <c r="L50" i="354"/>
  <c r="K50" i="354"/>
  <c r="J50" i="354"/>
  <c r="P49" i="354"/>
  <c r="M49" i="354"/>
  <c r="L49" i="354"/>
  <c r="K49" i="354"/>
  <c r="J49" i="354"/>
  <c r="P48" i="354"/>
  <c r="M48" i="354" s="1"/>
  <c r="L48" i="354"/>
  <c r="K48" i="354"/>
  <c r="J48" i="354"/>
  <c r="P47" i="354"/>
  <c r="M47" i="354"/>
  <c r="L47" i="354"/>
  <c r="K47" i="354"/>
  <c r="J47" i="354"/>
  <c r="P46" i="354"/>
  <c r="M46" i="354"/>
  <c r="L46" i="354"/>
  <c r="K46" i="354"/>
  <c r="J46" i="354"/>
  <c r="P45" i="354"/>
  <c r="M45" i="354"/>
  <c r="L45" i="354"/>
  <c r="K45" i="354"/>
  <c r="J45" i="354"/>
  <c r="P44" i="354"/>
  <c r="M44" i="354" s="1"/>
  <c r="L44" i="354"/>
  <c r="K44" i="354"/>
  <c r="J44" i="354"/>
  <c r="P43" i="354"/>
  <c r="M43" i="354"/>
  <c r="L43" i="354"/>
  <c r="K43" i="354"/>
  <c r="J43" i="354"/>
  <c r="P42" i="354"/>
  <c r="M42" i="354"/>
  <c r="L42" i="354"/>
  <c r="K42" i="354"/>
  <c r="J42" i="354"/>
  <c r="P41" i="354"/>
  <c r="M41" i="354"/>
  <c r="L41" i="354"/>
  <c r="K41" i="354"/>
  <c r="J41" i="354"/>
  <c r="P40" i="354"/>
  <c r="M40" i="354" s="1"/>
  <c r="L40" i="354"/>
  <c r="K40" i="354"/>
  <c r="J40" i="354"/>
  <c r="H5" i="354"/>
  <c r="D5" i="354"/>
  <c r="C5" i="354"/>
  <c r="A5" i="354"/>
  <c r="C2" i="354"/>
  <c r="A1" i="354"/>
  <c r="K41" i="353"/>
  <c r="B21" i="353"/>
  <c r="B19" i="353"/>
  <c r="H18" i="353"/>
  <c r="F18" i="353"/>
  <c r="L11" i="353"/>
  <c r="I11" i="353"/>
  <c r="G11" i="353"/>
  <c r="E11" i="353"/>
  <c r="D11" i="353"/>
  <c r="C11" i="353"/>
  <c r="I9" i="353"/>
  <c r="G9" i="353"/>
  <c r="E9" i="353"/>
  <c r="B20" i="353" s="1"/>
  <c r="D9" i="353"/>
  <c r="C9" i="353"/>
  <c r="L7" i="353"/>
  <c r="I7" i="353"/>
  <c r="G7" i="353"/>
  <c r="E7" i="353"/>
  <c r="D18" i="353" s="1"/>
  <c r="D7" i="353"/>
  <c r="C7" i="353"/>
  <c r="Y5" i="353"/>
  <c r="AH1" i="353" s="1"/>
  <c r="L4" i="353"/>
  <c r="E4" i="353"/>
  <c r="A4" i="353"/>
  <c r="Y3" i="353"/>
  <c r="AE1" i="353"/>
  <c r="A1" i="353"/>
  <c r="P156" i="352"/>
  <c r="M156" i="352"/>
  <c r="L156" i="352"/>
  <c r="K156" i="352"/>
  <c r="J156" i="352"/>
  <c r="P155" i="352"/>
  <c r="M155" i="352"/>
  <c r="L155" i="352"/>
  <c r="K155" i="352"/>
  <c r="J155" i="352"/>
  <c r="P154" i="352"/>
  <c r="M154" i="352"/>
  <c r="L154" i="352"/>
  <c r="K154" i="352"/>
  <c r="J154" i="352"/>
  <c r="P153" i="352"/>
  <c r="M153" i="352" s="1"/>
  <c r="L153" i="352"/>
  <c r="K153" i="352"/>
  <c r="J153" i="352"/>
  <c r="P152" i="352"/>
  <c r="M152" i="352"/>
  <c r="L152" i="352"/>
  <c r="K152" i="352"/>
  <c r="J152" i="352"/>
  <c r="P151" i="352"/>
  <c r="M151" i="352"/>
  <c r="L151" i="352"/>
  <c r="K151" i="352"/>
  <c r="J151" i="352"/>
  <c r="P150" i="352"/>
  <c r="M150" i="352"/>
  <c r="L150" i="352"/>
  <c r="K150" i="352"/>
  <c r="J150" i="352"/>
  <c r="P149" i="352"/>
  <c r="M149" i="352" s="1"/>
  <c r="L149" i="352"/>
  <c r="K149" i="352"/>
  <c r="J149" i="352"/>
  <c r="P148" i="352"/>
  <c r="M148" i="352"/>
  <c r="L148" i="352"/>
  <c r="K148" i="352"/>
  <c r="J148" i="352"/>
  <c r="P147" i="352"/>
  <c r="M147" i="352"/>
  <c r="L147" i="352"/>
  <c r="K147" i="352"/>
  <c r="J147" i="352"/>
  <c r="P146" i="352"/>
  <c r="M146" i="352"/>
  <c r="L146" i="352"/>
  <c r="K146" i="352"/>
  <c r="J146" i="352"/>
  <c r="P145" i="352"/>
  <c r="M145" i="352" s="1"/>
  <c r="L145" i="352"/>
  <c r="K145" i="352"/>
  <c r="J145" i="352"/>
  <c r="P144" i="352"/>
  <c r="M144" i="352"/>
  <c r="L144" i="352"/>
  <c r="K144" i="352"/>
  <c r="J144" i="352"/>
  <c r="P143" i="352"/>
  <c r="M143" i="352"/>
  <c r="L143" i="352"/>
  <c r="K143" i="352"/>
  <c r="J143" i="352"/>
  <c r="P142" i="352"/>
  <c r="M142" i="352"/>
  <c r="L142" i="352"/>
  <c r="K142" i="352"/>
  <c r="J142" i="352"/>
  <c r="P141" i="352"/>
  <c r="M141" i="352" s="1"/>
  <c r="L141" i="352"/>
  <c r="K141" i="352"/>
  <c r="J141" i="352"/>
  <c r="P140" i="352"/>
  <c r="M140" i="352"/>
  <c r="L140" i="352"/>
  <c r="K140" i="352"/>
  <c r="J140" i="352"/>
  <c r="P139" i="352"/>
  <c r="M139" i="352"/>
  <c r="L139" i="352"/>
  <c r="K139" i="352"/>
  <c r="J139" i="352"/>
  <c r="P138" i="352"/>
  <c r="M138" i="352"/>
  <c r="L138" i="352"/>
  <c r="K138" i="352"/>
  <c r="J138" i="352"/>
  <c r="P137" i="352"/>
  <c r="M137" i="352" s="1"/>
  <c r="L137" i="352"/>
  <c r="K137" i="352"/>
  <c r="J137" i="352"/>
  <c r="P136" i="352"/>
  <c r="M136" i="352"/>
  <c r="L136" i="352"/>
  <c r="K136" i="352"/>
  <c r="J136" i="352"/>
  <c r="P135" i="352"/>
  <c r="M135" i="352"/>
  <c r="L135" i="352"/>
  <c r="K135" i="352"/>
  <c r="J135" i="352"/>
  <c r="P134" i="352"/>
  <c r="M134" i="352"/>
  <c r="L134" i="352"/>
  <c r="K134" i="352"/>
  <c r="J134" i="352"/>
  <c r="P133" i="352"/>
  <c r="M133" i="352" s="1"/>
  <c r="L133" i="352"/>
  <c r="K133" i="352"/>
  <c r="J133" i="352"/>
  <c r="P132" i="352"/>
  <c r="M132" i="352"/>
  <c r="L132" i="352"/>
  <c r="K132" i="352"/>
  <c r="J132" i="352"/>
  <c r="P131" i="352"/>
  <c r="M131" i="352"/>
  <c r="L131" i="352"/>
  <c r="K131" i="352"/>
  <c r="J131" i="352"/>
  <c r="P130" i="352"/>
  <c r="M130" i="352"/>
  <c r="L130" i="352"/>
  <c r="K130" i="352"/>
  <c r="J130" i="352"/>
  <c r="P129" i="352"/>
  <c r="M129" i="352" s="1"/>
  <c r="L129" i="352"/>
  <c r="K129" i="352"/>
  <c r="J129" i="352"/>
  <c r="P128" i="352"/>
  <c r="M128" i="352"/>
  <c r="L128" i="352"/>
  <c r="K128" i="352"/>
  <c r="J128" i="352"/>
  <c r="P127" i="352"/>
  <c r="M127" i="352"/>
  <c r="L127" i="352"/>
  <c r="K127" i="352"/>
  <c r="J127" i="352"/>
  <c r="P126" i="352"/>
  <c r="M126" i="352"/>
  <c r="L126" i="352"/>
  <c r="K126" i="352"/>
  <c r="J126" i="352"/>
  <c r="P125" i="352"/>
  <c r="M125" i="352" s="1"/>
  <c r="L125" i="352"/>
  <c r="K125" i="352"/>
  <c r="J125" i="352"/>
  <c r="P124" i="352"/>
  <c r="M124" i="352"/>
  <c r="L124" i="352"/>
  <c r="K124" i="352"/>
  <c r="J124" i="352"/>
  <c r="P123" i="352"/>
  <c r="M123" i="352"/>
  <c r="L123" i="352"/>
  <c r="K123" i="352"/>
  <c r="J123" i="352"/>
  <c r="P122" i="352"/>
  <c r="M122" i="352"/>
  <c r="L122" i="352"/>
  <c r="K122" i="352"/>
  <c r="J122" i="352"/>
  <c r="P121" i="352"/>
  <c r="M121" i="352" s="1"/>
  <c r="L121" i="352"/>
  <c r="K121" i="352"/>
  <c r="J121" i="352"/>
  <c r="P120" i="352"/>
  <c r="M120" i="352"/>
  <c r="L120" i="352"/>
  <c r="K120" i="352"/>
  <c r="J120" i="352"/>
  <c r="P119" i="352"/>
  <c r="M119" i="352"/>
  <c r="L119" i="352"/>
  <c r="K119" i="352"/>
  <c r="J119" i="352"/>
  <c r="P118" i="352"/>
  <c r="M118" i="352"/>
  <c r="L118" i="352"/>
  <c r="K118" i="352"/>
  <c r="J118" i="352"/>
  <c r="P117" i="352"/>
  <c r="M117" i="352" s="1"/>
  <c r="L117" i="352"/>
  <c r="K117" i="352"/>
  <c r="J117" i="352"/>
  <c r="P116" i="352"/>
  <c r="M116" i="352"/>
  <c r="L116" i="352"/>
  <c r="K116" i="352"/>
  <c r="J116" i="352"/>
  <c r="P115" i="352"/>
  <c r="M115" i="352"/>
  <c r="L115" i="352"/>
  <c r="K115" i="352"/>
  <c r="J115" i="352"/>
  <c r="P114" i="352"/>
  <c r="M114" i="352"/>
  <c r="L114" i="352"/>
  <c r="K114" i="352"/>
  <c r="J114" i="352"/>
  <c r="P113" i="352"/>
  <c r="M113" i="352" s="1"/>
  <c r="L113" i="352"/>
  <c r="K113" i="352"/>
  <c r="J113" i="352"/>
  <c r="P112" i="352"/>
  <c r="M112" i="352"/>
  <c r="L112" i="352"/>
  <c r="K112" i="352"/>
  <c r="J112" i="352"/>
  <c r="P111" i="352"/>
  <c r="M111" i="352"/>
  <c r="L111" i="352"/>
  <c r="K111" i="352"/>
  <c r="J111" i="352"/>
  <c r="P110" i="352"/>
  <c r="M110" i="352"/>
  <c r="L110" i="352"/>
  <c r="K110" i="352"/>
  <c r="J110" i="352"/>
  <c r="P109" i="352"/>
  <c r="M109" i="352" s="1"/>
  <c r="L109" i="352"/>
  <c r="K109" i="352"/>
  <c r="J109" i="352"/>
  <c r="P108" i="352"/>
  <c r="M108" i="352"/>
  <c r="L108" i="352"/>
  <c r="K108" i="352"/>
  <c r="J108" i="352"/>
  <c r="P107" i="352"/>
  <c r="M107" i="352"/>
  <c r="L107" i="352"/>
  <c r="K107" i="352"/>
  <c r="J107" i="352"/>
  <c r="P106" i="352"/>
  <c r="M106" i="352"/>
  <c r="L106" i="352"/>
  <c r="K106" i="352"/>
  <c r="J106" i="352"/>
  <c r="P105" i="352"/>
  <c r="M105" i="352" s="1"/>
  <c r="L105" i="352"/>
  <c r="K105" i="352"/>
  <c r="J105" i="352"/>
  <c r="P104" i="352"/>
  <c r="M104" i="352"/>
  <c r="L104" i="352"/>
  <c r="K104" i="352"/>
  <c r="J104" i="352"/>
  <c r="P103" i="352"/>
  <c r="M103" i="352"/>
  <c r="L103" i="352"/>
  <c r="K103" i="352"/>
  <c r="J103" i="352"/>
  <c r="P102" i="352"/>
  <c r="M102" i="352"/>
  <c r="L102" i="352"/>
  <c r="K102" i="352"/>
  <c r="J102" i="352"/>
  <c r="P101" i="352"/>
  <c r="M101" i="352" s="1"/>
  <c r="L101" i="352"/>
  <c r="K101" i="352"/>
  <c r="J101" i="352"/>
  <c r="P100" i="352"/>
  <c r="M100" i="352"/>
  <c r="L100" i="352"/>
  <c r="K100" i="352"/>
  <c r="J100" i="352"/>
  <c r="P99" i="352"/>
  <c r="M99" i="352"/>
  <c r="L99" i="352"/>
  <c r="K99" i="352"/>
  <c r="J99" i="352"/>
  <c r="P98" i="352"/>
  <c r="M98" i="352"/>
  <c r="L98" i="352"/>
  <c r="K98" i="352"/>
  <c r="J98" i="352"/>
  <c r="P97" i="352"/>
  <c r="M97" i="352" s="1"/>
  <c r="L97" i="352"/>
  <c r="K97" i="352"/>
  <c r="J97" i="352"/>
  <c r="P96" i="352"/>
  <c r="M96" i="352"/>
  <c r="L96" i="352"/>
  <c r="K96" i="352"/>
  <c r="J96" i="352"/>
  <c r="P95" i="352"/>
  <c r="M95" i="352"/>
  <c r="L95" i="352"/>
  <c r="K95" i="352"/>
  <c r="J95" i="352"/>
  <c r="P94" i="352"/>
  <c r="M94" i="352"/>
  <c r="L94" i="352"/>
  <c r="K94" i="352"/>
  <c r="J94" i="352"/>
  <c r="P93" i="352"/>
  <c r="M93" i="352" s="1"/>
  <c r="L93" i="352"/>
  <c r="K93" i="352"/>
  <c r="J93" i="352"/>
  <c r="P92" i="352"/>
  <c r="M92" i="352"/>
  <c r="L92" i="352"/>
  <c r="K92" i="352"/>
  <c r="J92" i="352"/>
  <c r="P91" i="352"/>
  <c r="M91" i="352"/>
  <c r="L91" i="352"/>
  <c r="K91" i="352"/>
  <c r="J91" i="352"/>
  <c r="P90" i="352"/>
  <c r="M90" i="352"/>
  <c r="L90" i="352"/>
  <c r="K90" i="352"/>
  <c r="J90" i="352"/>
  <c r="P89" i="352"/>
  <c r="M89" i="352" s="1"/>
  <c r="L89" i="352"/>
  <c r="K89" i="352"/>
  <c r="J89" i="352"/>
  <c r="P88" i="352"/>
  <c r="M88" i="352"/>
  <c r="L88" i="352"/>
  <c r="K88" i="352"/>
  <c r="J88" i="352"/>
  <c r="P87" i="352"/>
  <c r="M87" i="352"/>
  <c r="L87" i="352"/>
  <c r="K87" i="352"/>
  <c r="J87" i="352"/>
  <c r="P86" i="352"/>
  <c r="M86" i="352"/>
  <c r="L86" i="352"/>
  <c r="K86" i="352"/>
  <c r="J86" i="352"/>
  <c r="P85" i="352"/>
  <c r="M85" i="352" s="1"/>
  <c r="L85" i="352"/>
  <c r="K85" i="352"/>
  <c r="J85" i="352"/>
  <c r="P84" i="352"/>
  <c r="M84" i="352"/>
  <c r="L84" i="352"/>
  <c r="K84" i="352"/>
  <c r="J84" i="352"/>
  <c r="P83" i="352"/>
  <c r="M83" i="352"/>
  <c r="L83" i="352"/>
  <c r="K83" i="352"/>
  <c r="J83" i="352"/>
  <c r="P82" i="352"/>
  <c r="M82" i="352"/>
  <c r="L82" i="352"/>
  <c r="K82" i="352"/>
  <c r="J82" i="352"/>
  <c r="P81" i="352"/>
  <c r="M81" i="352" s="1"/>
  <c r="L81" i="352"/>
  <c r="K81" i="352"/>
  <c r="J81" i="352"/>
  <c r="P80" i="352"/>
  <c r="M80" i="352"/>
  <c r="L80" i="352"/>
  <c r="K80" i="352"/>
  <c r="J80" i="352"/>
  <c r="P79" i="352"/>
  <c r="M79" i="352"/>
  <c r="L79" i="352"/>
  <c r="K79" i="352"/>
  <c r="J79" i="352"/>
  <c r="P78" i="352"/>
  <c r="M78" i="352"/>
  <c r="L78" i="352"/>
  <c r="K78" i="352"/>
  <c r="J78" i="352"/>
  <c r="P77" i="352"/>
  <c r="M77" i="352" s="1"/>
  <c r="L77" i="352"/>
  <c r="K77" i="352"/>
  <c r="J77" i="352"/>
  <c r="P76" i="352"/>
  <c r="M76" i="352"/>
  <c r="L76" i="352"/>
  <c r="K76" i="352"/>
  <c r="J76" i="352"/>
  <c r="P75" i="352"/>
  <c r="M75" i="352"/>
  <c r="L75" i="352"/>
  <c r="K75" i="352"/>
  <c r="J75" i="352"/>
  <c r="P74" i="352"/>
  <c r="M74" i="352"/>
  <c r="L74" i="352"/>
  <c r="K74" i="352"/>
  <c r="J74" i="352"/>
  <c r="P73" i="352"/>
  <c r="M73" i="352" s="1"/>
  <c r="L73" i="352"/>
  <c r="K73" i="352"/>
  <c r="J73" i="352"/>
  <c r="P72" i="352"/>
  <c r="M72" i="352"/>
  <c r="L72" i="352"/>
  <c r="K72" i="352"/>
  <c r="J72" i="352"/>
  <c r="P71" i="352"/>
  <c r="M71" i="352"/>
  <c r="L71" i="352"/>
  <c r="K71" i="352"/>
  <c r="J71" i="352"/>
  <c r="P70" i="352"/>
  <c r="M70" i="352"/>
  <c r="L70" i="352"/>
  <c r="K70" i="352"/>
  <c r="J70" i="352"/>
  <c r="P69" i="352"/>
  <c r="M69" i="352" s="1"/>
  <c r="L69" i="352"/>
  <c r="K69" i="352"/>
  <c r="J69" i="352"/>
  <c r="P68" i="352"/>
  <c r="M68" i="352"/>
  <c r="L68" i="352"/>
  <c r="K68" i="352"/>
  <c r="J68" i="352"/>
  <c r="P67" i="352"/>
  <c r="M67" i="352"/>
  <c r="L67" i="352"/>
  <c r="K67" i="352"/>
  <c r="J67" i="352"/>
  <c r="P66" i="352"/>
  <c r="M66" i="352"/>
  <c r="L66" i="352"/>
  <c r="K66" i="352"/>
  <c r="J66" i="352"/>
  <c r="P65" i="352"/>
  <c r="M65" i="352" s="1"/>
  <c r="L65" i="352"/>
  <c r="K65" i="352"/>
  <c r="J65" i="352"/>
  <c r="P64" i="352"/>
  <c r="M64" i="352"/>
  <c r="L64" i="352"/>
  <c r="K64" i="352"/>
  <c r="J64" i="352"/>
  <c r="P63" i="352"/>
  <c r="M63" i="352"/>
  <c r="L63" i="352"/>
  <c r="K63" i="352"/>
  <c r="J63" i="352"/>
  <c r="P62" i="352"/>
  <c r="M62" i="352"/>
  <c r="L62" i="352"/>
  <c r="K62" i="352"/>
  <c r="J62" i="352"/>
  <c r="P61" i="352"/>
  <c r="M61" i="352" s="1"/>
  <c r="L61" i="352"/>
  <c r="K61" i="352"/>
  <c r="J61" i="352"/>
  <c r="P60" i="352"/>
  <c r="M60" i="352"/>
  <c r="L60" i="352"/>
  <c r="K60" i="352"/>
  <c r="J60" i="352"/>
  <c r="P59" i="352"/>
  <c r="M59" i="352"/>
  <c r="L59" i="352"/>
  <c r="K59" i="352"/>
  <c r="J59" i="352"/>
  <c r="P58" i="352"/>
  <c r="M58" i="352"/>
  <c r="L58" i="352"/>
  <c r="K58" i="352"/>
  <c r="J58" i="352"/>
  <c r="P57" i="352"/>
  <c r="M57" i="352" s="1"/>
  <c r="L57" i="352"/>
  <c r="K57" i="352"/>
  <c r="J57" i="352"/>
  <c r="P56" i="352"/>
  <c r="M56" i="352"/>
  <c r="L56" i="352"/>
  <c r="K56" i="352"/>
  <c r="J56" i="352"/>
  <c r="P55" i="352"/>
  <c r="M55" i="352"/>
  <c r="L55" i="352"/>
  <c r="K55" i="352"/>
  <c r="J55" i="352"/>
  <c r="P54" i="352"/>
  <c r="M54" i="352"/>
  <c r="L54" i="352"/>
  <c r="K54" i="352"/>
  <c r="J54" i="352"/>
  <c r="P53" i="352"/>
  <c r="M53" i="352" s="1"/>
  <c r="L53" i="352"/>
  <c r="K53" i="352"/>
  <c r="J53" i="352"/>
  <c r="P52" i="352"/>
  <c r="M52" i="352"/>
  <c r="L52" i="352"/>
  <c r="K52" i="352"/>
  <c r="J52" i="352"/>
  <c r="P51" i="352"/>
  <c r="M51" i="352"/>
  <c r="L51" i="352"/>
  <c r="K51" i="352"/>
  <c r="J51" i="352"/>
  <c r="P50" i="352"/>
  <c r="M50" i="352"/>
  <c r="L50" i="352"/>
  <c r="K50" i="352"/>
  <c r="J50" i="352"/>
  <c r="P49" i="352"/>
  <c r="M49" i="352" s="1"/>
  <c r="L49" i="352"/>
  <c r="K49" i="352"/>
  <c r="J49" i="352"/>
  <c r="P48" i="352"/>
  <c r="M48" i="352"/>
  <c r="L48" i="352"/>
  <c r="K48" i="352"/>
  <c r="J48" i="352"/>
  <c r="P47" i="352"/>
  <c r="M47" i="352"/>
  <c r="L47" i="352"/>
  <c r="K47" i="352"/>
  <c r="J47" i="352"/>
  <c r="P46" i="352"/>
  <c r="M46" i="352"/>
  <c r="L46" i="352"/>
  <c r="K46" i="352"/>
  <c r="J46" i="352"/>
  <c r="P45" i="352"/>
  <c r="M45" i="352" s="1"/>
  <c r="L45" i="352"/>
  <c r="K45" i="352"/>
  <c r="J45" i="352"/>
  <c r="P44" i="352"/>
  <c r="M44" i="352"/>
  <c r="L44" i="352"/>
  <c r="K44" i="352"/>
  <c r="J44" i="352"/>
  <c r="P43" i="352"/>
  <c r="M43" i="352"/>
  <c r="L43" i="352"/>
  <c r="K43" i="352"/>
  <c r="J43" i="352"/>
  <c r="P42" i="352"/>
  <c r="M42" i="352"/>
  <c r="L42" i="352"/>
  <c r="K42" i="352"/>
  <c r="J42" i="352"/>
  <c r="P41" i="352"/>
  <c r="M41" i="352" s="1"/>
  <c r="L41" i="352"/>
  <c r="K41" i="352"/>
  <c r="J41" i="352"/>
  <c r="P40" i="352"/>
  <c r="M40" i="352"/>
  <c r="L40" i="352"/>
  <c r="K40" i="352"/>
  <c r="J40" i="352"/>
  <c r="H5" i="352"/>
  <c r="D5" i="352"/>
  <c r="C5" i="352"/>
  <c r="A5" i="352"/>
  <c r="A1" i="352"/>
  <c r="R47" i="351"/>
  <c r="F36" i="351"/>
  <c r="C36" i="351"/>
  <c r="F34" i="351"/>
  <c r="C34" i="351"/>
  <c r="F32" i="351"/>
  <c r="C32" i="351"/>
  <c r="B30" i="351"/>
  <c r="D27" i="351"/>
  <c r="I17" i="351"/>
  <c r="G17" i="351"/>
  <c r="E17" i="351"/>
  <c r="H27" i="351" s="1"/>
  <c r="D17" i="351"/>
  <c r="C17" i="351"/>
  <c r="I15" i="351"/>
  <c r="G15" i="351"/>
  <c r="E15" i="351"/>
  <c r="B29" i="351" s="1"/>
  <c r="D15" i="351"/>
  <c r="C15" i="351"/>
  <c r="I13" i="351"/>
  <c r="G13" i="351"/>
  <c r="E13" i="351"/>
  <c r="B28" i="351" s="1"/>
  <c r="D13" i="351"/>
  <c r="C13" i="351"/>
  <c r="I11" i="351"/>
  <c r="G11" i="351"/>
  <c r="E11" i="351"/>
  <c r="B25" i="351" s="1"/>
  <c r="D11" i="351"/>
  <c r="C11" i="351"/>
  <c r="I9" i="351"/>
  <c r="G9" i="351"/>
  <c r="E9" i="351"/>
  <c r="F22" i="351" s="1"/>
  <c r="D9" i="351"/>
  <c r="C9" i="351"/>
  <c r="I7" i="351"/>
  <c r="G7" i="351"/>
  <c r="E7" i="351"/>
  <c r="D22" i="351" s="1"/>
  <c r="D7" i="351"/>
  <c r="C7" i="351"/>
  <c r="Y5" i="351"/>
  <c r="AK1" i="351" s="1"/>
  <c r="L4" i="351"/>
  <c r="K47" i="351" s="1"/>
  <c r="E4" i="351"/>
  <c r="A4" i="351"/>
  <c r="Y3" i="351"/>
  <c r="AI1" i="351"/>
  <c r="AH1" i="351"/>
  <c r="AE1" i="351"/>
  <c r="AD1" i="351"/>
  <c r="A1" i="351"/>
  <c r="P156" i="350"/>
  <c r="M156" i="350" s="1"/>
  <c r="L156" i="350"/>
  <c r="K156" i="350"/>
  <c r="J156" i="350"/>
  <c r="P155" i="350"/>
  <c r="M155" i="350"/>
  <c r="L155" i="350"/>
  <c r="K155" i="350"/>
  <c r="J155" i="350"/>
  <c r="P154" i="350"/>
  <c r="M154" i="350"/>
  <c r="L154" i="350"/>
  <c r="K154" i="350"/>
  <c r="J154" i="350"/>
  <c r="P153" i="350"/>
  <c r="M153" i="350"/>
  <c r="L153" i="350"/>
  <c r="K153" i="350"/>
  <c r="J153" i="350"/>
  <c r="P152" i="350"/>
  <c r="M152" i="350" s="1"/>
  <c r="L152" i="350"/>
  <c r="K152" i="350"/>
  <c r="J152" i="350"/>
  <c r="P151" i="350"/>
  <c r="M151" i="350"/>
  <c r="L151" i="350"/>
  <c r="K151" i="350"/>
  <c r="J151" i="350"/>
  <c r="P150" i="350"/>
  <c r="M150" i="350"/>
  <c r="L150" i="350"/>
  <c r="K150" i="350"/>
  <c r="J150" i="350"/>
  <c r="P149" i="350"/>
  <c r="M149" i="350"/>
  <c r="L149" i="350"/>
  <c r="K149" i="350"/>
  <c r="J149" i="350"/>
  <c r="P148" i="350"/>
  <c r="M148" i="350" s="1"/>
  <c r="L148" i="350"/>
  <c r="K148" i="350"/>
  <c r="J148" i="350"/>
  <c r="P147" i="350"/>
  <c r="M147" i="350"/>
  <c r="L147" i="350"/>
  <c r="K147" i="350"/>
  <c r="J147" i="350"/>
  <c r="P146" i="350"/>
  <c r="M146" i="350"/>
  <c r="L146" i="350"/>
  <c r="K146" i="350"/>
  <c r="J146" i="350"/>
  <c r="P145" i="350"/>
  <c r="M145" i="350"/>
  <c r="L145" i="350"/>
  <c r="K145" i="350"/>
  <c r="J145" i="350"/>
  <c r="P144" i="350"/>
  <c r="M144" i="350" s="1"/>
  <c r="L144" i="350"/>
  <c r="K144" i="350"/>
  <c r="J144" i="350"/>
  <c r="P143" i="350"/>
  <c r="M143" i="350"/>
  <c r="L143" i="350"/>
  <c r="K143" i="350"/>
  <c r="J143" i="350"/>
  <c r="P142" i="350"/>
  <c r="M142" i="350"/>
  <c r="L142" i="350"/>
  <c r="K142" i="350"/>
  <c r="J142" i="350"/>
  <c r="P141" i="350"/>
  <c r="M141" i="350"/>
  <c r="L141" i="350"/>
  <c r="K141" i="350"/>
  <c r="J141" i="350"/>
  <c r="P140" i="350"/>
  <c r="M140" i="350" s="1"/>
  <c r="L140" i="350"/>
  <c r="K140" i="350"/>
  <c r="J140" i="350"/>
  <c r="P139" i="350"/>
  <c r="M139" i="350"/>
  <c r="L139" i="350"/>
  <c r="K139" i="350"/>
  <c r="J139" i="350"/>
  <c r="P138" i="350"/>
  <c r="M138" i="350"/>
  <c r="L138" i="350"/>
  <c r="K138" i="350"/>
  <c r="J138" i="350"/>
  <c r="P137" i="350"/>
  <c r="M137" i="350"/>
  <c r="L137" i="350"/>
  <c r="K137" i="350"/>
  <c r="J137" i="350"/>
  <c r="P136" i="350"/>
  <c r="M136" i="350" s="1"/>
  <c r="L136" i="350"/>
  <c r="K136" i="350"/>
  <c r="J136" i="350"/>
  <c r="P135" i="350"/>
  <c r="M135" i="350"/>
  <c r="L135" i="350"/>
  <c r="K135" i="350"/>
  <c r="J135" i="350"/>
  <c r="P134" i="350"/>
  <c r="M134" i="350"/>
  <c r="L134" i="350"/>
  <c r="K134" i="350"/>
  <c r="J134" i="350"/>
  <c r="P133" i="350"/>
  <c r="M133" i="350"/>
  <c r="L133" i="350"/>
  <c r="K133" i="350"/>
  <c r="J133" i="350"/>
  <c r="P132" i="350"/>
  <c r="M132" i="350" s="1"/>
  <c r="L132" i="350"/>
  <c r="K132" i="350"/>
  <c r="J132" i="350"/>
  <c r="P131" i="350"/>
  <c r="M131" i="350"/>
  <c r="L131" i="350"/>
  <c r="K131" i="350"/>
  <c r="J131" i="350"/>
  <c r="P130" i="350"/>
  <c r="M130" i="350"/>
  <c r="L130" i="350"/>
  <c r="K130" i="350"/>
  <c r="J130" i="350"/>
  <c r="P129" i="350"/>
  <c r="M129" i="350"/>
  <c r="L129" i="350"/>
  <c r="K129" i="350"/>
  <c r="J129" i="350"/>
  <c r="P128" i="350"/>
  <c r="M128" i="350" s="1"/>
  <c r="L128" i="350"/>
  <c r="K128" i="350"/>
  <c r="J128" i="350"/>
  <c r="P127" i="350"/>
  <c r="M127" i="350"/>
  <c r="L127" i="350"/>
  <c r="K127" i="350"/>
  <c r="J127" i="350"/>
  <c r="P126" i="350"/>
  <c r="M126" i="350"/>
  <c r="L126" i="350"/>
  <c r="K126" i="350"/>
  <c r="J126" i="350"/>
  <c r="P125" i="350"/>
  <c r="M125" i="350"/>
  <c r="L125" i="350"/>
  <c r="K125" i="350"/>
  <c r="J125" i="350"/>
  <c r="P124" i="350"/>
  <c r="M124" i="350" s="1"/>
  <c r="L124" i="350"/>
  <c r="K124" i="350"/>
  <c r="J124" i="350"/>
  <c r="P123" i="350"/>
  <c r="M123" i="350"/>
  <c r="L123" i="350"/>
  <c r="K123" i="350"/>
  <c r="J123" i="350"/>
  <c r="P122" i="350"/>
  <c r="M122" i="350"/>
  <c r="L122" i="350"/>
  <c r="K122" i="350"/>
  <c r="J122" i="350"/>
  <c r="P121" i="350"/>
  <c r="M121" i="350"/>
  <c r="L121" i="350"/>
  <c r="K121" i="350"/>
  <c r="J121" i="350"/>
  <c r="P120" i="350"/>
  <c r="M120" i="350" s="1"/>
  <c r="L120" i="350"/>
  <c r="K120" i="350"/>
  <c r="J120" i="350"/>
  <c r="P119" i="350"/>
  <c r="M119" i="350"/>
  <c r="L119" i="350"/>
  <c r="K119" i="350"/>
  <c r="J119" i="350"/>
  <c r="P118" i="350"/>
  <c r="M118" i="350"/>
  <c r="L118" i="350"/>
  <c r="K118" i="350"/>
  <c r="J118" i="350"/>
  <c r="P117" i="350"/>
  <c r="M117" i="350"/>
  <c r="L117" i="350"/>
  <c r="K117" i="350"/>
  <c r="J117" i="350"/>
  <c r="P116" i="350"/>
  <c r="M116" i="350" s="1"/>
  <c r="L116" i="350"/>
  <c r="K116" i="350"/>
  <c r="J116" i="350"/>
  <c r="P115" i="350"/>
  <c r="M115" i="350"/>
  <c r="L115" i="350"/>
  <c r="K115" i="350"/>
  <c r="J115" i="350"/>
  <c r="P114" i="350"/>
  <c r="M114" i="350"/>
  <c r="L114" i="350"/>
  <c r="K114" i="350"/>
  <c r="J114" i="350"/>
  <c r="P113" i="350"/>
  <c r="M113" i="350"/>
  <c r="L113" i="350"/>
  <c r="K113" i="350"/>
  <c r="J113" i="350"/>
  <c r="P112" i="350"/>
  <c r="M112" i="350" s="1"/>
  <c r="L112" i="350"/>
  <c r="K112" i="350"/>
  <c r="J112" i="350"/>
  <c r="P111" i="350"/>
  <c r="M111" i="350"/>
  <c r="L111" i="350"/>
  <c r="K111" i="350"/>
  <c r="J111" i="350"/>
  <c r="P110" i="350"/>
  <c r="M110" i="350"/>
  <c r="L110" i="350"/>
  <c r="K110" i="350"/>
  <c r="J110" i="350"/>
  <c r="P109" i="350"/>
  <c r="M109" i="350"/>
  <c r="L109" i="350"/>
  <c r="K109" i="350"/>
  <c r="J109" i="350"/>
  <c r="P108" i="350"/>
  <c r="M108" i="350" s="1"/>
  <c r="L108" i="350"/>
  <c r="K108" i="350"/>
  <c r="J108" i="350"/>
  <c r="P107" i="350"/>
  <c r="M107" i="350"/>
  <c r="L107" i="350"/>
  <c r="K107" i="350"/>
  <c r="J107" i="350"/>
  <c r="P106" i="350"/>
  <c r="M106" i="350"/>
  <c r="L106" i="350"/>
  <c r="K106" i="350"/>
  <c r="J106" i="350"/>
  <c r="P105" i="350"/>
  <c r="M105" i="350"/>
  <c r="L105" i="350"/>
  <c r="K105" i="350"/>
  <c r="J105" i="350"/>
  <c r="P104" i="350"/>
  <c r="M104" i="350" s="1"/>
  <c r="L104" i="350"/>
  <c r="K104" i="350"/>
  <c r="J104" i="350"/>
  <c r="P103" i="350"/>
  <c r="M103" i="350"/>
  <c r="L103" i="350"/>
  <c r="K103" i="350"/>
  <c r="J103" i="350"/>
  <c r="P102" i="350"/>
  <c r="M102" i="350"/>
  <c r="L102" i="350"/>
  <c r="K102" i="350"/>
  <c r="J102" i="350"/>
  <c r="P101" i="350"/>
  <c r="M101" i="350"/>
  <c r="L101" i="350"/>
  <c r="K101" i="350"/>
  <c r="J101" i="350"/>
  <c r="P100" i="350"/>
  <c r="M100" i="350" s="1"/>
  <c r="L100" i="350"/>
  <c r="K100" i="350"/>
  <c r="J100" i="350"/>
  <c r="P99" i="350"/>
  <c r="M99" i="350"/>
  <c r="L99" i="350"/>
  <c r="K99" i="350"/>
  <c r="J99" i="350"/>
  <c r="P98" i="350"/>
  <c r="M98" i="350"/>
  <c r="L98" i="350"/>
  <c r="K98" i="350"/>
  <c r="J98" i="350"/>
  <c r="P97" i="350"/>
  <c r="M97" i="350"/>
  <c r="L97" i="350"/>
  <c r="K97" i="350"/>
  <c r="J97" i="350"/>
  <c r="P96" i="350"/>
  <c r="M96" i="350" s="1"/>
  <c r="L96" i="350"/>
  <c r="K96" i="350"/>
  <c r="J96" i="350"/>
  <c r="P95" i="350"/>
  <c r="M95" i="350"/>
  <c r="L95" i="350"/>
  <c r="K95" i="350"/>
  <c r="J95" i="350"/>
  <c r="P94" i="350"/>
  <c r="M94" i="350"/>
  <c r="L94" i="350"/>
  <c r="K94" i="350"/>
  <c r="J94" i="350"/>
  <c r="P93" i="350"/>
  <c r="M93" i="350"/>
  <c r="L93" i="350"/>
  <c r="K93" i="350"/>
  <c r="J93" i="350"/>
  <c r="P92" i="350"/>
  <c r="M92" i="350" s="1"/>
  <c r="L92" i="350"/>
  <c r="K92" i="350"/>
  <c r="J92" i="350"/>
  <c r="P91" i="350"/>
  <c r="M91" i="350"/>
  <c r="L91" i="350"/>
  <c r="K91" i="350"/>
  <c r="J91" i="350"/>
  <c r="P90" i="350"/>
  <c r="M90" i="350"/>
  <c r="L90" i="350"/>
  <c r="K90" i="350"/>
  <c r="J90" i="350"/>
  <c r="P89" i="350"/>
  <c r="M89" i="350"/>
  <c r="L89" i="350"/>
  <c r="K89" i="350"/>
  <c r="J89" i="350"/>
  <c r="P88" i="350"/>
  <c r="M88" i="350" s="1"/>
  <c r="L88" i="350"/>
  <c r="K88" i="350"/>
  <c r="J88" i="350"/>
  <c r="P87" i="350"/>
  <c r="M87" i="350"/>
  <c r="L87" i="350"/>
  <c r="K87" i="350"/>
  <c r="J87" i="350"/>
  <c r="P86" i="350"/>
  <c r="M86" i="350"/>
  <c r="L86" i="350"/>
  <c r="K86" i="350"/>
  <c r="J86" i="350"/>
  <c r="P85" i="350"/>
  <c r="M85" i="350"/>
  <c r="L85" i="350"/>
  <c r="K85" i="350"/>
  <c r="J85" i="350"/>
  <c r="P84" i="350"/>
  <c r="M84" i="350" s="1"/>
  <c r="L84" i="350"/>
  <c r="K84" i="350"/>
  <c r="J84" i="350"/>
  <c r="P83" i="350"/>
  <c r="M83" i="350"/>
  <c r="L83" i="350"/>
  <c r="K83" i="350"/>
  <c r="J83" i="350"/>
  <c r="P82" i="350"/>
  <c r="M82" i="350"/>
  <c r="L82" i="350"/>
  <c r="K82" i="350"/>
  <c r="J82" i="350"/>
  <c r="P81" i="350"/>
  <c r="M81" i="350"/>
  <c r="L81" i="350"/>
  <c r="K81" i="350"/>
  <c r="J81" i="350"/>
  <c r="P80" i="350"/>
  <c r="M80" i="350" s="1"/>
  <c r="L80" i="350"/>
  <c r="K80" i="350"/>
  <c r="J80" i="350"/>
  <c r="P79" i="350"/>
  <c r="M79" i="350"/>
  <c r="L79" i="350"/>
  <c r="K79" i="350"/>
  <c r="J79" i="350"/>
  <c r="P78" i="350"/>
  <c r="M78" i="350"/>
  <c r="L78" i="350"/>
  <c r="K78" i="350"/>
  <c r="J78" i="350"/>
  <c r="P77" i="350"/>
  <c r="M77" i="350"/>
  <c r="L77" i="350"/>
  <c r="K77" i="350"/>
  <c r="J77" i="350"/>
  <c r="P76" i="350"/>
  <c r="M76" i="350" s="1"/>
  <c r="L76" i="350"/>
  <c r="K76" i="350"/>
  <c r="J76" i="350"/>
  <c r="P75" i="350"/>
  <c r="M75" i="350"/>
  <c r="L75" i="350"/>
  <c r="K75" i="350"/>
  <c r="J75" i="350"/>
  <c r="P74" i="350"/>
  <c r="M74" i="350"/>
  <c r="L74" i="350"/>
  <c r="K74" i="350"/>
  <c r="J74" i="350"/>
  <c r="P73" i="350"/>
  <c r="M73" i="350"/>
  <c r="L73" i="350"/>
  <c r="K73" i="350"/>
  <c r="J73" i="350"/>
  <c r="P72" i="350"/>
  <c r="M72" i="350" s="1"/>
  <c r="L72" i="350"/>
  <c r="K72" i="350"/>
  <c r="J72" i="350"/>
  <c r="P71" i="350"/>
  <c r="M71" i="350"/>
  <c r="L71" i="350"/>
  <c r="K71" i="350"/>
  <c r="J71" i="350"/>
  <c r="P70" i="350"/>
  <c r="M70" i="350"/>
  <c r="L70" i="350"/>
  <c r="K70" i="350"/>
  <c r="J70" i="350"/>
  <c r="P69" i="350"/>
  <c r="M69" i="350"/>
  <c r="L69" i="350"/>
  <c r="K69" i="350"/>
  <c r="J69" i="350"/>
  <c r="P68" i="350"/>
  <c r="M68" i="350" s="1"/>
  <c r="L68" i="350"/>
  <c r="K68" i="350"/>
  <c r="J68" i="350"/>
  <c r="P67" i="350"/>
  <c r="M67" i="350"/>
  <c r="L67" i="350"/>
  <c r="K67" i="350"/>
  <c r="J67" i="350"/>
  <c r="P66" i="350"/>
  <c r="M66" i="350"/>
  <c r="L66" i="350"/>
  <c r="K66" i="350"/>
  <c r="J66" i="350"/>
  <c r="P65" i="350"/>
  <c r="M65" i="350"/>
  <c r="L65" i="350"/>
  <c r="K65" i="350"/>
  <c r="J65" i="350"/>
  <c r="P64" i="350"/>
  <c r="M64" i="350" s="1"/>
  <c r="L64" i="350"/>
  <c r="K64" i="350"/>
  <c r="J64" i="350"/>
  <c r="P63" i="350"/>
  <c r="M63" i="350"/>
  <c r="L63" i="350"/>
  <c r="K63" i="350"/>
  <c r="J63" i="350"/>
  <c r="P62" i="350"/>
  <c r="M62" i="350"/>
  <c r="L62" i="350"/>
  <c r="K62" i="350"/>
  <c r="J62" i="350"/>
  <c r="P61" i="350"/>
  <c r="M61" i="350"/>
  <c r="L61" i="350"/>
  <c r="K61" i="350"/>
  <c r="J61" i="350"/>
  <c r="P60" i="350"/>
  <c r="M60" i="350" s="1"/>
  <c r="L60" i="350"/>
  <c r="K60" i="350"/>
  <c r="J60" i="350"/>
  <c r="P59" i="350"/>
  <c r="M59" i="350"/>
  <c r="L59" i="350"/>
  <c r="K59" i="350"/>
  <c r="J59" i="350"/>
  <c r="P58" i="350"/>
  <c r="M58" i="350"/>
  <c r="L58" i="350"/>
  <c r="K58" i="350"/>
  <c r="J58" i="350"/>
  <c r="P57" i="350"/>
  <c r="M57" i="350"/>
  <c r="L57" i="350"/>
  <c r="K57" i="350"/>
  <c r="J57" i="350"/>
  <c r="P56" i="350"/>
  <c r="M56" i="350" s="1"/>
  <c r="L56" i="350"/>
  <c r="K56" i="350"/>
  <c r="J56" i="350"/>
  <c r="P55" i="350"/>
  <c r="M55" i="350"/>
  <c r="L55" i="350"/>
  <c r="K55" i="350"/>
  <c r="J55" i="350"/>
  <c r="P54" i="350"/>
  <c r="M54" i="350" s="1"/>
  <c r="L54" i="350"/>
  <c r="K54" i="350"/>
  <c r="J54" i="350"/>
  <c r="P53" i="350"/>
  <c r="M53" i="350"/>
  <c r="L53" i="350"/>
  <c r="K53" i="350"/>
  <c r="J53" i="350"/>
  <c r="P52" i="350"/>
  <c r="M52" i="350" s="1"/>
  <c r="L52" i="350"/>
  <c r="K52" i="350"/>
  <c r="J52" i="350"/>
  <c r="P51" i="350"/>
  <c r="M51" i="350"/>
  <c r="L51" i="350"/>
  <c r="K51" i="350"/>
  <c r="J51" i="350"/>
  <c r="P50" i="350"/>
  <c r="M50" i="350" s="1"/>
  <c r="L50" i="350"/>
  <c r="K50" i="350"/>
  <c r="J50" i="350"/>
  <c r="P49" i="350"/>
  <c r="M49" i="350"/>
  <c r="L49" i="350"/>
  <c r="K49" i="350"/>
  <c r="J49" i="350"/>
  <c r="P48" i="350"/>
  <c r="M48" i="350" s="1"/>
  <c r="L48" i="350"/>
  <c r="K48" i="350"/>
  <c r="J48" i="350"/>
  <c r="P47" i="350"/>
  <c r="M47" i="350"/>
  <c r="L47" i="350"/>
  <c r="K47" i="350"/>
  <c r="J47" i="350"/>
  <c r="P46" i="350"/>
  <c r="M46" i="350" s="1"/>
  <c r="L46" i="350"/>
  <c r="K46" i="350"/>
  <c r="J46" i="350"/>
  <c r="P45" i="350"/>
  <c r="M45" i="350"/>
  <c r="L45" i="350"/>
  <c r="K45" i="350"/>
  <c r="J45" i="350"/>
  <c r="P44" i="350"/>
  <c r="M44" i="350" s="1"/>
  <c r="L44" i="350"/>
  <c r="K44" i="350"/>
  <c r="J44" i="350"/>
  <c r="P43" i="350"/>
  <c r="M43" i="350"/>
  <c r="L43" i="350"/>
  <c r="K43" i="350"/>
  <c r="J43" i="350"/>
  <c r="P42" i="350"/>
  <c r="M42" i="350" s="1"/>
  <c r="L42" i="350"/>
  <c r="K42" i="350"/>
  <c r="J42" i="350"/>
  <c r="P41" i="350"/>
  <c r="M41" i="350"/>
  <c r="L41" i="350"/>
  <c r="K41" i="350"/>
  <c r="J41" i="350"/>
  <c r="P40" i="350"/>
  <c r="M40" i="350" s="1"/>
  <c r="L40" i="350"/>
  <c r="K40" i="350"/>
  <c r="J40" i="350"/>
  <c r="H5" i="350"/>
  <c r="D5" i="350"/>
  <c r="C5" i="350"/>
  <c r="A5" i="350"/>
  <c r="C2" i="350"/>
  <c r="A1" i="350"/>
  <c r="R44" i="349"/>
  <c r="F38" i="349"/>
  <c r="C38" i="349"/>
  <c r="F36" i="349"/>
  <c r="C36" i="349"/>
  <c r="F34" i="349"/>
  <c r="C34" i="349"/>
  <c r="B30" i="349"/>
  <c r="H27" i="349"/>
  <c r="B24" i="349"/>
  <c r="I19" i="349"/>
  <c r="G19" i="349"/>
  <c r="E19" i="349"/>
  <c r="B31" i="349" s="1"/>
  <c r="D19" i="349"/>
  <c r="C19" i="349"/>
  <c r="I17" i="349"/>
  <c r="G17" i="349"/>
  <c r="E17" i="349"/>
  <c r="D17" i="349"/>
  <c r="C17" i="349"/>
  <c r="I15" i="349"/>
  <c r="G15" i="349"/>
  <c r="E15" i="349"/>
  <c r="B29" i="349" s="1"/>
  <c r="D15" i="349"/>
  <c r="C15" i="349"/>
  <c r="I13" i="349"/>
  <c r="G13" i="349"/>
  <c r="E13" i="349"/>
  <c r="B28" i="349" s="1"/>
  <c r="D13" i="349"/>
  <c r="C13" i="349"/>
  <c r="I11" i="349"/>
  <c r="G11" i="349"/>
  <c r="E11" i="349"/>
  <c r="H22" i="349" s="1"/>
  <c r="D11" i="349"/>
  <c r="C11" i="349"/>
  <c r="I9" i="349"/>
  <c r="G9" i="349"/>
  <c r="E9" i="349"/>
  <c r="F22" i="349" s="1"/>
  <c r="D9" i="349"/>
  <c r="C9" i="349"/>
  <c r="I7" i="349"/>
  <c r="G7" i="349"/>
  <c r="E7" i="349"/>
  <c r="B23" i="349" s="1"/>
  <c r="D7" i="349"/>
  <c r="C7" i="349"/>
  <c r="Y5" i="349"/>
  <c r="AK1" i="349" s="1"/>
  <c r="L4" i="349"/>
  <c r="K49" i="349" s="1"/>
  <c r="E4" i="349"/>
  <c r="A4" i="349"/>
  <c r="Y3" i="349"/>
  <c r="E2" i="349"/>
  <c r="AJ1" i="349"/>
  <c r="AI1" i="349"/>
  <c r="AH1" i="349"/>
  <c r="AF1" i="349"/>
  <c r="AE1" i="349"/>
  <c r="AD1" i="349"/>
  <c r="AB1" i="349"/>
  <c r="A1" i="349"/>
  <c r="P156" i="348"/>
  <c r="M156" i="348" s="1"/>
  <c r="L156" i="348"/>
  <c r="K156" i="348"/>
  <c r="J156" i="348"/>
  <c r="P155" i="348"/>
  <c r="M155" i="348"/>
  <c r="L155" i="348"/>
  <c r="K155" i="348"/>
  <c r="J155" i="348"/>
  <c r="P154" i="348"/>
  <c r="M154" i="348" s="1"/>
  <c r="L154" i="348"/>
  <c r="K154" i="348"/>
  <c r="J154" i="348"/>
  <c r="P153" i="348"/>
  <c r="M153" i="348"/>
  <c r="L153" i="348"/>
  <c r="K153" i="348"/>
  <c r="J153" i="348"/>
  <c r="P152" i="348"/>
  <c r="M152" i="348" s="1"/>
  <c r="L152" i="348"/>
  <c r="K152" i="348"/>
  <c r="J152" i="348"/>
  <c r="P151" i="348"/>
  <c r="M151" i="348"/>
  <c r="L151" i="348"/>
  <c r="K151" i="348"/>
  <c r="J151" i="348"/>
  <c r="P150" i="348"/>
  <c r="M150" i="348" s="1"/>
  <c r="L150" i="348"/>
  <c r="K150" i="348"/>
  <c r="J150" i="348"/>
  <c r="P149" i="348"/>
  <c r="M149" i="348"/>
  <c r="L149" i="348"/>
  <c r="K149" i="348"/>
  <c r="J149" i="348"/>
  <c r="P148" i="348"/>
  <c r="M148" i="348" s="1"/>
  <c r="L148" i="348"/>
  <c r="K148" i="348"/>
  <c r="J148" i="348"/>
  <c r="P147" i="348"/>
  <c r="M147" i="348"/>
  <c r="L147" i="348"/>
  <c r="K147" i="348"/>
  <c r="J147" i="348"/>
  <c r="P146" i="348"/>
  <c r="M146" i="348" s="1"/>
  <c r="L146" i="348"/>
  <c r="K146" i="348"/>
  <c r="J146" i="348"/>
  <c r="P145" i="348"/>
  <c r="M145" i="348"/>
  <c r="L145" i="348"/>
  <c r="K145" i="348"/>
  <c r="J145" i="348"/>
  <c r="P144" i="348"/>
  <c r="M144" i="348" s="1"/>
  <c r="L144" i="348"/>
  <c r="K144" i="348"/>
  <c r="J144" i="348"/>
  <c r="P143" i="348"/>
  <c r="M143" i="348"/>
  <c r="L143" i="348"/>
  <c r="K143" i="348"/>
  <c r="J143" i="348"/>
  <c r="P142" i="348"/>
  <c r="M142" i="348" s="1"/>
  <c r="L142" i="348"/>
  <c r="K142" i="348"/>
  <c r="J142" i="348"/>
  <c r="P141" i="348"/>
  <c r="M141" i="348"/>
  <c r="L141" i="348"/>
  <c r="K141" i="348"/>
  <c r="J141" i="348"/>
  <c r="P140" i="348"/>
  <c r="M140" i="348" s="1"/>
  <c r="L140" i="348"/>
  <c r="K140" i="348"/>
  <c r="J140" i="348"/>
  <c r="P139" i="348"/>
  <c r="M139" i="348"/>
  <c r="L139" i="348"/>
  <c r="K139" i="348"/>
  <c r="J139" i="348"/>
  <c r="P138" i="348"/>
  <c r="M138" i="348" s="1"/>
  <c r="L138" i="348"/>
  <c r="K138" i="348"/>
  <c r="J138" i="348"/>
  <c r="P137" i="348"/>
  <c r="M137" i="348"/>
  <c r="L137" i="348"/>
  <c r="K137" i="348"/>
  <c r="J137" i="348"/>
  <c r="P136" i="348"/>
  <c r="M136" i="348" s="1"/>
  <c r="L136" i="348"/>
  <c r="K136" i="348"/>
  <c r="J136" i="348"/>
  <c r="P135" i="348"/>
  <c r="M135" i="348"/>
  <c r="L135" i="348"/>
  <c r="K135" i="348"/>
  <c r="J135" i="348"/>
  <c r="P134" i="348"/>
  <c r="M134" i="348" s="1"/>
  <c r="L134" i="348"/>
  <c r="K134" i="348"/>
  <c r="J134" i="348"/>
  <c r="P133" i="348"/>
  <c r="M133" i="348"/>
  <c r="L133" i="348"/>
  <c r="K133" i="348"/>
  <c r="J133" i="348"/>
  <c r="P132" i="348"/>
  <c r="M132" i="348" s="1"/>
  <c r="L132" i="348"/>
  <c r="K132" i="348"/>
  <c r="J132" i="348"/>
  <c r="P131" i="348"/>
  <c r="M131" i="348"/>
  <c r="L131" i="348"/>
  <c r="K131" i="348"/>
  <c r="J131" i="348"/>
  <c r="P130" i="348"/>
  <c r="M130" i="348" s="1"/>
  <c r="L130" i="348"/>
  <c r="K130" i="348"/>
  <c r="J130" i="348"/>
  <c r="P129" i="348"/>
  <c r="M129" i="348"/>
  <c r="L129" i="348"/>
  <c r="K129" i="348"/>
  <c r="J129" i="348"/>
  <c r="P128" i="348"/>
  <c r="M128" i="348" s="1"/>
  <c r="L128" i="348"/>
  <c r="K128" i="348"/>
  <c r="J128" i="348"/>
  <c r="P127" i="348"/>
  <c r="M127" i="348"/>
  <c r="L127" i="348"/>
  <c r="K127" i="348"/>
  <c r="J127" i="348"/>
  <c r="P126" i="348"/>
  <c r="M126" i="348" s="1"/>
  <c r="L126" i="348"/>
  <c r="K126" i="348"/>
  <c r="J126" i="348"/>
  <c r="P125" i="348"/>
  <c r="M125" i="348"/>
  <c r="L125" i="348"/>
  <c r="K125" i="348"/>
  <c r="J125" i="348"/>
  <c r="P124" i="348"/>
  <c r="M124" i="348" s="1"/>
  <c r="L124" i="348"/>
  <c r="K124" i="348"/>
  <c r="J124" i="348"/>
  <c r="P123" i="348"/>
  <c r="M123" i="348"/>
  <c r="L123" i="348"/>
  <c r="K123" i="348"/>
  <c r="J123" i="348"/>
  <c r="P122" i="348"/>
  <c r="M122" i="348" s="1"/>
  <c r="L122" i="348"/>
  <c r="K122" i="348"/>
  <c r="J122" i="348"/>
  <c r="P121" i="348"/>
  <c r="M121" i="348"/>
  <c r="L121" i="348"/>
  <c r="K121" i="348"/>
  <c r="J121" i="348"/>
  <c r="P120" i="348"/>
  <c r="M120" i="348" s="1"/>
  <c r="L120" i="348"/>
  <c r="K120" i="348"/>
  <c r="J120" i="348"/>
  <c r="P119" i="348"/>
  <c r="M119" i="348"/>
  <c r="L119" i="348"/>
  <c r="K119" i="348"/>
  <c r="J119" i="348"/>
  <c r="P118" i="348"/>
  <c r="M118" i="348" s="1"/>
  <c r="L118" i="348"/>
  <c r="K118" i="348"/>
  <c r="J118" i="348"/>
  <c r="P117" i="348"/>
  <c r="M117" i="348"/>
  <c r="L117" i="348"/>
  <c r="K117" i="348"/>
  <c r="J117" i="348"/>
  <c r="P116" i="348"/>
  <c r="M116" i="348" s="1"/>
  <c r="L116" i="348"/>
  <c r="K116" i="348"/>
  <c r="J116" i="348"/>
  <c r="P115" i="348"/>
  <c r="M115" i="348"/>
  <c r="L115" i="348"/>
  <c r="K115" i="348"/>
  <c r="J115" i="348"/>
  <c r="P114" i="348"/>
  <c r="M114" i="348" s="1"/>
  <c r="L114" i="348"/>
  <c r="K114" i="348"/>
  <c r="J114" i="348"/>
  <c r="P113" i="348"/>
  <c r="M113" i="348"/>
  <c r="L113" i="348"/>
  <c r="K113" i="348"/>
  <c r="J113" i="348"/>
  <c r="P112" i="348"/>
  <c r="M112" i="348" s="1"/>
  <c r="L112" i="348"/>
  <c r="K112" i="348"/>
  <c r="J112" i="348"/>
  <c r="P111" i="348"/>
  <c r="M111" i="348"/>
  <c r="L111" i="348"/>
  <c r="K111" i="348"/>
  <c r="J111" i="348"/>
  <c r="P110" i="348"/>
  <c r="M110" i="348" s="1"/>
  <c r="L110" i="348"/>
  <c r="K110" i="348"/>
  <c r="J110" i="348"/>
  <c r="P109" i="348"/>
  <c r="M109" i="348"/>
  <c r="L109" i="348"/>
  <c r="K109" i="348"/>
  <c r="J109" i="348"/>
  <c r="P108" i="348"/>
  <c r="M108" i="348" s="1"/>
  <c r="L108" i="348"/>
  <c r="K108" i="348"/>
  <c r="J108" i="348"/>
  <c r="P107" i="348"/>
  <c r="M107" i="348"/>
  <c r="L107" i="348"/>
  <c r="K107" i="348"/>
  <c r="J107" i="348"/>
  <c r="P106" i="348"/>
  <c r="M106" i="348" s="1"/>
  <c r="L106" i="348"/>
  <c r="K106" i="348"/>
  <c r="J106" i="348"/>
  <c r="P105" i="348"/>
  <c r="M105" i="348"/>
  <c r="L105" i="348"/>
  <c r="K105" i="348"/>
  <c r="J105" i="348"/>
  <c r="P104" i="348"/>
  <c r="M104" i="348" s="1"/>
  <c r="L104" i="348"/>
  <c r="K104" i="348"/>
  <c r="J104" i="348"/>
  <c r="P103" i="348"/>
  <c r="M103" i="348"/>
  <c r="L103" i="348"/>
  <c r="K103" i="348"/>
  <c r="J103" i="348"/>
  <c r="P102" i="348"/>
  <c r="M102" i="348" s="1"/>
  <c r="L102" i="348"/>
  <c r="K102" i="348"/>
  <c r="J102" i="348"/>
  <c r="P101" i="348"/>
  <c r="M101" i="348"/>
  <c r="L101" i="348"/>
  <c r="K101" i="348"/>
  <c r="J101" i="348"/>
  <c r="P100" i="348"/>
  <c r="M100" i="348" s="1"/>
  <c r="L100" i="348"/>
  <c r="K100" i="348"/>
  <c r="J100" i="348"/>
  <c r="P99" i="348"/>
  <c r="M99" i="348"/>
  <c r="L99" i="348"/>
  <c r="K99" i="348"/>
  <c r="J99" i="348"/>
  <c r="P98" i="348"/>
  <c r="M98" i="348" s="1"/>
  <c r="L98" i="348"/>
  <c r="K98" i="348"/>
  <c r="J98" i="348"/>
  <c r="P97" i="348"/>
  <c r="M97" i="348"/>
  <c r="L97" i="348"/>
  <c r="K97" i="348"/>
  <c r="J97" i="348"/>
  <c r="P96" i="348"/>
  <c r="M96" i="348" s="1"/>
  <c r="L96" i="348"/>
  <c r="K96" i="348"/>
  <c r="J96" i="348"/>
  <c r="P95" i="348"/>
  <c r="M95" i="348"/>
  <c r="L95" i="348"/>
  <c r="K95" i="348"/>
  <c r="J95" i="348"/>
  <c r="P94" i="348"/>
  <c r="M94" i="348" s="1"/>
  <c r="L94" i="348"/>
  <c r="K94" i="348"/>
  <c r="J94" i="348"/>
  <c r="P93" i="348"/>
  <c r="M93" i="348"/>
  <c r="L93" i="348"/>
  <c r="K93" i="348"/>
  <c r="J93" i="348"/>
  <c r="P92" i="348"/>
  <c r="M92" i="348" s="1"/>
  <c r="L92" i="348"/>
  <c r="K92" i="348"/>
  <c r="J92" i="348"/>
  <c r="P91" i="348"/>
  <c r="M91" i="348"/>
  <c r="L91" i="348"/>
  <c r="K91" i="348"/>
  <c r="J91" i="348"/>
  <c r="P90" i="348"/>
  <c r="M90" i="348" s="1"/>
  <c r="L90" i="348"/>
  <c r="K90" i="348"/>
  <c r="J90" i="348"/>
  <c r="P89" i="348"/>
  <c r="M89" i="348"/>
  <c r="L89" i="348"/>
  <c r="K89" i="348"/>
  <c r="J89" i="348"/>
  <c r="P88" i="348"/>
  <c r="M88" i="348" s="1"/>
  <c r="L88" i="348"/>
  <c r="K88" i="348"/>
  <c r="J88" i="348"/>
  <c r="P87" i="348"/>
  <c r="M87" i="348"/>
  <c r="L87" i="348"/>
  <c r="K87" i="348"/>
  <c r="J87" i="348"/>
  <c r="P86" i="348"/>
  <c r="M86" i="348" s="1"/>
  <c r="L86" i="348"/>
  <c r="K86" i="348"/>
  <c r="J86" i="348"/>
  <c r="P85" i="348"/>
  <c r="M85" i="348"/>
  <c r="L85" i="348"/>
  <c r="K85" i="348"/>
  <c r="J85" i="348"/>
  <c r="P84" i="348"/>
  <c r="M84" i="348" s="1"/>
  <c r="L84" i="348"/>
  <c r="K84" i="348"/>
  <c r="J84" i="348"/>
  <c r="P83" i="348"/>
  <c r="M83" i="348"/>
  <c r="L83" i="348"/>
  <c r="K83" i="348"/>
  <c r="J83" i="348"/>
  <c r="P82" i="348"/>
  <c r="M82" i="348" s="1"/>
  <c r="L82" i="348"/>
  <c r="K82" i="348"/>
  <c r="J82" i="348"/>
  <c r="P81" i="348"/>
  <c r="M81" i="348"/>
  <c r="L81" i="348"/>
  <c r="K81" i="348"/>
  <c r="J81" i="348"/>
  <c r="P80" i="348"/>
  <c r="M80" i="348" s="1"/>
  <c r="L80" i="348"/>
  <c r="K80" i="348"/>
  <c r="J80" i="348"/>
  <c r="P79" i="348"/>
  <c r="M79" i="348"/>
  <c r="L79" i="348"/>
  <c r="K79" i="348"/>
  <c r="J79" i="348"/>
  <c r="P78" i="348"/>
  <c r="M78" i="348" s="1"/>
  <c r="L78" i="348"/>
  <c r="K78" i="348"/>
  <c r="J78" i="348"/>
  <c r="P77" i="348"/>
  <c r="M77" i="348"/>
  <c r="L77" i="348"/>
  <c r="K77" i="348"/>
  <c r="J77" i="348"/>
  <c r="P76" i="348"/>
  <c r="M76" i="348" s="1"/>
  <c r="L76" i="348"/>
  <c r="K76" i="348"/>
  <c r="J76" i="348"/>
  <c r="P75" i="348"/>
  <c r="M75" i="348"/>
  <c r="L75" i="348"/>
  <c r="K75" i="348"/>
  <c r="J75" i="348"/>
  <c r="P74" i="348"/>
  <c r="M74" i="348" s="1"/>
  <c r="L74" i="348"/>
  <c r="K74" i="348"/>
  <c r="J74" i="348"/>
  <c r="P73" i="348"/>
  <c r="M73" i="348"/>
  <c r="L73" i="348"/>
  <c r="K73" i="348"/>
  <c r="J73" i="348"/>
  <c r="P72" i="348"/>
  <c r="M72" i="348" s="1"/>
  <c r="L72" i="348"/>
  <c r="K72" i="348"/>
  <c r="J72" i="348"/>
  <c r="P71" i="348"/>
  <c r="M71" i="348"/>
  <c r="L71" i="348"/>
  <c r="K71" i="348"/>
  <c r="J71" i="348"/>
  <c r="P70" i="348"/>
  <c r="M70" i="348" s="1"/>
  <c r="L70" i="348"/>
  <c r="K70" i="348"/>
  <c r="J70" i="348"/>
  <c r="P69" i="348"/>
  <c r="M69" i="348"/>
  <c r="L69" i="348"/>
  <c r="K69" i="348"/>
  <c r="J69" i="348"/>
  <c r="P68" i="348"/>
  <c r="M68" i="348" s="1"/>
  <c r="L68" i="348"/>
  <c r="K68" i="348"/>
  <c r="J68" i="348"/>
  <c r="P67" i="348"/>
  <c r="M67" i="348"/>
  <c r="L67" i="348"/>
  <c r="K67" i="348"/>
  <c r="J67" i="348"/>
  <c r="P66" i="348"/>
  <c r="M66" i="348" s="1"/>
  <c r="L66" i="348"/>
  <c r="K66" i="348"/>
  <c r="J66" i="348"/>
  <c r="P65" i="348"/>
  <c r="M65" i="348"/>
  <c r="L65" i="348"/>
  <c r="K65" i="348"/>
  <c r="J65" i="348"/>
  <c r="P64" i="348"/>
  <c r="M64" i="348" s="1"/>
  <c r="L64" i="348"/>
  <c r="K64" i="348"/>
  <c r="J64" i="348"/>
  <c r="P63" i="348"/>
  <c r="M63" i="348"/>
  <c r="L63" i="348"/>
  <c r="K63" i="348"/>
  <c r="J63" i="348"/>
  <c r="P62" i="348"/>
  <c r="M62" i="348" s="1"/>
  <c r="L62" i="348"/>
  <c r="K62" i="348"/>
  <c r="J62" i="348"/>
  <c r="P61" i="348"/>
  <c r="M61" i="348"/>
  <c r="L61" i="348"/>
  <c r="K61" i="348"/>
  <c r="J61" i="348"/>
  <c r="P60" i="348"/>
  <c r="M60" i="348" s="1"/>
  <c r="L60" i="348"/>
  <c r="K60" i="348"/>
  <c r="J60" i="348"/>
  <c r="P59" i="348"/>
  <c r="M59" i="348"/>
  <c r="L59" i="348"/>
  <c r="K59" i="348"/>
  <c r="J59" i="348"/>
  <c r="P58" i="348"/>
  <c r="M58" i="348" s="1"/>
  <c r="L58" i="348"/>
  <c r="K58" i="348"/>
  <c r="J58" i="348"/>
  <c r="P57" i="348"/>
  <c r="M57" i="348"/>
  <c r="L57" i="348"/>
  <c r="K57" i="348"/>
  <c r="J57" i="348"/>
  <c r="P56" i="348"/>
  <c r="M56" i="348" s="1"/>
  <c r="L56" i="348"/>
  <c r="K56" i="348"/>
  <c r="J56" i="348"/>
  <c r="P55" i="348"/>
  <c r="M55" i="348"/>
  <c r="L55" i="348"/>
  <c r="K55" i="348"/>
  <c r="J55" i="348"/>
  <c r="P54" i="348"/>
  <c r="M54" i="348" s="1"/>
  <c r="L54" i="348"/>
  <c r="K54" i="348"/>
  <c r="J54" i="348"/>
  <c r="P53" i="348"/>
  <c r="M53" i="348"/>
  <c r="L53" i="348"/>
  <c r="K53" i="348"/>
  <c r="J53" i="348"/>
  <c r="P52" i="348"/>
  <c r="M52" i="348" s="1"/>
  <c r="L52" i="348"/>
  <c r="K52" i="348"/>
  <c r="J52" i="348"/>
  <c r="P51" i="348"/>
  <c r="M51" i="348"/>
  <c r="L51" i="348"/>
  <c r="K51" i="348"/>
  <c r="J51" i="348"/>
  <c r="P50" i="348"/>
  <c r="M50" i="348" s="1"/>
  <c r="L50" i="348"/>
  <c r="K50" i="348"/>
  <c r="J50" i="348"/>
  <c r="P49" i="348"/>
  <c r="M49" i="348"/>
  <c r="L49" i="348"/>
  <c r="K49" i="348"/>
  <c r="J49" i="348"/>
  <c r="P48" i="348"/>
  <c r="M48" i="348" s="1"/>
  <c r="L48" i="348"/>
  <c r="K48" i="348"/>
  <c r="J48" i="348"/>
  <c r="P47" i="348"/>
  <c r="M47" i="348"/>
  <c r="L47" i="348"/>
  <c r="K47" i="348"/>
  <c r="J47" i="348"/>
  <c r="P46" i="348"/>
  <c r="M46" i="348" s="1"/>
  <c r="L46" i="348"/>
  <c r="K46" i="348"/>
  <c r="J46" i="348"/>
  <c r="P45" i="348"/>
  <c r="M45" i="348"/>
  <c r="L45" i="348"/>
  <c r="K45" i="348"/>
  <c r="J45" i="348"/>
  <c r="P44" i="348"/>
  <c r="M44" i="348" s="1"/>
  <c r="L44" i="348"/>
  <c r="K44" i="348"/>
  <c r="J44" i="348"/>
  <c r="P43" i="348"/>
  <c r="M43" i="348"/>
  <c r="L43" i="348"/>
  <c r="K43" i="348"/>
  <c r="J43" i="348"/>
  <c r="P42" i="348"/>
  <c r="M42" i="348" s="1"/>
  <c r="L42" i="348"/>
  <c r="K42" i="348"/>
  <c r="J42" i="348"/>
  <c r="P41" i="348"/>
  <c r="M41" i="348"/>
  <c r="L41" i="348"/>
  <c r="K41" i="348"/>
  <c r="J41" i="348"/>
  <c r="P40" i="348"/>
  <c r="M40" i="348" s="1"/>
  <c r="L40" i="348"/>
  <c r="K40" i="348"/>
  <c r="J40" i="348"/>
  <c r="H5" i="348"/>
  <c r="D5" i="348"/>
  <c r="C5" i="348"/>
  <c r="A5" i="348"/>
  <c r="C2" i="348"/>
  <c r="A1" i="348"/>
  <c r="R47" i="347"/>
  <c r="F36" i="347"/>
  <c r="C36" i="347"/>
  <c r="F34" i="347"/>
  <c r="C34" i="347"/>
  <c r="F32" i="347"/>
  <c r="C32" i="347"/>
  <c r="H27" i="347"/>
  <c r="D22" i="347"/>
  <c r="I17" i="347"/>
  <c r="G17" i="347"/>
  <c r="E17" i="347"/>
  <c r="B30" i="347" s="1"/>
  <c r="D17" i="347"/>
  <c r="C17" i="347"/>
  <c r="I15" i="347"/>
  <c r="G15" i="347"/>
  <c r="E15" i="347"/>
  <c r="F27" i="347" s="1"/>
  <c r="D15" i="347"/>
  <c r="C15" i="347"/>
  <c r="I13" i="347"/>
  <c r="G13" i="347"/>
  <c r="E13" i="347"/>
  <c r="D13" i="347"/>
  <c r="C13" i="347"/>
  <c r="I11" i="347"/>
  <c r="G11" i="347"/>
  <c r="E11" i="347"/>
  <c r="H22" i="347" s="1"/>
  <c r="D11" i="347"/>
  <c r="C11" i="347"/>
  <c r="I9" i="347"/>
  <c r="G9" i="347"/>
  <c r="E9" i="347"/>
  <c r="F22" i="347" s="1"/>
  <c r="D9" i="347"/>
  <c r="C9" i="347"/>
  <c r="I7" i="347"/>
  <c r="G7" i="347"/>
  <c r="E7" i="347"/>
  <c r="B23" i="347" s="1"/>
  <c r="D7" i="347"/>
  <c r="C7" i="347"/>
  <c r="Y5" i="347"/>
  <c r="AJ1" i="347" s="1"/>
  <c r="L4" i="347"/>
  <c r="K47" i="347" s="1"/>
  <c r="E4" i="347"/>
  <c r="A4" i="347"/>
  <c r="Y3" i="347"/>
  <c r="AK1" i="347"/>
  <c r="AI1" i="347"/>
  <c r="AH1" i="347"/>
  <c r="AG1" i="347"/>
  <c r="AE1" i="347"/>
  <c r="AD1" i="347"/>
  <c r="AC1" i="347"/>
  <c r="A1" i="347"/>
  <c r="P156" i="346"/>
  <c r="M156" i="346" s="1"/>
  <c r="L156" i="346"/>
  <c r="K156" i="346"/>
  <c r="J156" i="346"/>
  <c r="P155" i="346"/>
  <c r="M155" i="346" s="1"/>
  <c r="L155" i="346"/>
  <c r="K155" i="346"/>
  <c r="J155" i="346"/>
  <c r="P154" i="346"/>
  <c r="M154" i="346"/>
  <c r="L154" i="346"/>
  <c r="K154" i="346"/>
  <c r="J154" i="346"/>
  <c r="P153" i="346"/>
  <c r="M153" i="346" s="1"/>
  <c r="L153" i="346"/>
  <c r="K153" i="346"/>
  <c r="J153" i="346"/>
  <c r="P152" i="346"/>
  <c r="M152" i="346" s="1"/>
  <c r="L152" i="346"/>
  <c r="K152" i="346"/>
  <c r="J152" i="346"/>
  <c r="P151" i="346"/>
  <c r="M151" i="346" s="1"/>
  <c r="L151" i="346"/>
  <c r="K151" i="346"/>
  <c r="J151" i="346"/>
  <c r="P150" i="346"/>
  <c r="M150" i="346"/>
  <c r="L150" i="346"/>
  <c r="K150" i="346"/>
  <c r="J150" i="346"/>
  <c r="P149" i="346"/>
  <c r="M149" i="346" s="1"/>
  <c r="L149" i="346"/>
  <c r="K149" i="346"/>
  <c r="J149" i="346"/>
  <c r="P148" i="346"/>
  <c r="M148" i="346" s="1"/>
  <c r="L148" i="346"/>
  <c r="K148" i="346"/>
  <c r="J148" i="346"/>
  <c r="P147" i="346"/>
  <c r="M147" i="346" s="1"/>
  <c r="L147" i="346"/>
  <c r="K147" i="346"/>
  <c r="J147" i="346"/>
  <c r="P146" i="346"/>
  <c r="M146" i="346"/>
  <c r="L146" i="346"/>
  <c r="K146" i="346"/>
  <c r="J146" i="346"/>
  <c r="P145" i="346"/>
  <c r="M145" i="346" s="1"/>
  <c r="L145" i="346"/>
  <c r="K145" i="346"/>
  <c r="J145" i="346"/>
  <c r="P144" i="346"/>
  <c r="M144" i="346" s="1"/>
  <c r="L144" i="346"/>
  <c r="K144" i="346"/>
  <c r="J144" i="346"/>
  <c r="P143" i="346"/>
  <c r="M143" i="346" s="1"/>
  <c r="L143" i="346"/>
  <c r="K143" i="346"/>
  <c r="J143" i="346"/>
  <c r="P142" i="346"/>
  <c r="M142" i="346"/>
  <c r="L142" i="346"/>
  <c r="K142" i="346"/>
  <c r="J142" i="346"/>
  <c r="P141" i="346"/>
  <c r="M141" i="346" s="1"/>
  <c r="L141" i="346"/>
  <c r="K141" i="346"/>
  <c r="J141" i="346"/>
  <c r="P140" i="346"/>
  <c r="M140" i="346"/>
  <c r="L140" i="346"/>
  <c r="K140" i="346"/>
  <c r="J140" i="346"/>
  <c r="P139" i="346"/>
  <c r="M139" i="346" s="1"/>
  <c r="L139" i="346"/>
  <c r="K139" i="346"/>
  <c r="J139" i="346"/>
  <c r="P138" i="346"/>
  <c r="M138" i="346"/>
  <c r="L138" i="346"/>
  <c r="K138" i="346"/>
  <c r="J138" i="346"/>
  <c r="P137" i="346"/>
  <c r="M137" i="346" s="1"/>
  <c r="L137" i="346"/>
  <c r="K137" i="346"/>
  <c r="J137" i="346"/>
  <c r="P136" i="346"/>
  <c r="M136" i="346"/>
  <c r="L136" i="346"/>
  <c r="K136" i="346"/>
  <c r="J136" i="346"/>
  <c r="P135" i="346"/>
  <c r="M135" i="346" s="1"/>
  <c r="L135" i="346"/>
  <c r="K135" i="346"/>
  <c r="J135" i="346"/>
  <c r="P134" i="346"/>
  <c r="M134" i="346"/>
  <c r="L134" i="346"/>
  <c r="K134" i="346"/>
  <c r="J134" i="346"/>
  <c r="P133" i="346"/>
  <c r="M133" i="346" s="1"/>
  <c r="L133" i="346"/>
  <c r="K133" i="346"/>
  <c r="J133" i="346"/>
  <c r="P132" i="346"/>
  <c r="M132" i="346"/>
  <c r="L132" i="346"/>
  <c r="K132" i="346"/>
  <c r="J132" i="346"/>
  <c r="P131" i="346"/>
  <c r="M131" i="346" s="1"/>
  <c r="L131" i="346"/>
  <c r="K131" i="346"/>
  <c r="J131" i="346"/>
  <c r="P130" i="346"/>
  <c r="M130" i="346"/>
  <c r="L130" i="346"/>
  <c r="K130" i="346"/>
  <c r="J130" i="346"/>
  <c r="P129" i="346"/>
  <c r="M129" i="346" s="1"/>
  <c r="L129" i="346"/>
  <c r="K129" i="346"/>
  <c r="J129" i="346"/>
  <c r="P128" i="346"/>
  <c r="M128" i="346"/>
  <c r="L128" i="346"/>
  <c r="K128" i="346"/>
  <c r="J128" i="346"/>
  <c r="P127" i="346"/>
  <c r="M127" i="346" s="1"/>
  <c r="L127" i="346"/>
  <c r="K127" i="346"/>
  <c r="J127" i="346"/>
  <c r="P126" i="346"/>
  <c r="M126" i="346"/>
  <c r="L126" i="346"/>
  <c r="K126" i="346"/>
  <c r="J126" i="346"/>
  <c r="P125" i="346"/>
  <c r="M125" i="346" s="1"/>
  <c r="L125" i="346"/>
  <c r="K125" i="346"/>
  <c r="J125" i="346"/>
  <c r="P124" i="346"/>
  <c r="M124" i="346"/>
  <c r="L124" i="346"/>
  <c r="K124" i="346"/>
  <c r="J124" i="346"/>
  <c r="P123" i="346"/>
  <c r="M123" i="346" s="1"/>
  <c r="L123" i="346"/>
  <c r="K123" i="346"/>
  <c r="J123" i="346"/>
  <c r="P122" i="346"/>
  <c r="M122" i="346"/>
  <c r="L122" i="346"/>
  <c r="K122" i="346"/>
  <c r="J122" i="346"/>
  <c r="P121" i="346"/>
  <c r="M121" i="346" s="1"/>
  <c r="L121" i="346"/>
  <c r="K121" i="346"/>
  <c r="J121" i="346"/>
  <c r="P120" i="346"/>
  <c r="M120" i="346" s="1"/>
  <c r="L120" i="346"/>
  <c r="K120" i="346"/>
  <c r="J120" i="346"/>
  <c r="P119" i="346"/>
  <c r="M119" i="346" s="1"/>
  <c r="L119" i="346"/>
  <c r="K119" i="346"/>
  <c r="J119" i="346"/>
  <c r="P118" i="346"/>
  <c r="M118" i="346"/>
  <c r="L118" i="346"/>
  <c r="K118" i="346"/>
  <c r="J118" i="346"/>
  <c r="P117" i="346"/>
  <c r="M117" i="346" s="1"/>
  <c r="L117" i="346"/>
  <c r="K117" i="346"/>
  <c r="J117" i="346"/>
  <c r="P116" i="346"/>
  <c r="M116" i="346" s="1"/>
  <c r="L116" i="346"/>
  <c r="K116" i="346"/>
  <c r="J116" i="346"/>
  <c r="P115" i="346"/>
  <c r="M115" i="346" s="1"/>
  <c r="L115" i="346"/>
  <c r="K115" i="346"/>
  <c r="J115" i="346"/>
  <c r="P114" i="346"/>
  <c r="M114" i="346"/>
  <c r="L114" i="346"/>
  <c r="K114" i="346"/>
  <c r="J114" i="346"/>
  <c r="P113" i="346"/>
  <c r="M113" i="346" s="1"/>
  <c r="L113" i="346"/>
  <c r="K113" i="346"/>
  <c r="J113" i="346"/>
  <c r="P112" i="346"/>
  <c r="M112" i="346" s="1"/>
  <c r="L112" i="346"/>
  <c r="K112" i="346"/>
  <c r="J112" i="346"/>
  <c r="P111" i="346"/>
  <c r="M111" i="346" s="1"/>
  <c r="L111" i="346"/>
  <c r="K111" i="346"/>
  <c r="J111" i="346"/>
  <c r="P110" i="346"/>
  <c r="M110" i="346"/>
  <c r="L110" i="346"/>
  <c r="K110" i="346"/>
  <c r="J110" i="346"/>
  <c r="P109" i="346"/>
  <c r="M109" i="346" s="1"/>
  <c r="L109" i="346"/>
  <c r="K109" i="346"/>
  <c r="J109" i="346"/>
  <c r="P108" i="346"/>
  <c r="M108" i="346"/>
  <c r="L108" i="346"/>
  <c r="K108" i="346"/>
  <c r="J108" i="346"/>
  <c r="P107" i="346"/>
  <c r="M107" i="346" s="1"/>
  <c r="L107" i="346"/>
  <c r="K107" i="346"/>
  <c r="J107" i="346"/>
  <c r="P106" i="346"/>
  <c r="M106" i="346"/>
  <c r="L106" i="346"/>
  <c r="K106" i="346"/>
  <c r="J106" i="346"/>
  <c r="P105" i="346"/>
  <c r="M105" i="346" s="1"/>
  <c r="L105" i="346"/>
  <c r="K105" i="346"/>
  <c r="J105" i="346"/>
  <c r="P104" i="346"/>
  <c r="M104" i="346"/>
  <c r="L104" i="346"/>
  <c r="K104" i="346"/>
  <c r="J104" i="346"/>
  <c r="P103" i="346"/>
  <c r="M103" i="346" s="1"/>
  <c r="L103" i="346"/>
  <c r="K103" i="346"/>
  <c r="J103" i="346"/>
  <c r="P102" i="346"/>
  <c r="M102" i="346"/>
  <c r="L102" i="346"/>
  <c r="K102" i="346"/>
  <c r="J102" i="346"/>
  <c r="P101" i="346"/>
  <c r="M101" i="346" s="1"/>
  <c r="L101" i="346"/>
  <c r="K101" i="346"/>
  <c r="J101" i="346"/>
  <c r="P100" i="346"/>
  <c r="M100" i="346"/>
  <c r="L100" i="346"/>
  <c r="K100" i="346"/>
  <c r="J100" i="346"/>
  <c r="P99" i="346"/>
  <c r="M99" i="346" s="1"/>
  <c r="L99" i="346"/>
  <c r="K99" i="346"/>
  <c r="J99" i="346"/>
  <c r="P98" i="346"/>
  <c r="M98" i="346"/>
  <c r="L98" i="346"/>
  <c r="K98" i="346"/>
  <c r="J98" i="346"/>
  <c r="P97" i="346"/>
  <c r="M97" i="346" s="1"/>
  <c r="L97" i="346"/>
  <c r="K97" i="346"/>
  <c r="J97" i="346"/>
  <c r="P96" i="346"/>
  <c r="M96" i="346"/>
  <c r="L96" i="346"/>
  <c r="K96" i="346"/>
  <c r="J96" i="346"/>
  <c r="P95" i="346"/>
  <c r="M95" i="346" s="1"/>
  <c r="L95" i="346"/>
  <c r="K95" i="346"/>
  <c r="J95" i="346"/>
  <c r="P94" i="346"/>
  <c r="M94" i="346"/>
  <c r="L94" i="346"/>
  <c r="K94" i="346"/>
  <c r="J94" i="346"/>
  <c r="P93" i="346"/>
  <c r="M93" i="346" s="1"/>
  <c r="L93" i="346"/>
  <c r="K93" i="346"/>
  <c r="J93" i="346"/>
  <c r="P92" i="346"/>
  <c r="M92" i="346"/>
  <c r="L92" i="346"/>
  <c r="K92" i="346"/>
  <c r="J92" i="346"/>
  <c r="P91" i="346"/>
  <c r="M91" i="346" s="1"/>
  <c r="L91" i="346"/>
  <c r="K91" i="346"/>
  <c r="J91" i="346"/>
  <c r="P90" i="346"/>
  <c r="M90" i="346"/>
  <c r="L90" i="346"/>
  <c r="K90" i="346"/>
  <c r="J90" i="346"/>
  <c r="P89" i="346"/>
  <c r="M89" i="346" s="1"/>
  <c r="L89" i="346"/>
  <c r="K89" i="346"/>
  <c r="J89" i="346"/>
  <c r="P88" i="346"/>
  <c r="M88" i="346"/>
  <c r="L88" i="346"/>
  <c r="K88" i="346"/>
  <c r="J88" i="346"/>
  <c r="P87" i="346"/>
  <c r="M87" i="346" s="1"/>
  <c r="L87" i="346"/>
  <c r="K87" i="346"/>
  <c r="J87" i="346"/>
  <c r="P86" i="346"/>
  <c r="M86" i="346"/>
  <c r="L86" i="346"/>
  <c r="K86" i="346"/>
  <c r="J86" i="346"/>
  <c r="P85" i="346"/>
  <c r="M85" i="346" s="1"/>
  <c r="L85" i="346"/>
  <c r="K85" i="346"/>
  <c r="J85" i="346"/>
  <c r="P84" i="346"/>
  <c r="M84" i="346" s="1"/>
  <c r="L84" i="346"/>
  <c r="K84" i="346"/>
  <c r="J84" i="346"/>
  <c r="P83" i="346"/>
  <c r="M83" i="346" s="1"/>
  <c r="L83" i="346"/>
  <c r="K83" i="346"/>
  <c r="J83" i="346"/>
  <c r="P82" i="346"/>
  <c r="M82" i="346"/>
  <c r="L82" i="346"/>
  <c r="K82" i="346"/>
  <c r="J82" i="346"/>
  <c r="P81" i="346"/>
  <c r="M81" i="346" s="1"/>
  <c r="L81" i="346"/>
  <c r="K81" i="346"/>
  <c r="J81" i="346"/>
  <c r="P80" i="346"/>
  <c r="M80" i="346" s="1"/>
  <c r="L80" i="346"/>
  <c r="K80" i="346"/>
  <c r="J80" i="346"/>
  <c r="P79" i="346"/>
  <c r="M79" i="346" s="1"/>
  <c r="L79" i="346"/>
  <c r="K79" i="346"/>
  <c r="J79" i="346"/>
  <c r="P78" i="346"/>
  <c r="M78" i="346"/>
  <c r="L78" i="346"/>
  <c r="K78" i="346"/>
  <c r="J78" i="346"/>
  <c r="P77" i="346"/>
  <c r="M77" i="346" s="1"/>
  <c r="L77" i="346"/>
  <c r="K77" i="346"/>
  <c r="J77" i="346"/>
  <c r="P76" i="346"/>
  <c r="M76" i="346"/>
  <c r="L76" i="346"/>
  <c r="K76" i="346"/>
  <c r="J76" i="346"/>
  <c r="P75" i="346"/>
  <c r="M75" i="346" s="1"/>
  <c r="L75" i="346"/>
  <c r="K75" i="346"/>
  <c r="J75" i="346"/>
  <c r="P74" i="346"/>
  <c r="M74" i="346"/>
  <c r="L74" i="346"/>
  <c r="K74" i="346"/>
  <c r="J74" i="346"/>
  <c r="P73" i="346"/>
  <c r="M73" i="346" s="1"/>
  <c r="L73" i="346"/>
  <c r="K73" i="346"/>
  <c r="J73" i="346"/>
  <c r="P72" i="346"/>
  <c r="M72" i="346"/>
  <c r="L72" i="346"/>
  <c r="K72" i="346"/>
  <c r="J72" i="346"/>
  <c r="P71" i="346"/>
  <c r="M71" i="346" s="1"/>
  <c r="L71" i="346"/>
  <c r="K71" i="346"/>
  <c r="J71" i="346"/>
  <c r="P70" i="346"/>
  <c r="M70" i="346"/>
  <c r="L70" i="346"/>
  <c r="K70" i="346"/>
  <c r="J70" i="346"/>
  <c r="P69" i="346"/>
  <c r="M69" i="346" s="1"/>
  <c r="L69" i="346"/>
  <c r="K69" i="346"/>
  <c r="J69" i="346"/>
  <c r="P68" i="346"/>
  <c r="M68" i="346" s="1"/>
  <c r="L68" i="346"/>
  <c r="K68" i="346"/>
  <c r="J68" i="346"/>
  <c r="P67" i="346"/>
  <c r="M67" i="346" s="1"/>
  <c r="L67" i="346"/>
  <c r="K67" i="346"/>
  <c r="J67" i="346"/>
  <c r="P66" i="346"/>
  <c r="M66" i="346"/>
  <c r="L66" i="346"/>
  <c r="K66" i="346"/>
  <c r="J66" i="346"/>
  <c r="P65" i="346"/>
  <c r="M65" i="346" s="1"/>
  <c r="L65" i="346"/>
  <c r="K65" i="346"/>
  <c r="J65" i="346"/>
  <c r="P64" i="346"/>
  <c r="M64" i="346"/>
  <c r="L64" i="346"/>
  <c r="K64" i="346"/>
  <c r="J64" i="346"/>
  <c r="P63" i="346"/>
  <c r="M63" i="346" s="1"/>
  <c r="L63" i="346"/>
  <c r="K63" i="346"/>
  <c r="J63" i="346"/>
  <c r="P62" i="346"/>
  <c r="M62" i="346"/>
  <c r="L62" i="346"/>
  <c r="K62" i="346"/>
  <c r="J62" i="346"/>
  <c r="P61" i="346"/>
  <c r="M61" i="346" s="1"/>
  <c r="L61" i="346"/>
  <c r="K61" i="346"/>
  <c r="J61" i="346"/>
  <c r="P60" i="346"/>
  <c r="M60" i="346"/>
  <c r="L60" i="346"/>
  <c r="K60" i="346"/>
  <c r="J60" i="346"/>
  <c r="P59" i="346"/>
  <c r="M59" i="346" s="1"/>
  <c r="L59" i="346"/>
  <c r="K59" i="346"/>
  <c r="J59" i="346"/>
  <c r="P58" i="346"/>
  <c r="M58" i="346"/>
  <c r="L58" i="346"/>
  <c r="K58" i="346"/>
  <c r="J58" i="346"/>
  <c r="P57" i="346"/>
  <c r="M57" i="346" s="1"/>
  <c r="L57" i="346"/>
  <c r="K57" i="346"/>
  <c r="J57" i="346"/>
  <c r="P56" i="346"/>
  <c r="M56" i="346"/>
  <c r="L56" i="346"/>
  <c r="K56" i="346"/>
  <c r="J56" i="346"/>
  <c r="P55" i="346"/>
  <c r="M55" i="346" s="1"/>
  <c r="L55" i="346"/>
  <c r="K55" i="346"/>
  <c r="J55" i="346"/>
  <c r="P54" i="346"/>
  <c r="M54" i="346"/>
  <c r="L54" i="346"/>
  <c r="K54" i="346"/>
  <c r="J54" i="346"/>
  <c r="P53" i="346"/>
  <c r="M53" i="346" s="1"/>
  <c r="L53" i="346"/>
  <c r="K53" i="346"/>
  <c r="J53" i="346"/>
  <c r="P52" i="346"/>
  <c r="M52" i="346"/>
  <c r="L52" i="346"/>
  <c r="K52" i="346"/>
  <c r="J52" i="346"/>
  <c r="P51" i="346"/>
  <c r="M51" i="346"/>
  <c r="L51" i="346"/>
  <c r="K51" i="346"/>
  <c r="J51" i="346"/>
  <c r="P50" i="346"/>
  <c r="M50" i="346"/>
  <c r="L50" i="346"/>
  <c r="K50" i="346"/>
  <c r="J50" i="346"/>
  <c r="P49" i="346"/>
  <c r="M49" i="346" s="1"/>
  <c r="L49" i="346"/>
  <c r="K49" i="346"/>
  <c r="J49" i="346"/>
  <c r="P48" i="346"/>
  <c r="M48" i="346" s="1"/>
  <c r="L48" i="346"/>
  <c r="K48" i="346"/>
  <c r="J48" i="346"/>
  <c r="P47" i="346"/>
  <c r="M47" i="346"/>
  <c r="L47" i="346"/>
  <c r="K47" i="346"/>
  <c r="J47" i="346"/>
  <c r="P46" i="346"/>
  <c r="M46" i="346"/>
  <c r="L46" i="346"/>
  <c r="K46" i="346"/>
  <c r="J46" i="346"/>
  <c r="P45" i="346"/>
  <c r="M45" i="346" s="1"/>
  <c r="L45" i="346"/>
  <c r="K45" i="346"/>
  <c r="J45" i="346"/>
  <c r="P44" i="346"/>
  <c r="M44" i="346"/>
  <c r="L44" i="346"/>
  <c r="K44" i="346"/>
  <c r="J44" i="346"/>
  <c r="P43" i="346"/>
  <c r="M43" i="346"/>
  <c r="L43" i="346"/>
  <c r="K43" i="346"/>
  <c r="J43" i="346"/>
  <c r="P42" i="346"/>
  <c r="M42" i="346"/>
  <c r="L42" i="346"/>
  <c r="K42" i="346"/>
  <c r="J42" i="346"/>
  <c r="P41" i="346"/>
  <c r="M41" i="346" s="1"/>
  <c r="L41" i="346"/>
  <c r="K41" i="346"/>
  <c r="J41" i="346"/>
  <c r="P40" i="346"/>
  <c r="M40" i="346"/>
  <c r="L40" i="346"/>
  <c r="K40" i="346"/>
  <c r="J40" i="346"/>
  <c r="H5" i="346"/>
  <c r="D5" i="346"/>
  <c r="C5" i="346"/>
  <c r="A5" i="346"/>
  <c r="A1" i="346"/>
  <c r="R57" i="345"/>
  <c r="I37" i="345"/>
  <c r="G37" i="345"/>
  <c r="F37" i="345"/>
  <c r="D37" i="345"/>
  <c r="C37" i="345"/>
  <c r="B37" i="345"/>
  <c r="K36" i="345"/>
  <c r="I35" i="345"/>
  <c r="G35" i="345"/>
  <c r="F35" i="345"/>
  <c r="D35" i="345"/>
  <c r="C35" i="345"/>
  <c r="B35" i="345"/>
  <c r="M34" i="345"/>
  <c r="I33" i="345"/>
  <c r="G33" i="345"/>
  <c r="F33" i="345"/>
  <c r="D33" i="345"/>
  <c r="C33" i="345"/>
  <c r="B33" i="345"/>
  <c r="K32" i="345"/>
  <c r="I31" i="345"/>
  <c r="G31" i="345"/>
  <c r="F31" i="345"/>
  <c r="D31" i="345"/>
  <c r="C31" i="345"/>
  <c r="B31" i="345"/>
  <c r="O30" i="345"/>
  <c r="C29" i="345"/>
  <c r="B29" i="345"/>
  <c r="K28" i="345"/>
  <c r="I27" i="345"/>
  <c r="G27" i="345"/>
  <c r="F27" i="345"/>
  <c r="D27" i="345"/>
  <c r="C27" i="345"/>
  <c r="B27" i="345"/>
  <c r="M26" i="345"/>
  <c r="I25" i="345"/>
  <c r="G25" i="345"/>
  <c r="F25" i="345"/>
  <c r="D25" i="345"/>
  <c r="C25" i="345"/>
  <c r="B25" i="345"/>
  <c r="K24" i="345"/>
  <c r="I23" i="345"/>
  <c r="G23" i="345"/>
  <c r="F23" i="345"/>
  <c r="D23" i="345"/>
  <c r="C23" i="345"/>
  <c r="B23" i="345"/>
  <c r="Q22" i="345"/>
  <c r="I21" i="345"/>
  <c r="G21" i="345"/>
  <c r="F21" i="345"/>
  <c r="D21" i="345"/>
  <c r="C21" i="345"/>
  <c r="B21" i="345"/>
  <c r="K20" i="345"/>
  <c r="I19" i="345"/>
  <c r="G19" i="345"/>
  <c r="F19" i="345"/>
  <c r="D19" i="345"/>
  <c r="C19" i="345"/>
  <c r="B19" i="345"/>
  <c r="M18" i="345"/>
  <c r="I17" i="345"/>
  <c r="G17" i="345"/>
  <c r="F17" i="345"/>
  <c r="D17" i="345"/>
  <c r="C17" i="345"/>
  <c r="B17" i="345"/>
  <c r="U16" i="345"/>
  <c r="U15" i="345"/>
  <c r="I15" i="345"/>
  <c r="G15" i="345"/>
  <c r="F15" i="345"/>
  <c r="K16" i="345" s="1"/>
  <c r="D15" i="345"/>
  <c r="C15" i="345"/>
  <c r="B15" i="345"/>
  <c r="U14" i="345"/>
  <c r="O14" i="345"/>
  <c r="U13" i="345"/>
  <c r="I13" i="345"/>
  <c r="G13" i="345"/>
  <c r="F13" i="345"/>
  <c r="D13" i="345"/>
  <c r="C13" i="345"/>
  <c r="B13" i="345"/>
  <c r="U12" i="345"/>
  <c r="U11" i="345"/>
  <c r="I11" i="345"/>
  <c r="G11" i="345"/>
  <c r="F11" i="345"/>
  <c r="K12" i="345" s="1"/>
  <c r="D11" i="345"/>
  <c r="C11" i="345"/>
  <c r="B11" i="345"/>
  <c r="U10" i="345"/>
  <c r="M10" i="345"/>
  <c r="U9" i="345"/>
  <c r="I9" i="345"/>
  <c r="G9" i="345"/>
  <c r="F9" i="345"/>
  <c r="D9" i="345"/>
  <c r="C9" i="345"/>
  <c r="B9" i="345"/>
  <c r="U8" i="345"/>
  <c r="U7" i="345"/>
  <c r="I7" i="345"/>
  <c r="G7" i="345"/>
  <c r="F7" i="345"/>
  <c r="K8" i="345" s="1"/>
  <c r="D7" i="345"/>
  <c r="C7" i="345"/>
  <c r="B7" i="345"/>
  <c r="M6" i="345"/>
  <c r="Y5" i="345"/>
  <c r="AG1" i="345" s="1"/>
  <c r="R4" i="345"/>
  <c r="O57" i="345" s="1"/>
  <c r="G4" i="345"/>
  <c r="A4" i="345"/>
  <c r="Y3" i="345"/>
  <c r="K6" i="345" s="1"/>
  <c r="AH1" i="345"/>
  <c r="AE1" i="345"/>
  <c r="AD1" i="345"/>
  <c r="A1" i="345"/>
  <c r="P156" i="343"/>
  <c r="M156" i="343"/>
  <c r="L156" i="343"/>
  <c r="K156" i="343"/>
  <c r="J156" i="343"/>
  <c r="P155" i="343"/>
  <c r="M155" i="343"/>
  <c r="L155" i="343"/>
  <c r="K155" i="343"/>
  <c r="J155" i="343"/>
  <c r="P154" i="343"/>
  <c r="M154" i="343" s="1"/>
  <c r="L154" i="343"/>
  <c r="K154" i="343"/>
  <c r="J154" i="343"/>
  <c r="P153" i="343"/>
  <c r="M153" i="343" s="1"/>
  <c r="L153" i="343"/>
  <c r="K153" i="343"/>
  <c r="J153" i="343"/>
  <c r="P152" i="343"/>
  <c r="M152" i="343"/>
  <c r="L152" i="343"/>
  <c r="K152" i="343"/>
  <c r="J152" i="343"/>
  <c r="P151" i="343"/>
  <c r="M151" i="343"/>
  <c r="L151" i="343"/>
  <c r="K151" i="343"/>
  <c r="J151" i="343"/>
  <c r="P150" i="343"/>
  <c r="M150" i="343" s="1"/>
  <c r="L150" i="343"/>
  <c r="K150" i="343"/>
  <c r="J150" i="343"/>
  <c r="P149" i="343"/>
  <c r="M149" i="343" s="1"/>
  <c r="L149" i="343"/>
  <c r="K149" i="343"/>
  <c r="J149" i="343"/>
  <c r="P148" i="343"/>
  <c r="M148" i="343"/>
  <c r="L148" i="343"/>
  <c r="K148" i="343"/>
  <c r="J148" i="343"/>
  <c r="P147" i="343"/>
  <c r="M147" i="343"/>
  <c r="L147" i="343"/>
  <c r="K147" i="343"/>
  <c r="J147" i="343"/>
  <c r="P146" i="343"/>
  <c r="M146" i="343" s="1"/>
  <c r="L146" i="343"/>
  <c r="K146" i="343"/>
  <c r="J146" i="343"/>
  <c r="P145" i="343"/>
  <c r="M145" i="343" s="1"/>
  <c r="L145" i="343"/>
  <c r="K145" i="343"/>
  <c r="J145" i="343"/>
  <c r="P144" i="343"/>
  <c r="M144" i="343"/>
  <c r="L144" i="343"/>
  <c r="K144" i="343"/>
  <c r="J144" i="343"/>
  <c r="P143" i="343"/>
  <c r="M143" i="343"/>
  <c r="L143" i="343"/>
  <c r="K143" i="343"/>
  <c r="J143" i="343"/>
  <c r="P142" i="343"/>
  <c r="M142" i="343" s="1"/>
  <c r="L142" i="343"/>
  <c r="K142" i="343"/>
  <c r="J142" i="343"/>
  <c r="P141" i="343"/>
  <c r="M141" i="343" s="1"/>
  <c r="L141" i="343"/>
  <c r="K141" i="343"/>
  <c r="J141" i="343"/>
  <c r="P140" i="343"/>
  <c r="M140" i="343"/>
  <c r="L140" i="343"/>
  <c r="K140" i="343"/>
  <c r="J140" i="343"/>
  <c r="P139" i="343"/>
  <c r="M139" i="343"/>
  <c r="L139" i="343"/>
  <c r="K139" i="343"/>
  <c r="J139" i="343"/>
  <c r="P138" i="343"/>
  <c r="M138" i="343" s="1"/>
  <c r="L138" i="343"/>
  <c r="K138" i="343"/>
  <c r="J138" i="343"/>
  <c r="P137" i="343"/>
  <c r="M137" i="343" s="1"/>
  <c r="L137" i="343"/>
  <c r="K137" i="343"/>
  <c r="J137" i="343"/>
  <c r="P136" i="343"/>
  <c r="M136" i="343"/>
  <c r="L136" i="343"/>
  <c r="K136" i="343"/>
  <c r="J136" i="343"/>
  <c r="P135" i="343"/>
  <c r="M135" i="343"/>
  <c r="L135" i="343"/>
  <c r="K135" i="343"/>
  <c r="J135" i="343"/>
  <c r="P134" i="343"/>
  <c r="M134" i="343" s="1"/>
  <c r="L134" i="343"/>
  <c r="K134" i="343"/>
  <c r="J134" i="343"/>
  <c r="P133" i="343"/>
  <c r="M133" i="343" s="1"/>
  <c r="L133" i="343"/>
  <c r="K133" i="343"/>
  <c r="J133" i="343"/>
  <c r="P132" i="343"/>
  <c r="M132" i="343"/>
  <c r="L132" i="343"/>
  <c r="K132" i="343"/>
  <c r="J132" i="343"/>
  <c r="P131" i="343"/>
  <c r="M131" i="343"/>
  <c r="L131" i="343"/>
  <c r="K131" i="343"/>
  <c r="J131" i="343"/>
  <c r="P130" i="343"/>
  <c r="M130" i="343" s="1"/>
  <c r="L130" i="343"/>
  <c r="K130" i="343"/>
  <c r="J130" i="343"/>
  <c r="P129" i="343"/>
  <c r="M129" i="343" s="1"/>
  <c r="L129" i="343"/>
  <c r="K129" i="343"/>
  <c r="J129" i="343"/>
  <c r="P128" i="343"/>
  <c r="M128" i="343"/>
  <c r="L128" i="343"/>
  <c r="K128" i="343"/>
  <c r="J128" i="343"/>
  <c r="P127" i="343"/>
  <c r="M127" i="343"/>
  <c r="L127" i="343"/>
  <c r="K127" i="343"/>
  <c r="J127" i="343"/>
  <c r="P126" i="343"/>
  <c r="M126" i="343" s="1"/>
  <c r="L126" i="343"/>
  <c r="K126" i="343"/>
  <c r="J126" i="343"/>
  <c r="P125" i="343"/>
  <c r="M125" i="343" s="1"/>
  <c r="L125" i="343"/>
  <c r="K125" i="343"/>
  <c r="J125" i="343"/>
  <c r="P124" i="343"/>
  <c r="M124" i="343"/>
  <c r="L124" i="343"/>
  <c r="K124" i="343"/>
  <c r="J124" i="343"/>
  <c r="P123" i="343"/>
  <c r="M123" i="343"/>
  <c r="L123" i="343"/>
  <c r="K123" i="343"/>
  <c r="J123" i="343"/>
  <c r="P122" i="343"/>
  <c r="M122" i="343" s="1"/>
  <c r="L122" i="343"/>
  <c r="K122" i="343"/>
  <c r="J122" i="343"/>
  <c r="P121" i="343"/>
  <c r="M121" i="343" s="1"/>
  <c r="L121" i="343"/>
  <c r="K121" i="343"/>
  <c r="J121" i="343"/>
  <c r="P120" i="343"/>
  <c r="M120" i="343"/>
  <c r="L120" i="343"/>
  <c r="K120" i="343"/>
  <c r="J120" i="343"/>
  <c r="P119" i="343"/>
  <c r="M119" i="343"/>
  <c r="L119" i="343"/>
  <c r="K119" i="343"/>
  <c r="J119" i="343"/>
  <c r="P118" i="343"/>
  <c r="M118" i="343" s="1"/>
  <c r="L118" i="343"/>
  <c r="K118" i="343"/>
  <c r="J118" i="343"/>
  <c r="P117" i="343"/>
  <c r="M117" i="343" s="1"/>
  <c r="L117" i="343"/>
  <c r="K117" i="343"/>
  <c r="J117" i="343"/>
  <c r="P116" i="343"/>
  <c r="M116" i="343"/>
  <c r="L116" i="343"/>
  <c r="K116" i="343"/>
  <c r="J116" i="343"/>
  <c r="P115" i="343"/>
  <c r="M115" i="343"/>
  <c r="L115" i="343"/>
  <c r="K115" i="343"/>
  <c r="J115" i="343"/>
  <c r="P114" i="343"/>
  <c r="M114" i="343" s="1"/>
  <c r="L114" i="343"/>
  <c r="K114" i="343"/>
  <c r="J114" i="343"/>
  <c r="P113" i="343"/>
  <c r="M113" i="343"/>
  <c r="L113" i="343"/>
  <c r="K113" i="343"/>
  <c r="J113" i="343"/>
  <c r="P112" i="343"/>
  <c r="M112" i="343"/>
  <c r="L112" i="343"/>
  <c r="K112" i="343"/>
  <c r="J112" i="343"/>
  <c r="P111" i="343"/>
  <c r="M111" i="343"/>
  <c r="L111" i="343"/>
  <c r="K111" i="343"/>
  <c r="J111" i="343"/>
  <c r="P110" i="343"/>
  <c r="M110" i="343" s="1"/>
  <c r="L110" i="343"/>
  <c r="K110" i="343"/>
  <c r="J110" i="343"/>
  <c r="P109" i="343"/>
  <c r="M109" i="343"/>
  <c r="L109" i="343"/>
  <c r="K109" i="343"/>
  <c r="J109" i="343"/>
  <c r="P108" i="343"/>
  <c r="M108" i="343"/>
  <c r="L108" i="343"/>
  <c r="K108" i="343"/>
  <c r="J108" i="343"/>
  <c r="P107" i="343"/>
  <c r="M107" i="343"/>
  <c r="L107" i="343"/>
  <c r="K107" i="343"/>
  <c r="J107" i="343"/>
  <c r="P106" i="343"/>
  <c r="M106" i="343" s="1"/>
  <c r="L106" i="343"/>
  <c r="K106" i="343"/>
  <c r="J106" i="343"/>
  <c r="P105" i="343"/>
  <c r="M105" i="343"/>
  <c r="L105" i="343"/>
  <c r="K105" i="343"/>
  <c r="J105" i="343"/>
  <c r="P104" i="343"/>
  <c r="M104" i="343"/>
  <c r="L104" i="343"/>
  <c r="K104" i="343"/>
  <c r="J104" i="343"/>
  <c r="P103" i="343"/>
  <c r="M103" i="343"/>
  <c r="L103" i="343"/>
  <c r="K103" i="343"/>
  <c r="J103" i="343"/>
  <c r="P102" i="343"/>
  <c r="M102" i="343" s="1"/>
  <c r="L102" i="343"/>
  <c r="K102" i="343"/>
  <c r="J102" i="343"/>
  <c r="P101" i="343"/>
  <c r="M101" i="343" s="1"/>
  <c r="L101" i="343"/>
  <c r="K101" i="343"/>
  <c r="J101" i="343"/>
  <c r="P100" i="343"/>
  <c r="M100" i="343"/>
  <c r="L100" i="343"/>
  <c r="K100" i="343"/>
  <c r="J100" i="343"/>
  <c r="P99" i="343"/>
  <c r="M99" i="343"/>
  <c r="L99" i="343"/>
  <c r="K99" i="343"/>
  <c r="J99" i="343"/>
  <c r="P98" i="343"/>
  <c r="M98" i="343" s="1"/>
  <c r="L98" i="343"/>
  <c r="K98" i="343"/>
  <c r="J98" i="343"/>
  <c r="P97" i="343"/>
  <c r="M97" i="343" s="1"/>
  <c r="L97" i="343"/>
  <c r="K97" i="343"/>
  <c r="J97" i="343"/>
  <c r="P96" i="343"/>
  <c r="M96" i="343"/>
  <c r="L96" i="343"/>
  <c r="K96" i="343"/>
  <c r="J96" i="343"/>
  <c r="P95" i="343"/>
  <c r="M95" i="343"/>
  <c r="L95" i="343"/>
  <c r="K95" i="343"/>
  <c r="J95" i="343"/>
  <c r="P94" i="343"/>
  <c r="M94" i="343" s="1"/>
  <c r="L94" i="343"/>
  <c r="K94" i="343"/>
  <c r="J94" i="343"/>
  <c r="P93" i="343"/>
  <c r="M93" i="343" s="1"/>
  <c r="L93" i="343"/>
  <c r="K93" i="343"/>
  <c r="J93" i="343"/>
  <c r="P92" i="343"/>
  <c r="M92" i="343"/>
  <c r="L92" i="343"/>
  <c r="K92" i="343"/>
  <c r="J92" i="343"/>
  <c r="P91" i="343"/>
  <c r="M91" i="343"/>
  <c r="L91" i="343"/>
  <c r="K91" i="343"/>
  <c r="J91" i="343"/>
  <c r="P90" i="343"/>
  <c r="M90" i="343" s="1"/>
  <c r="L90" i="343"/>
  <c r="K90" i="343"/>
  <c r="J90" i="343"/>
  <c r="P89" i="343"/>
  <c r="M89" i="343" s="1"/>
  <c r="L89" i="343"/>
  <c r="K89" i="343"/>
  <c r="J89" i="343"/>
  <c r="P88" i="343"/>
  <c r="M88" i="343"/>
  <c r="L88" i="343"/>
  <c r="K88" i="343"/>
  <c r="J88" i="343"/>
  <c r="P87" i="343"/>
  <c r="M87" i="343"/>
  <c r="L87" i="343"/>
  <c r="K87" i="343"/>
  <c r="J87" i="343"/>
  <c r="P86" i="343"/>
  <c r="M86" i="343" s="1"/>
  <c r="L86" i="343"/>
  <c r="K86" i="343"/>
  <c r="J86" i="343"/>
  <c r="P85" i="343"/>
  <c r="M85" i="343"/>
  <c r="L85" i="343"/>
  <c r="K85" i="343"/>
  <c r="J85" i="343"/>
  <c r="P84" i="343"/>
  <c r="M84" i="343"/>
  <c r="L84" i="343"/>
  <c r="K84" i="343"/>
  <c r="J84" i="343"/>
  <c r="P83" i="343"/>
  <c r="M83" i="343"/>
  <c r="L83" i="343"/>
  <c r="K83" i="343"/>
  <c r="J83" i="343"/>
  <c r="P82" i="343"/>
  <c r="M82" i="343" s="1"/>
  <c r="L82" i="343"/>
  <c r="K82" i="343"/>
  <c r="J82" i="343"/>
  <c r="P81" i="343"/>
  <c r="M81" i="343"/>
  <c r="L81" i="343"/>
  <c r="K81" i="343"/>
  <c r="J81" i="343"/>
  <c r="P80" i="343"/>
  <c r="M80" i="343"/>
  <c r="L80" i="343"/>
  <c r="K80" i="343"/>
  <c r="J80" i="343"/>
  <c r="P79" i="343"/>
  <c r="M79" i="343"/>
  <c r="L79" i="343"/>
  <c r="K79" i="343"/>
  <c r="J79" i="343"/>
  <c r="P78" i="343"/>
  <c r="M78" i="343" s="1"/>
  <c r="L78" i="343"/>
  <c r="K78" i="343"/>
  <c r="J78" i="343"/>
  <c r="P77" i="343"/>
  <c r="M77" i="343" s="1"/>
  <c r="L77" i="343"/>
  <c r="K77" i="343"/>
  <c r="J77" i="343"/>
  <c r="P76" i="343"/>
  <c r="M76" i="343"/>
  <c r="L76" i="343"/>
  <c r="K76" i="343"/>
  <c r="J76" i="343"/>
  <c r="P75" i="343"/>
  <c r="M75" i="343"/>
  <c r="L75" i="343"/>
  <c r="K75" i="343"/>
  <c r="J75" i="343"/>
  <c r="P74" i="343"/>
  <c r="M74" i="343" s="1"/>
  <c r="L74" i="343"/>
  <c r="K74" i="343"/>
  <c r="J74" i="343"/>
  <c r="P73" i="343"/>
  <c r="M73" i="343"/>
  <c r="L73" i="343"/>
  <c r="K73" i="343"/>
  <c r="J73" i="343"/>
  <c r="P72" i="343"/>
  <c r="M72" i="343"/>
  <c r="L72" i="343"/>
  <c r="K72" i="343"/>
  <c r="J72" i="343"/>
  <c r="P71" i="343"/>
  <c r="M71" i="343"/>
  <c r="L71" i="343"/>
  <c r="K71" i="343"/>
  <c r="J71" i="343"/>
  <c r="P70" i="343"/>
  <c r="M70" i="343" s="1"/>
  <c r="L70" i="343"/>
  <c r="K70" i="343"/>
  <c r="J70" i="343"/>
  <c r="P69" i="343"/>
  <c r="M69" i="343" s="1"/>
  <c r="L69" i="343"/>
  <c r="K69" i="343"/>
  <c r="J69" i="343"/>
  <c r="P68" i="343"/>
  <c r="M68" i="343"/>
  <c r="L68" i="343"/>
  <c r="K68" i="343"/>
  <c r="J68" i="343"/>
  <c r="P67" i="343"/>
  <c r="M67" i="343"/>
  <c r="L67" i="343"/>
  <c r="K67" i="343"/>
  <c r="J67" i="343"/>
  <c r="P66" i="343"/>
  <c r="M66" i="343" s="1"/>
  <c r="L66" i="343"/>
  <c r="K66" i="343"/>
  <c r="J66" i="343"/>
  <c r="P65" i="343"/>
  <c r="M65" i="343"/>
  <c r="L65" i="343"/>
  <c r="K65" i="343"/>
  <c r="J65" i="343"/>
  <c r="P64" i="343"/>
  <c r="M64" i="343"/>
  <c r="L64" i="343"/>
  <c r="K64" i="343"/>
  <c r="J64" i="343"/>
  <c r="P63" i="343"/>
  <c r="M63" i="343"/>
  <c r="L63" i="343"/>
  <c r="K63" i="343"/>
  <c r="J63" i="343"/>
  <c r="P62" i="343"/>
  <c r="M62" i="343" s="1"/>
  <c r="L62" i="343"/>
  <c r="K62" i="343"/>
  <c r="J62" i="343"/>
  <c r="P61" i="343"/>
  <c r="M61" i="343" s="1"/>
  <c r="L61" i="343"/>
  <c r="K61" i="343"/>
  <c r="J61" i="343"/>
  <c r="P60" i="343"/>
  <c r="M60" i="343"/>
  <c r="L60" i="343"/>
  <c r="K60" i="343"/>
  <c r="J60" i="343"/>
  <c r="P59" i="343"/>
  <c r="M59" i="343"/>
  <c r="L59" i="343"/>
  <c r="K59" i="343"/>
  <c r="J59" i="343"/>
  <c r="P58" i="343"/>
  <c r="M58" i="343" s="1"/>
  <c r="L58" i="343"/>
  <c r="K58" i="343"/>
  <c r="J58" i="343"/>
  <c r="P57" i="343"/>
  <c r="M57" i="343" s="1"/>
  <c r="L57" i="343"/>
  <c r="K57" i="343"/>
  <c r="J57" i="343"/>
  <c r="P56" i="343"/>
  <c r="M56" i="343" s="1"/>
  <c r="L56" i="343"/>
  <c r="K56" i="343"/>
  <c r="J56" i="343"/>
  <c r="P55" i="343"/>
  <c r="M55" i="343"/>
  <c r="L55" i="343"/>
  <c r="K55" i="343"/>
  <c r="J55" i="343"/>
  <c r="P54" i="343"/>
  <c r="M54" i="343" s="1"/>
  <c r="L54" i="343"/>
  <c r="K54" i="343"/>
  <c r="J54" i="343"/>
  <c r="P53" i="343"/>
  <c r="M53" i="343" s="1"/>
  <c r="L53" i="343"/>
  <c r="K53" i="343"/>
  <c r="J53" i="343"/>
  <c r="P52" i="343"/>
  <c r="M52" i="343" s="1"/>
  <c r="L52" i="343"/>
  <c r="K52" i="343"/>
  <c r="J52" i="343"/>
  <c r="P51" i="343"/>
  <c r="M51" i="343"/>
  <c r="L51" i="343"/>
  <c r="K51" i="343"/>
  <c r="J51" i="343"/>
  <c r="P50" i="343"/>
  <c r="M50" i="343" s="1"/>
  <c r="L50" i="343"/>
  <c r="K50" i="343"/>
  <c r="J50" i="343"/>
  <c r="P49" i="343"/>
  <c r="M49" i="343" s="1"/>
  <c r="L49" i="343"/>
  <c r="K49" i="343"/>
  <c r="J49" i="343"/>
  <c r="P48" i="343"/>
  <c r="M48" i="343" s="1"/>
  <c r="L48" i="343"/>
  <c r="K48" i="343"/>
  <c r="J48" i="343"/>
  <c r="P47" i="343"/>
  <c r="M47" i="343"/>
  <c r="L47" i="343"/>
  <c r="K47" i="343"/>
  <c r="J47" i="343"/>
  <c r="P46" i="343"/>
  <c r="M46" i="343" s="1"/>
  <c r="L46" i="343"/>
  <c r="K46" i="343"/>
  <c r="J46" i="343"/>
  <c r="P45" i="343"/>
  <c r="M45" i="343" s="1"/>
  <c r="L45" i="343"/>
  <c r="K45" i="343"/>
  <c r="J45" i="343"/>
  <c r="P44" i="343"/>
  <c r="M44" i="343" s="1"/>
  <c r="L44" i="343"/>
  <c r="K44" i="343"/>
  <c r="J44" i="343"/>
  <c r="P43" i="343"/>
  <c r="M43" i="343"/>
  <c r="L43" i="343"/>
  <c r="K43" i="343"/>
  <c r="J43" i="343"/>
  <c r="P42" i="343"/>
  <c r="M42" i="343" s="1"/>
  <c r="L42" i="343"/>
  <c r="K42" i="343"/>
  <c r="J42" i="343"/>
  <c r="P41" i="343"/>
  <c r="M41" i="343"/>
  <c r="L41" i="343"/>
  <c r="K41" i="343"/>
  <c r="J41" i="343"/>
  <c r="P40" i="343"/>
  <c r="M40" i="343" s="1"/>
  <c r="L40" i="343"/>
  <c r="K40" i="343"/>
  <c r="J40" i="343"/>
  <c r="H5" i="343"/>
  <c r="D5" i="343"/>
  <c r="C5" i="343"/>
  <c r="A5" i="343"/>
  <c r="A1" i="343"/>
  <c r="R47" i="342"/>
  <c r="F36" i="342"/>
  <c r="C36" i="342"/>
  <c r="F34" i="342"/>
  <c r="C34" i="342"/>
  <c r="F32" i="342"/>
  <c r="C32" i="342"/>
  <c r="B30" i="342"/>
  <c r="F27" i="342"/>
  <c r="B23" i="342"/>
  <c r="I17" i="342"/>
  <c r="G17" i="342"/>
  <c r="E17" i="342"/>
  <c r="H27" i="342" s="1"/>
  <c r="D17" i="342"/>
  <c r="C17" i="342"/>
  <c r="B29" i="342"/>
  <c r="I13" i="342"/>
  <c r="G13" i="342"/>
  <c r="E13" i="342"/>
  <c r="D27" i="342" s="1"/>
  <c r="D13" i="342"/>
  <c r="C13" i="342"/>
  <c r="I11" i="342"/>
  <c r="G11" i="342"/>
  <c r="E11" i="342"/>
  <c r="H22" i="342" s="1"/>
  <c r="D11" i="342"/>
  <c r="C11" i="342"/>
  <c r="I9" i="342"/>
  <c r="G9" i="342"/>
  <c r="E9" i="342"/>
  <c r="F22" i="342" s="1"/>
  <c r="D9" i="342"/>
  <c r="C9" i="342"/>
  <c r="I7" i="342"/>
  <c r="G7" i="342"/>
  <c r="E7" i="342"/>
  <c r="D22" i="342" s="1"/>
  <c r="D7" i="342"/>
  <c r="C7" i="342"/>
  <c r="Y5" i="342"/>
  <c r="L4" i="342"/>
  <c r="K47" i="342" s="1"/>
  <c r="E4" i="342"/>
  <c r="A4" i="342"/>
  <c r="Y3" i="342"/>
  <c r="E2" i="342"/>
  <c r="A1" i="342"/>
  <c r="P156" i="341"/>
  <c r="M156" i="341" s="1"/>
  <c r="L156" i="341"/>
  <c r="K156" i="341"/>
  <c r="J156" i="341"/>
  <c r="P155" i="341"/>
  <c r="M155" i="341"/>
  <c r="L155" i="341"/>
  <c r="K155" i="341"/>
  <c r="J155" i="341"/>
  <c r="P154" i="341"/>
  <c r="M154" i="341"/>
  <c r="L154" i="341"/>
  <c r="K154" i="341"/>
  <c r="J154" i="341"/>
  <c r="P153" i="341"/>
  <c r="M153" i="341" s="1"/>
  <c r="L153" i="341"/>
  <c r="K153" i="341"/>
  <c r="J153" i="341"/>
  <c r="P152" i="341"/>
  <c r="M152" i="341" s="1"/>
  <c r="L152" i="341"/>
  <c r="K152" i="341"/>
  <c r="J152" i="341"/>
  <c r="P151" i="341"/>
  <c r="M151" i="341"/>
  <c r="L151" i="341"/>
  <c r="K151" i="341"/>
  <c r="J151" i="341"/>
  <c r="P150" i="341"/>
  <c r="M150" i="341"/>
  <c r="L150" i="341"/>
  <c r="K150" i="341"/>
  <c r="J150" i="341"/>
  <c r="P149" i="341"/>
  <c r="M149" i="341" s="1"/>
  <c r="L149" i="341"/>
  <c r="K149" i="341"/>
  <c r="J149" i="341"/>
  <c r="P148" i="341"/>
  <c r="M148" i="341" s="1"/>
  <c r="L148" i="341"/>
  <c r="K148" i="341"/>
  <c r="J148" i="341"/>
  <c r="P147" i="341"/>
  <c r="M147" i="341"/>
  <c r="L147" i="341"/>
  <c r="K147" i="341"/>
  <c r="J147" i="341"/>
  <c r="P146" i="341"/>
  <c r="M146" i="341"/>
  <c r="L146" i="341"/>
  <c r="K146" i="341"/>
  <c r="J146" i="341"/>
  <c r="P145" i="341"/>
  <c r="M145" i="341" s="1"/>
  <c r="L145" i="341"/>
  <c r="K145" i="341"/>
  <c r="J145" i="341"/>
  <c r="P144" i="341"/>
  <c r="M144" i="341" s="1"/>
  <c r="L144" i="341"/>
  <c r="K144" i="341"/>
  <c r="J144" i="341"/>
  <c r="P143" i="341"/>
  <c r="M143" i="341"/>
  <c r="L143" i="341"/>
  <c r="K143" i="341"/>
  <c r="J143" i="341"/>
  <c r="P142" i="341"/>
  <c r="M142" i="341"/>
  <c r="L142" i="341"/>
  <c r="K142" i="341"/>
  <c r="J142" i="341"/>
  <c r="P141" i="341"/>
  <c r="M141" i="341" s="1"/>
  <c r="L141" i="341"/>
  <c r="K141" i="341"/>
  <c r="J141" i="341"/>
  <c r="P140" i="341"/>
  <c r="M140" i="341" s="1"/>
  <c r="L140" i="341"/>
  <c r="K140" i="341"/>
  <c r="J140" i="341"/>
  <c r="P139" i="341"/>
  <c r="M139" i="341"/>
  <c r="L139" i="341"/>
  <c r="K139" i="341"/>
  <c r="J139" i="341"/>
  <c r="P138" i="341"/>
  <c r="M138" i="341"/>
  <c r="L138" i="341"/>
  <c r="K138" i="341"/>
  <c r="J138" i="341"/>
  <c r="P137" i="341"/>
  <c r="M137" i="341" s="1"/>
  <c r="L137" i="341"/>
  <c r="K137" i="341"/>
  <c r="J137" i="341"/>
  <c r="P136" i="341"/>
  <c r="M136" i="341" s="1"/>
  <c r="L136" i="341"/>
  <c r="K136" i="341"/>
  <c r="J136" i="341"/>
  <c r="P135" i="341"/>
  <c r="M135" i="341"/>
  <c r="L135" i="341"/>
  <c r="K135" i="341"/>
  <c r="J135" i="341"/>
  <c r="P134" i="341"/>
  <c r="M134" i="341"/>
  <c r="L134" i="341"/>
  <c r="K134" i="341"/>
  <c r="J134" i="341"/>
  <c r="P133" i="341"/>
  <c r="M133" i="341" s="1"/>
  <c r="L133" i="341"/>
  <c r="K133" i="341"/>
  <c r="J133" i="341"/>
  <c r="P132" i="341"/>
  <c r="M132" i="341" s="1"/>
  <c r="L132" i="341"/>
  <c r="K132" i="341"/>
  <c r="J132" i="341"/>
  <c r="P131" i="341"/>
  <c r="M131" i="341"/>
  <c r="L131" i="341"/>
  <c r="K131" i="341"/>
  <c r="J131" i="341"/>
  <c r="P130" i="341"/>
  <c r="M130" i="341"/>
  <c r="L130" i="341"/>
  <c r="K130" i="341"/>
  <c r="J130" i="341"/>
  <c r="P129" i="341"/>
  <c r="M129" i="341" s="1"/>
  <c r="L129" i="341"/>
  <c r="K129" i="341"/>
  <c r="J129" i="341"/>
  <c r="P128" i="341"/>
  <c r="M128" i="341" s="1"/>
  <c r="L128" i="341"/>
  <c r="K128" i="341"/>
  <c r="J128" i="341"/>
  <c r="P127" i="341"/>
  <c r="M127" i="341"/>
  <c r="L127" i="341"/>
  <c r="K127" i="341"/>
  <c r="J127" i="341"/>
  <c r="P126" i="341"/>
  <c r="M126" i="341"/>
  <c r="L126" i="341"/>
  <c r="K126" i="341"/>
  <c r="J126" i="341"/>
  <c r="P125" i="341"/>
  <c r="M125" i="341" s="1"/>
  <c r="L125" i="341"/>
  <c r="K125" i="341"/>
  <c r="J125" i="341"/>
  <c r="P124" i="341"/>
  <c r="M124" i="341" s="1"/>
  <c r="L124" i="341"/>
  <c r="K124" i="341"/>
  <c r="J124" i="341"/>
  <c r="P123" i="341"/>
  <c r="M123" i="341"/>
  <c r="L123" i="341"/>
  <c r="K123" i="341"/>
  <c r="J123" i="341"/>
  <c r="P122" i="341"/>
  <c r="M122" i="341"/>
  <c r="L122" i="341"/>
  <c r="K122" i="341"/>
  <c r="J122" i="341"/>
  <c r="P121" i="341"/>
  <c r="M121" i="341" s="1"/>
  <c r="L121" i="341"/>
  <c r="K121" i="341"/>
  <c r="J121" i="341"/>
  <c r="P120" i="341"/>
  <c r="M120" i="341" s="1"/>
  <c r="L120" i="341"/>
  <c r="K120" i="341"/>
  <c r="J120" i="341"/>
  <c r="P119" i="341"/>
  <c r="M119" i="341"/>
  <c r="L119" i="341"/>
  <c r="K119" i="341"/>
  <c r="J119" i="341"/>
  <c r="P118" i="341"/>
  <c r="M118" i="341"/>
  <c r="L118" i="341"/>
  <c r="K118" i="341"/>
  <c r="J118" i="341"/>
  <c r="P117" i="341"/>
  <c r="M117" i="341" s="1"/>
  <c r="L117" i="341"/>
  <c r="K117" i="341"/>
  <c r="J117" i="341"/>
  <c r="P116" i="341"/>
  <c r="M116" i="341" s="1"/>
  <c r="L116" i="341"/>
  <c r="K116" i="341"/>
  <c r="J116" i="341"/>
  <c r="P115" i="341"/>
  <c r="M115" i="341"/>
  <c r="L115" i="341"/>
  <c r="K115" i="341"/>
  <c r="J115" i="341"/>
  <c r="P114" i="341"/>
  <c r="M114" i="341"/>
  <c r="L114" i="341"/>
  <c r="K114" i="341"/>
  <c r="J114" i="341"/>
  <c r="P113" i="341"/>
  <c r="M113" i="341" s="1"/>
  <c r="L113" i="341"/>
  <c r="K113" i="341"/>
  <c r="J113" i="341"/>
  <c r="P112" i="341"/>
  <c r="M112" i="341" s="1"/>
  <c r="L112" i="341"/>
  <c r="K112" i="341"/>
  <c r="J112" i="341"/>
  <c r="P111" i="341"/>
  <c r="M111" i="341"/>
  <c r="L111" i="341"/>
  <c r="K111" i="341"/>
  <c r="J111" i="341"/>
  <c r="P110" i="341"/>
  <c r="M110" i="341"/>
  <c r="L110" i="341"/>
  <c r="K110" i="341"/>
  <c r="J110" i="341"/>
  <c r="P109" i="341"/>
  <c r="M109" i="341" s="1"/>
  <c r="L109" i="341"/>
  <c r="K109" i="341"/>
  <c r="J109" i="341"/>
  <c r="P108" i="341"/>
  <c r="M108" i="341" s="1"/>
  <c r="L108" i="341"/>
  <c r="K108" i="341"/>
  <c r="J108" i="341"/>
  <c r="P107" i="341"/>
  <c r="M107" i="341"/>
  <c r="L107" i="341"/>
  <c r="K107" i="341"/>
  <c r="J107" i="341"/>
  <c r="P106" i="341"/>
  <c r="M106" i="341"/>
  <c r="L106" i="341"/>
  <c r="K106" i="341"/>
  <c r="J106" i="341"/>
  <c r="P105" i="341"/>
  <c r="M105" i="341" s="1"/>
  <c r="L105" i="341"/>
  <c r="K105" i="341"/>
  <c r="J105" i="341"/>
  <c r="P104" i="341"/>
  <c r="M104" i="341" s="1"/>
  <c r="L104" i="341"/>
  <c r="K104" i="341"/>
  <c r="J104" i="341"/>
  <c r="P103" i="341"/>
  <c r="M103" i="341"/>
  <c r="L103" i="341"/>
  <c r="K103" i="341"/>
  <c r="J103" i="341"/>
  <c r="P102" i="341"/>
  <c r="M102" i="341" s="1"/>
  <c r="L102" i="341"/>
  <c r="K102" i="341"/>
  <c r="J102" i="341"/>
  <c r="P101" i="341"/>
  <c r="M101" i="341"/>
  <c r="L101" i="341"/>
  <c r="K101" i="341"/>
  <c r="J101" i="341"/>
  <c r="P100" i="341"/>
  <c r="M100" i="341" s="1"/>
  <c r="L100" i="341"/>
  <c r="K100" i="341"/>
  <c r="J100" i="341"/>
  <c r="P99" i="341"/>
  <c r="M99" i="341"/>
  <c r="L99" i="341"/>
  <c r="K99" i="341"/>
  <c r="J99" i="341"/>
  <c r="P98" i="341"/>
  <c r="M98" i="341" s="1"/>
  <c r="L98" i="341"/>
  <c r="K98" i="341"/>
  <c r="J98" i="341"/>
  <c r="P97" i="341"/>
  <c r="M97" i="341"/>
  <c r="L97" i="341"/>
  <c r="K97" i="341"/>
  <c r="J97" i="341"/>
  <c r="P96" i="341"/>
  <c r="M96" i="341" s="1"/>
  <c r="L96" i="341"/>
  <c r="K96" i="341"/>
  <c r="J96" i="341"/>
  <c r="P95" i="341"/>
  <c r="M95" i="341"/>
  <c r="L95" i="341"/>
  <c r="K95" i="341"/>
  <c r="J95" i="341"/>
  <c r="P94" i="341"/>
  <c r="M94" i="341" s="1"/>
  <c r="L94" i="341"/>
  <c r="K94" i="341"/>
  <c r="J94" i="341"/>
  <c r="P93" i="341"/>
  <c r="M93" i="341"/>
  <c r="L93" i="341"/>
  <c r="K93" i="341"/>
  <c r="J93" i="341"/>
  <c r="P92" i="341"/>
  <c r="M92" i="341" s="1"/>
  <c r="L92" i="341"/>
  <c r="K92" i="341"/>
  <c r="J92" i="341"/>
  <c r="P91" i="341"/>
  <c r="M91" i="341"/>
  <c r="L91" i="341"/>
  <c r="K91" i="341"/>
  <c r="J91" i="341"/>
  <c r="P90" i="341"/>
  <c r="M90" i="341" s="1"/>
  <c r="L90" i="341"/>
  <c r="K90" i="341"/>
  <c r="J90" i="341"/>
  <c r="P89" i="341"/>
  <c r="M89" i="341"/>
  <c r="L89" i="341"/>
  <c r="K89" i="341"/>
  <c r="J89" i="341"/>
  <c r="P88" i="341"/>
  <c r="M88" i="341" s="1"/>
  <c r="L88" i="341"/>
  <c r="K88" i="341"/>
  <c r="J88" i="341"/>
  <c r="P87" i="341"/>
  <c r="M87" i="341"/>
  <c r="L87" i="341"/>
  <c r="K87" i="341"/>
  <c r="J87" i="341"/>
  <c r="P86" i="341"/>
  <c r="M86" i="341" s="1"/>
  <c r="L86" i="341"/>
  <c r="K86" i="341"/>
  <c r="J86" i="341"/>
  <c r="P85" i="341"/>
  <c r="M85" i="341"/>
  <c r="L85" i="341"/>
  <c r="K85" i="341"/>
  <c r="J85" i="341"/>
  <c r="P84" i="341"/>
  <c r="M84" i="341" s="1"/>
  <c r="L84" i="341"/>
  <c r="K84" i="341"/>
  <c r="J84" i="341"/>
  <c r="P83" i="341"/>
  <c r="M83" i="341"/>
  <c r="L83" i="341"/>
  <c r="K83" i="341"/>
  <c r="J83" i="341"/>
  <c r="P82" i="341"/>
  <c r="M82" i="341" s="1"/>
  <c r="L82" i="341"/>
  <c r="K82" i="341"/>
  <c r="J82" i="341"/>
  <c r="P81" i="341"/>
  <c r="M81" i="341"/>
  <c r="L81" i="341"/>
  <c r="K81" i="341"/>
  <c r="J81" i="341"/>
  <c r="P80" i="341"/>
  <c r="M80" i="341" s="1"/>
  <c r="L80" i="341"/>
  <c r="K80" i="341"/>
  <c r="J80" i="341"/>
  <c r="P79" i="341"/>
  <c r="M79" i="341"/>
  <c r="L79" i="341"/>
  <c r="K79" i="341"/>
  <c r="J79" i="341"/>
  <c r="P78" i="341"/>
  <c r="M78" i="341" s="1"/>
  <c r="L78" i="341"/>
  <c r="K78" i="341"/>
  <c r="J78" i="341"/>
  <c r="P77" i="341"/>
  <c r="M77" i="341"/>
  <c r="L77" i="341"/>
  <c r="K77" i="341"/>
  <c r="J77" i="341"/>
  <c r="P76" i="341"/>
  <c r="M76" i="341" s="1"/>
  <c r="L76" i="341"/>
  <c r="K76" i="341"/>
  <c r="J76" i="341"/>
  <c r="P75" i="341"/>
  <c r="M75" i="341"/>
  <c r="L75" i="341"/>
  <c r="K75" i="341"/>
  <c r="J75" i="341"/>
  <c r="P74" i="341"/>
  <c r="M74" i="341" s="1"/>
  <c r="L74" i="341"/>
  <c r="K74" i="341"/>
  <c r="J74" i="341"/>
  <c r="P73" i="341"/>
  <c r="M73" i="341"/>
  <c r="L73" i="341"/>
  <c r="K73" i="341"/>
  <c r="J73" i="341"/>
  <c r="P72" i="341"/>
  <c r="M72" i="341" s="1"/>
  <c r="L72" i="341"/>
  <c r="K72" i="341"/>
  <c r="J72" i="341"/>
  <c r="P71" i="341"/>
  <c r="M71" i="341"/>
  <c r="L71" i="341"/>
  <c r="K71" i="341"/>
  <c r="J71" i="341"/>
  <c r="P70" i="341"/>
  <c r="M70" i="341" s="1"/>
  <c r="L70" i="341"/>
  <c r="K70" i="341"/>
  <c r="J70" i="341"/>
  <c r="P69" i="341"/>
  <c r="M69" i="341"/>
  <c r="L69" i="341"/>
  <c r="K69" i="341"/>
  <c r="J69" i="341"/>
  <c r="P68" i="341"/>
  <c r="M68" i="341" s="1"/>
  <c r="L68" i="341"/>
  <c r="K68" i="341"/>
  <c r="J68" i="341"/>
  <c r="P67" i="341"/>
  <c r="M67" i="341"/>
  <c r="L67" i="341"/>
  <c r="K67" i="341"/>
  <c r="J67" i="341"/>
  <c r="P66" i="341"/>
  <c r="M66" i="341" s="1"/>
  <c r="L66" i="341"/>
  <c r="K66" i="341"/>
  <c r="J66" i="341"/>
  <c r="P65" i="341"/>
  <c r="M65" i="341"/>
  <c r="L65" i="341"/>
  <c r="K65" i="341"/>
  <c r="J65" i="341"/>
  <c r="P64" i="341"/>
  <c r="M64" i="341" s="1"/>
  <c r="L64" i="341"/>
  <c r="K64" i="341"/>
  <c r="J64" i="341"/>
  <c r="P63" i="341"/>
  <c r="M63" i="341"/>
  <c r="L63" i="341"/>
  <c r="K63" i="341"/>
  <c r="J63" i="341"/>
  <c r="P62" i="341"/>
  <c r="M62" i="341" s="1"/>
  <c r="L62" i="341"/>
  <c r="K62" i="341"/>
  <c r="J62" i="341"/>
  <c r="P61" i="341"/>
  <c r="M61" i="341"/>
  <c r="L61" i="341"/>
  <c r="K61" i="341"/>
  <c r="J61" i="341"/>
  <c r="P60" i="341"/>
  <c r="M60" i="341" s="1"/>
  <c r="L60" i="341"/>
  <c r="K60" i="341"/>
  <c r="J60" i="341"/>
  <c r="P59" i="341"/>
  <c r="M59" i="341"/>
  <c r="L59" i="341"/>
  <c r="K59" i="341"/>
  <c r="J59" i="341"/>
  <c r="P58" i="341"/>
  <c r="M58" i="341" s="1"/>
  <c r="L58" i="341"/>
  <c r="K58" i="341"/>
  <c r="J58" i="341"/>
  <c r="P57" i="341"/>
  <c r="M57" i="341"/>
  <c r="L57" i="341"/>
  <c r="K57" i="341"/>
  <c r="J57" i="341"/>
  <c r="P56" i="341"/>
  <c r="M56" i="341" s="1"/>
  <c r="L56" i="341"/>
  <c r="K56" i="341"/>
  <c r="J56" i="341"/>
  <c r="P55" i="341"/>
  <c r="M55" i="341"/>
  <c r="L55" i="341"/>
  <c r="K55" i="341"/>
  <c r="J55" i="341"/>
  <c r="P54" i="341"/>
  <c r="M54" i="341" s="1"/>
  <c r="L54" i="341"/>
  <c r="K54" i="341"/>
  <c r="J54" i="341"/>
  <c r="P53" i="341"/>
  <c r="M53" i="341"/>
  <c r="L53" i="341"/>
  <c r="K53" i="341"/>
  <c r="J53" i="341"/>
  <c r="P52" i="341"/>
  <c r="M52" i="341" s="1"/>
  <c r="L52" i="341"/>
  <c r="K52" i="341"/>
  <c r="J52" i="341"/>
  <c r="P51" i="341"/>
  <c r="M51" i="341"/>
  <c r="L51" i="341"/>
  <c r="K51" i="341"/>
  <c r="J51" i="341"/>
  <c r="P50" i="341"/>
  <c r="M50" i="341" s="1"/>
  <c r="L50" i="341"/>
  <c r="K50" i="341"/>
  <c r="J50" i="341"/>
  <c r="P49" i="341"/>
  <c r="M49" i="341"/>
  <c r="L49" i="341"/>
  <c r="K49" i="341"/>
  <c r="J49" i="341"/>
  <c r="P48" i="341"/>
  <c r="M48" i="341" s="1"/>
  <c r="L48" i="341"/>
  <c r="K48" i="341"/>
  <c r="J48" i="341"/>
  <c r="P47" i="341"/>
  <c r="M47" i="341"/>
  <c r="L47" i="341"/>
  <c r="K47" i="341"/>
  <c r="J47" i="341"/>
  <c r="P46" i="341"/>
  <c r="M46" i="341" s="1"/>
  <c r="L46" i="341"/>
  <c r="K46" i="341"/>
  <c r="J46" i="341"/>
  <c r="P45" i="341"/>
  <c r="M45" i="341"/>
  <c r="L45" i="341"/>
  <c r="K45" i="341"/>
  <c r="J45" i="341"/>
  <c r="P44" i="341"/>
  <c r="M44" i="341" s="1"/>
  <c r="L44" i="341"/>
  <c r="K44" i="341"/>
  <c r="J44" i="341"/>
  <c r="P43" i="341"/>
  <c r="M43" i="341"/>
  <c r="L43" i="341"/>
  <c r="K43" i="341"/>
  <c r="J43" i="341"/>
  <c r="P42" i="341"/>
  <c r="M42" i="341" s="1"/>
  <c r="L42" i="341"/>
  <c r="K42" i="341"/>
  <c r="J42" i="341"/>
  <c r="P41" i="341"/>
  <c r="M41" i="341"/>
  <c r="L41" i="341"/>
  <c r="K41" i="341"/>
  <c r="J41" i="341"/>
  <c r="P40" i="341"/>
  <c r="M40" i="341" s="1"/>
  <c r="L40" i="341"/>
  <c r="K40" i="341"/>
  <c r="J40" i="341"/>
  <c r="H5" i="341"/>
  <c r="D5" i="341"/>
  <c r="C5" i="341"/>
  <c r="A5" i="341"/>
  <c r="C2" i="341"/>
  <c r="A1" i="341"/>
  <c r="R57" i="340"/>
  <c r="I37" i="340"/>
  <c r="G37" i="340"/>
  <c r="F37" i="340"/>
  <c r="K36" i="340" s="1"/>
  <c r="M34" i="340" s="1"/>
  <c r="O30" i="340" s="1"/>
  <c r="Q22" i="340" s="1"/>
  <c r="D37" i="340"/>
  <c r="C37" i="340"/>
  <c r="B37" i="340"/>
  <c r="I35" i="340"/>
  <c r="G35" i="340"/>
  <c r="F35" i="340"/>
  <c r="D35" i="340"/>
  <c r="C35" i="340"/>
  <c r="B35" i="340"/>
  <c r="I33" i="340"/>
  <c r="G33" i="340"/>
  <c r="F33" i="340"/>
  <c r="D33" i="340"/>
  <c r="C33" i="340"/>
  <c r="B33" i="340"/>
  <c r="K32" i="340"/>
  <c r="I31" i="340"/>
  <c r="G31" i="340"/>
  <c r="F31" i="340"/>
  <c r="D31" i="340"/>
  <c r="C31" i="340"/>
  <c r="B31" i="340"/>
  <c r="I29" i="340"/>
  <c r="G29" i="340"/>
  <c r="F29" i="340"/>
  <c r="K28" i="340" s="1"/>
  <c r="M26" i="340" s="1"/>
  <c r="D29" i="340"/>
  <c r="C29" i="340"/>
  <c r="B29" i="340"/>
  <c r="I27" i="340"/>
  <c r="G27" i="340"/>
  <c r="F27" i="340"/>
  <c r="D27" i="340"/>
  <c r="C27" i="340"/>
  <c r="B27" i="340"/>
  <c r="I25" i="340"/>
  <c r="G25" i="340"/>
  <c r="F25" i="340"/>
  <c r="D25" i="340"/>
  <c r="C25" i="340"/>
  <c r="B25" i="340"/>
  <c r="K24" i="340"/>
  <c r="I23" i="340"/>
  <c r="G23" i="340"/>
  <c r="F23" i="340"/>
  <c r="D23" i="340"/>
  <c r="C23" i="340"/>
  <c r="B23" i="340"/>
  <c r="I21" i="340"/>
  <c r="G21" i="340"/>
  <c r="F21" i="340"/>
  <c r="D21" i="340"/>
  <c r="C21" i="340"/>
  <c r="B21" i="340"/>
  <c r="I19" i="340"/>
  <c r="G19" i="340"/>
  <c r="F19" i="340"/>
  <c r="K20" i="340" s="1"/>
  <c r="D19" i="340"/>
  <c r="C19" i="340"/>
  <c r="B19" i="340"/>
  <c r="M18" i="340"/>
  <c r="I17" i="340"/>
  <c r="G17" i="340"/>
  <c r="F17" i="340"/>
  <c r="D17" i="340"/>
  <c r="C17" i="340"/>
  <c r="B17" i="340"/>
  <c r="U16" i="340"/>
  <c r="U15" i="340"/>
  <c r="I15" i="340"/>
  <c r="G15" i="340"/>
  <c r="F15" i="340"/>
  <c r="K16" i="340" s="1"/>
  <c r="D15" i="340"/>
  <c r="C15" i="340"/>
  <c r="B15" i="340"/>
  <c r="U14" i="340"/>
  <c r="U13" i="340"/>
  <c r="I13" i="340"/>
  <c r="G13" i="340"/>
  <c r="F13" i="340"/>
  <c r="D13" i="340"/>
  <c r="C13" i="340"/>
  <c r="B13" i="340"/>
  <c r="U12" i="340"/>
  <c r="U11" i="340"/>
  <c r="I11" i="340"/>
  <c r="G11" i="340"/>
  <c r="F11" i="340"/>
  <c r="K12" i="340" s="1"/>
  <c r="D11" i="340"/>
  <c r="C11" i="340"/>
  <c r="B11" i="340"/>
  <c r="U10" i="340"/>
  <c r="U9" i="340"/>
  <c r="I9" i="340"/>
  <c r="G9" i="340"/>
  <c r="F9" i="340"/>
  <c r="D9" i="340"/>
  <c r="C9" i="340"/>
  <c r="B9" i="340"/>
  <c r="U8" i="340"/>
  <c r="U7" i="340"/>
  <c r="I7" i="340"/>
  <c r="G7" i="340"/>
  <c r="F7" i="340"/>
  <c r="K8" i="340" s="1"/>
  <c r="M10" i="340" s="1"/>
  <c r="O14" i="340" s="1"/>
  <c r="D7" i="340"/>
  <c r="C7" i="340"/>
  <c r="B7" i="340"/>
  <c r="Q6" i="340"/>
  <c r="F6" i="340"/>
  <c r="Y5" i="340"/>
  <c r="AE1" i="340" s="1"/>
  <c r="R4" i="340"/>
  <c r="O57" i="340" s="1"/>
  <c r="G4" i="340"/>
  <c r="A4" i="340"/>
  <c r="Y3" i="340"/>
  <c r="O6" i="340" s="1"/>
  <c r="E2" i="340"/>
  <c r="A1" i="340"/>
  <c r="P156" i="338"/>
  <c r="M156" i="338" s="1"/>
  <c r="L156" i="338"/>
  <c r="K156" i="338"/>
  <c r="J156" i="338"/>
  <c r="P155" i="338"/>
  <c r="M155" i="338"/>
  <c r="L155" i="338"/>
  <c r="K155" i="338"/>
  <c r="J155" i="338"/>
  <c r="P154" i="338"/>
  <c r="M154" i="338" s="1"/>
  <c r="L154" i="338"/>
  <c r="K154" i="338"/>
  <c r="J154" i="338"/>
  <c r="P153" i="338"/>
  <c r="M153" i="338"/>
  <c r="L153" i="338"/>
  <c r="K153" i="338"/>
  <c r="J153" i="338"/>
  <c r="P152" i="338"/>
  <c r="M152" i="338" s="1"/>
  <c r="L152" i="338"/>
  <c r="K152" i="338"/>
  <c r="J152" i="338"/>
  <c r="P151" i="338"/>
  <c r="M151" i="338"/>
  <c r="L151" i="338"/>
  <c r="K151" i="338"/>
  <c r="J151" i="338"/>
  <c r="P150" i="338"/>
  <c r="M150" i="338" s="1"/>
  <c r="L150" i="338"/>
  <c r="K150" i="338"/>
  <c r="J150" i="338"/>
  <c r="P149" i="338"/>
  <c r="M149" i="338"/>
  <c r="L149" i="338"/>
  <c r="K149" i="338"/>
  <c r="J149" i="338"/>
  <c r="P148" i="338"/>
  <c r="M148" i="338" s="1"/>
  <c r="L148" i="338"/>
  <c r="K148" i="338"/>
  <c r="J148" i="338"/>
  <c r="P147" i="338"/>
  <c r="M147" i="338"/>
  <c r="L147" i="338"/>
  <c r="K147" i="338"/>
  <c r="J147" i="338"/>
  <c r="P146" i="338"/>
  <c r="M146" i="338" s="1"/>
  <c r="L146" i="338"/>
  <c r="K146" i="338"/>
  <c r="J146" i="338"/>
  <c r="P145" i="338"/>
  <c r="M145" i="338"/>
  <c r="L145" i="338"/>
  <c r="K145" i="338"/>
  <c r="J145" i="338"/>
  <c r="P144" i="338"/>
  <c r="M144" i="338" s="1"/>
  <c r="L144" i="338"/>
  <c r="K144" i="338"/>
  <c r="J144" i="338"/>
  <c r="P143" i="338"/>
  <c r="M143" i="338"/>
  <c r="L143" i="338"/>
  <c r="K143" i="338"/>
  <c r="J143" i="338"/>
  <c r="P142" i="338"/>
  <c r="M142" i="338" s="1"/>
  <c r="L142" i="338"/>
  <c r="K142" i="338"/>
  <c r="J142" i="338"/>
  <c r="P141" i="338"/>
  <c r="M141" i="338"/>
  <c r="L141" i="338"/>
  <c r="K141" i="338"/>
  <c r="J141" i="338"/>
  <c r="P140" i="338"/>
  <c r="M140" i="338" s="1"/>
  <c r="L140" i="338"/>
  <c r="K140" i="338"/>
  <c r="J140" i="338"/>
  <c r="P139" i="338"/>
  <c r="M139" i="338"/>
  <c r="L139" i="338"/>
  <c r="K139" i="338"/>
  <c r="J139" i="338"/>
  <c r="P138" i="338"/>
  <c r="M138" i="338" s="1"/>
  <c r="L138" i="338"/>
  <c r="K138" i="338"/>
  <c r="J138" i="338"/>
  <c r="P137" i="338"/>
  <c r="M137" i="338"/>
  <c r="L137" i="338"/>
  <c r="K137" i="338"/>
  <c r="J137" i="338"/>
  <c r="P136" i="338"/>
  <c r="M136" i="338" s="1"/>
  <c r="L136" i="338"/>
  <c r="K136" i="338"/>
  <c r="J136" i="338"/>
  <c r="P135" i="338"/>
  <c r="M135" i="338"/>
  <c r="L135" i="338"/>
  <c r="K135" i="338"/>
  <c r="J135" i="338"/>
  <c r="P134" i="338"/>
  <c r="M134" i="338" s="1"/>
  <c r="L134" i="338"/>
  <c r="K134" i="338"/>
  <c r="J134" i="338"/>
  <c r="P133" i="338"/>
  <c r="M133" i="338"/>
  <c r="L133" i="338"/>
  <c r="K133" i="338"/>
  <c r="J133" i="338"/>
  <c r="P132" i="338"/>
  <c r="M132" i="338" s="1"/>
  <c r="L132" i="338"/>
  <c r="K132" i="338"/>
  <c r="J132" i="338"/>
  <c r="P131" i="338"/>
  <c r="M131" i="338"/>
  <c r="L131" i="338"/>
  <c r="K131" i="338"/>
  <c r="J131" i="338"/>
  <c r="P130" i="338"/>
  <c r="M130" i="338" s="1"/>
  <c r="L130" i="338"/>
  <c r="K130" i="338"/>
  <c r="J130" i="338"/>
  <c r="P129" i="338"/>
  <c r="M129" i="338"/>
  <c r="L129" i="338"/>
  <c r="K129" i="338"/>
  <c r="J129" i="338"/>
  <c r="P128" i="338"/>
  <c r="M128" i="338" s="1"/>
  <c r="L128" i="338"/>
  <c r="K128" i="338"/>
  <c r="J128" i="338"/>
  <c r="P127" i="338"/>
  <c r="M127" i="338"/>
  <c r="L127" i="338"/>
  <c r="K127" i="338"/>
  <c r="J127" i="338"/>
  <c r="P126" i="338"/>
  <c r="M126" i="338" s="1"/>
  <c r="L126" i="338"/>
  <c r="K126" i="338"/>
  <c r="J126" i="338"/>
  <c r="P125" i="338"/>
  <c r="M125" i="338"/>
  <c r="L125" i="338"/>
  <c r="K125" i="338"/>
  <c r="J125" i="338"/>
  <c r="P124" i="338"/>
  <c r="M124" i="338" s="1"/>
  <c r="L124" i="338"/>
  <c r="K124" i="338"/>
  <c r="J124" i="338"/>
  <c r="P123" i="338"/>
  <c r="M123" i="338"/>
  <c r="L123" i="338"/>
  <c r="K123" i="338"/>
  <c r="J123" i="338"/>
  <c r="P122" i="338"/>
  <c r="M122" i="338" s="1"/>
  <c r="L122" i="338"/>
  <c r="K122" i="338"/>
  <c r="J122" i="338"/>
  <c r="P121" i="338"/>
  <c r="M121" i="338"/>
  <c r="L121" i="338"/>
  <c r="K121" i="338"/>
  <c r="J121" i="338"/>
  <c r="P120" i="338"/>
  <c r="M120" i="338" s="1"/>
  <c r="L120" i="338"/>
  <c r="K120" i="338"/>
  <c r="J120" i="338"/>
  <c r="P119" i="338"/>
  <c r="M119" i="338"/>
  <c r="L119" i="338"/>
  <c r="K119" i="338"/>
  <c r="J119" i="338"/>
  <c r="P118" i="338"/>
  <c r="M118" i="338" s="1"/>
  <c r="L118" i="338"/>
  <c r="K118" i="338"/>
  <c r="J118" i="338"/>
  <c r="P117" i="338"/>
  <c r="M117" i="338"/>
  <c r="L117" i="338"/>
  <c r="K117" i="338"/>
  <c r="J117" i="338"/>
  <c r="P116" i="338"/>
  <c r="M116" i="338" s="1"/>
  <c r="L116" i="338"/>
  <c r="K116" i="338"/>
  <c r="J116" i="338"/>
  <c r="P115" i="338"/>
  <c r="M115" i="338"/>
  <c r="L115" i="338"/>
  <c r="K115" i="338"/>
  <c r="J115" i="338"/>
  <c r="P114" i="338"/>
  <c r="M114" i="338" s="1"/>
  <c r="L114" i="338"/>
  <c r="K114" i="338"/>
  <c r="J114" i="338"/>
  <c r="P113" i="338"/>
  <c r="M113" i="338"/>
  <c r="L113" i="338"/>
  <c r="K113" i="338"/>
  <c r="J113" i="338"/>
  <c r="P112" i="338"/>
  <c r="M112" i="338" s="1"/>
  <c r="L112" i="338"/>
  <c r="K112" i="338"/>
  <c r="J112" i="338"/>
  <c r="P111" i="338"/>
  <c r="M111" i="338"/>
  <c r="L111" i="338"/>
  <c r="K111" i="338"/>
  <c r="J111" i="338"/>
  <c r="P110" i="338"/>
  <c r="M110" i="338" s="1"/>
  <c r="L110" i="338"/>
  <c r="K110" i="338"/>
  <c r="J110" i="338"/>
  <c r="P109" i="338"/>
  <c r="M109" i="338"/>
  <c r="L109" i="338"/>
  <c r="K109" i="338"/>
  <c r="J109" i="338"/>
  <c r="P108" i="338"/>
  <c r="M108" i="338" s="1"/>
  <c r="L108" i="338"/>
  <c r="K108" i="338"/>
  <c r="J108" i="338"/>
  <c r="P107" i="338"/>
  <c r="M107" i="338"/>
  <c r="L107" i="338"/>
  <c r="K107" i="338"/>
  <c r="J107" i="338"/>
  <c r="P106" i="338"/>
  <c r="M106" i="338" s="1"/>
  <c r="L106" i="338"/>
  <c r="K106" i="338"/>
  <c r="J106" i="338"/>
  <c r="P105" i="338"/>
  <c r="M105" i="338"/>
  <c r="L105" i="338"/>
  <c r="K105" i="338"/>
  <c r="J105" i="338"/>
  <c r="P104" i="338"/>
  <c r="M104" i="338" s="1"/>
  <c r="L104" i="338"/>
  <c r="K104" i="338"/>
  <c r="J104" i="338"/>
  <c r="P103" i="338"/>
  <c r="M103" i="338"/>
  <c r="L103" i="338"/>
  <c r="K103" i="338"/>
  <c r="J103" i="338"/>
  <c r="P102" i="338"/>
  <c r="M102" i="338" s="1"/>
  <c r="L102" i="338"/>
  <c r="K102" i="338"/>
  <c r="J102" i="338"/>
  <c r="P101" i="338"/>
  <c r="M101" i="338" s="1"/>
  <c r="L101" i="338"/>
  <c r="K101" i="338"/>
  <c r="J101" i="338"/>
  <c r="P100" i="338"/>
  <c r="M100" i="338" s="1"/>
  <c r="L100" i="338"/>
  <c r="K100" i="338"/>
  <c r="J100" i="338"/>
  <c r="P99" i="338"/>
  <c r="M99" i="338"/>
  <c r="L99" i="338"/>
  <c r="K99" i="338"/>
  <c r="J99" i="338"/>
  <c r="P98" i="338"/>
  <c r="M98" i="338" s="1"/>
  <c r="L98" i="338"/>
  <c r="K98" i="338"/>
  <c r="J98" i="338"/>
  <c r="P97" i="338"/>
  <c r="M97" i="338"/>
  <c r="L97" i="338"/>
  <c r="K97" i="338"/>
  <c r="J97" i="338"/>
  <c r="P96" i="338"/>
  <c r="M96" i="338" s="1"/>
  <c r="L96" i="338"/>
  <c r="K96" i="338"/>
  <c r="J96" i="338"/>
  <c r="P95" i="338"/>
  <c r="M95" i="338"/>
  <c r="L95" i="338"/>
  <c r="K95" i="338"/>
  <c r="J95" i="338"/>
  <c r="P94" i="338"/>
  <c r="M94" i="338" s="1"/>
  <c r="L94" i="338"/>
  <c r="K94" i="338"/>
  <c r="J94" i="338"/>
  <c r="P93" i="338"/>
  <c r="M93" i="338" s="1"/>
  <c r="L93" i="338"/>
  <c r="K93" i="338"/>
  <c r="J93" i="338"/>
  <c r="P92" i="338"/>
  <c r="M92" i="338" s="1"/>
  <c r="L92" i="338"/>
  <c r="K92" i="338"/>
  <c r="J92" i="338"/>
  <c r="P91" i="338"/>
  <c r="M91" i="338"/>
  <c r="L91" i="338"/>
  <c r="K91" i="338"/>
  <c r="J91" i="338"/>
  <c r="P90" i="338"/>
  <c r="M90" i="338" s="1"/>
  <c r="L90" i="338"/>
  <c r="K90" i="338"/>
  <c r="J90" i="338"/>
  <c r="P89" i="338"/>
  <c r="M89" i="338"/>
  <c r="L89" i="338"/>
  <c r="K89" i="338"/>
  <c r="J89" i="338"/>
  <c r="P88" i="338"/>
  <c r="M88" i="338" s="1"/>
  <c r="L88" i="338"/>
  <c r="K88" i="338"/>
  <c r="J88" i="338"/>
  <c r="P87" i="338"/>
  <c r="M87" i="338"/>
  <c r="L87" i="338"/>
  <c r="K87" i="338"/>
  <c r="J87" i="338"/>
  <c r="P86" i="338"/>
  <c r="M86" i="338" s="1"/>
  <c r="L86" i="338"/>
  <c r="K86" i="338"/>
  <c r="J86" i="338"/>
  <c r="P85" i="338"/>
  <c r="M85" i="338"/>
  <c r="L85" i="338"/>
  <c r="K85" i="338"/>
  <c r="J85" i="338"/>
  <c r="P84" i="338"/>
  <c r="M84" i="338"/>
  <c r="L84" i="338"/>
  <c r="K84" i="338"/>
  <c r="J84" i="338"/>
  <c r="P83" i="338"/>
  <c r="M83" i="338"/>
  <c r="L83" i="338"/>
  <c r="K83" i="338"/>
  <c r="J83" i="338"/>
  <c r="P82" i="338"/>
  <c r="M82" i="338" s="1"/>
  <c r="L82" i="338"/>
  <c r="K82" i="338"/>
  <c r="J82" i="338"/>
  <c r="P81" i="338"/>
  <c r="M81" i="338"/>
  <c r="L81" i="338"/>
  <c r="K81" i="338"/>
  <c r="J81" i="338"/>
  <c r="P80" i="338"/>
  <c r="M80" i="338"/>
  <c r="L80" i="338"/>
  <c r="K80" i="338"/>
  <c r="J80" i="338"/>
  <c r="P79" i="338"/>
  <c r="M79" i="338"/>
  <c r="L79" i="338"/>
  <c r="K79" i="338"/>
  <c r="J79" i="338"/>
  <c r="P78" i="338"/>
  <c r="M78" i="338" s="1"/>
  <c r="L78" i="338"/>
  <c r="K78" i="338"/>
  <c r="J78" i="338"/>
  <c r="P77" i="338"/>
  <c r="M77" i="338"/>
  <c r="L77" i="338"/>
  <c r="K77" i="338"/>
  <c r="J77" i="338"/>
  <c r="P76" i="338"/>
  <c r="M76" i="338"/>
  <c r="L76" i="338"/>
  <c r="K76" i="338"/>
  <c r="J76" i="338"/>
  <c r="P75" i="338"/>
  <c r="M75" i="338"/>
  <c r="L75" i="338"/>
  <c r="K75" i="338"/>
  <c r="J75" i="338"/>
  <c r="P74" i="338"/>
  <c r="M74" i="338" s="1"/>
  <c r="L74" i="338"/>
  <c r="K74" i="338"/>
  <c r="J74" i="338"/>
  <c r="P73" i="338"/>
  <c r="M73" i="338" s="1"/>
  <c r="L73" i="338"/>
  <c r="K73" i="338"/>
  <c r="J73" i="338"/>
  <c r="P72" i="338"/>
  <c r="M72" i="338"/>
  <c r="L72" i="338"/>
  <c r="K72" i="338"/>
  <c r="J72" i="338"/>
  <c r="P71" i="338"/>
  <c r="M71" i="338"/>
  <c r="L71" i="338"/>
  <c r="K71" i="338"/>
  <c r="J71" i="338"/>
  <c r="P70" i="338"/>
  <c r="M70" i="338" s="1"/>
  <c r="L70" i="338"/>
  <c r="K70" i="338"/>
  <c r="J70" i="338"/>
  <c r="P69" i="338"/>
  <c r="M69" i="338"/>
  <c r="L69" i="338"/>
  <c r="K69" i="338"/>
  <c r="J69" i="338"/>
  <c r="P68" i="338"/>
  <c r="M68" i="338"/>
  <c r="L68" i="338"/>
  <c r="K68" i="338"/>
  <c r="J68" i="338"/>
  <c r="P67" i="338"/>
  <c r="M67" i="338"/>
  <c r="L67" i="338"/>
  <c r="K67" i="338"/>
  <c r="J67" i="338"/>
  <c r="P66" i="338"/>
  <c r="M66" i="338" s="1"/>
  <c r="L66" i="338"/>
  <c r="K66" i="338"/>
  <c r="J66" i="338"/>
  <c r="P65" i="338"/>
  <c r="M65" i="338"/>
  <c r="L65" i="338"/>
  <c r="K65" i="338"/>
  <c r="J65" i="338"/>
  <c r="P64" i="338"/>
  <c r="M64" i="338"/>
  <c r="L64" i="338"/>
  <c r="K64" i="338"/>
  <c r="J64" i="338"/>
  <c r="P63" i="338"/>
  <c r="M63" i="338"/>
  <c r="L63" i="338"/>
  <c r="K63" i="338"/>
  <c r="J63" i="338"/>
  <c r="P62" i="338"/>
  <c r="M62" i="338" s="1"/>
  <c r="L62" i="338"/>
  <c r="K62" i="338"/>
  <c r="J62" i="338"/>
  <c r="P61" i="338"/>
  <c r="M61" i="338"/>
  <c r="L61" i="338"/>
  <c r="K61" i="338"/>
  <c r="J61" i="338"/>
  <c r="P60" i="338"/>
  <c r="M60" i="338"/>
  <c r="L60" i="338"/>
  <c r="K60" i="338"/>
  <c r="J60" i="338"/>
  <c r="P59" i="338"/>
  <c r="M59" i="338"/>
  <c r="L59" i="338"/>
  <c r="K59" i="338"/>
  <c r="J59" i="338"/>
  <c r="P58" i="338"/>
  <c r="M58" i="338" s="1"/>
  <c r="L58" i="338"/>
  <c r="K58" i="338"/>
  <c r="J58" i="338"/>
  <c r="P57" i="338"/>
  <c r="M57" i="338"/>
  <c r="L57" i="338"/>
  <c r="K57" i="338"/>
  <c r="J57" i="338"/>
  <c r="P56" i="338"/>
  <c r="M56" i="338"/>
  <c r="L56" i="338"/>
  <c r="K56" i="338"/>
  <c r="J56" i="338"/>
  <c r="P55" i="338"/>
  <c r="M55" i="338"/>
  <c r="L55" i="338"/>
  <c r="K55" i="338"/>
  <c r="J55" i="338"/>
  <c r="P54" i="338"/>
  <c r="M54" i="338" s="1"/>
  <c r="L54" i="338"/>
  <c r="K54" i="338"/>
  <c r="J54" i="338"/>
  <c r="P53" i="338"/>
  <c r="M53" i="338" s="1"/>
  <c r="L53" i="338"/>
  <c r="K53" i="338"/>
  <c r="J53" i="338"/>
  <c r="P52" i="338"/>
  <c r="M52" i="338"/>
  <c r="L52" i="338"/>
  <c r="K52" i="338"/>
  <c r="J52" i="338"/>
  <c r="P51" i="338"/>
  <c r="M51" i="338"/>
  <c r="L51" i="338"/>
  <c r="K51" i="338"/>
  <c r="J51" i="338"/>
  <c r="P50" i="338"/>
  <c r="M50" i="338" s="1"/>
  <c r="L50" i="338"/>
  <c r="K50" i="338"/>
  <c r="J50" i="338"/>
  <c r="P49" i="338"/>
  <c r="M49" i="338" s="1"/>
  <c r="L49" i="338"/>
  <c r="K49" i="338"/>
  <c r="J49" i="338"/>
  <c r="P48" i="338"/>
  <c r="M48" i="338" s="1"/>
  <c r="L48" i="338"/>
  <c r="K48" i="338"/>
  <c r="J48" i="338"/>
  <c r="P47" i="338"/>
  <c r="M47" i="338"/>
  <c r="L47" i="338"/>
  <c r="K47" i="338"/>
  <c r="J47" i="338"/>
  <c r="P46" i="338"/>
  <c r="M46" i="338" s="1"/>
  <c r="L46" i="338"/>
  <c r="K46" i="338"/>
  <c r="J46" i="338"/>
  <c r="P45" i="338"/>
  <c r="M45" i="338" s="1"/>
  <c r="L45" i="338"/>
  <c r="K45" i="338"/>
  <c r="J45" i="338"/>
  <c r="P44" i="338"/>
  <c r="M44" i="338" s="1"/>
  <c r="L44" i="338"/>
  <c r="K44" i="338"/>
  <c r="J44" i="338"/>
  <c r="P43" i="338"/>
  <c r="M43" i="338"/>
  <c r="L43" i="338"/>
  <c r="K43" i="338"/>
  <c r="J43" i="338"/>
  <c r="P42" i="338"/>
  <c r="M42" i="338" s="1"/>
  <c r="L42" i="338"/>
  <c r="K42" i="338"/>
  <c r="J42" i="338"/>
  <c r="P41" i="338"/>
  <c r="M41" i="338" s="1"/>
  <c r="L41" i="338"/>
  <c r="K41" i="338"/>
  <c r="J41" i="338"/>
  <c r="P40" i="338"/>
  <c r="M40" i="338" s="1"/>
  <c r="L40" i="338"/>
  <c r="K40" i="338"/>
  <c r="J40" i="338"/>
  <c r="H5" i="338"/>
  <c r="D5" i="338"/>
  <c r="C5" i="338"/>
  <c r="A5" i="338"/>
  <c r="C2" i="338"/>
  <c r="A1" i="338"/>
  <c r="R44" i="337"/>
  <c r="F38" i="337"/>
  <c r="C38" i="337"/>
  <c r="F36" i="337"/>
  <c r="C36" i="337"/>
  <c r="F34" i="337"/>
  <c r="C34" i="337"/>
  <c r="H22" i="337"/>
  <c r="I19" i="337"/>
  <c r="G19" i="337"/>
  <c r="E19" i="337"/>
  <c r="B31" i="337" s="1"/>
  <c r="D19" i="337"/>
  <c r="C19" i="337"/>
  <c r="I17" i="337"/>
  <c r="G17" i="337"/>
  <c r="E17" i="337"/>
  <c r="D17" i="337"/>
  <c r="C17" i="337"/>
  <c r="I15" i="337"/>
  <c r="G15" i="337"/>
  <c r="E15" i="337"/>
  <c r="B29" i="337" s="1"/>
  <c r="D15" i="337"/>
  <c r="C15" i="337"/>
  <c r="I13" i="337"/>
  <c r="G13" i="337"/>
  <c r="E13" i="337"/>
  <c r="D27" i="337" s="1"/>
  <c r="D13" i="337"/>
  <c r="C13" i="337"/>
  <c r="I11" i="337"/>
  <c r="G11" i="337"/>
  <c r="E11" i="337"/>
  <c r="B25" i="337" s="1"/>
  <c r="D11" i="337"/>
  <c r="C11" i="337"/>
  <c r="I9" i="337"/>
  <c r="G9" i="337"/>
  <c r="E9" i="337"/>
  <c r="D9" i="337"/>
  <c r="C9" i="337"/>
  <c r="I7" i="337"/>
  <c r="G7" i="337"/>
  <c r="E7" i="337"/>
  <c r="D22" i="337" s="1"/>
  <c r="D7" i="337"/>
  <c r="C7" i="337"/>
  <c r="Y5" i="337"/>
  <c r="AK1" i="337" s="1"/>
  <c r="L4" i="337"/>
  <c r="K49" i="337" s="1"/>
  <c r="E4" i="337"/>
  <c r="A4" i="337"/>
  <c r="Y3" i="337"/>
  <c r="E2" i="337"/>
  <c r="AJ1" i="337"/>
  <c r="AI1" i="337"/>
  <c r="AH1" i="337"/>
  <c r="AF1" i="337"/>
  <c r="AE1" i="337"/>
  <c r="AD1" i="337"/>
  <c r="AB1" i="337"/>
  <c r="A1" i="337"/>
  <c r="P156" i="336"/>
  <c r="M156" i="336" s="1"/>
  <c r="L156" i="336"/>
  <c r="K156" i="336"/>
  <c r="J156" i="336"/>
  <c r="P155" i="336"/>
  <c r="M155" i="336"/>
  <c r="L155" i="336"/>
  <c r="K155" i="336"/>
  <c r="J155" i="336"/>
  <c r="P154" i="336"/>
  <c r="M154" i="336" s="1"/>
  <c r="L154" i="336"/>
  <c r="K154" i="336"/>
  <c r="J154" i="336"/>
  <c r="P153" i="336"/>
  <c r="M153" i="336" s="1"/>
  <c r="L153" i="336"/>
  <c r="K153" i="336"/>
  <c r="J153" i="336"/>
  <c r="P152" i="336"/>
  <c r="M152" i="336" s="1"/>
  <c r="L152" i="336"/>
  <c r="K152" i="336"/>
  <c r="J152" i="336"/>
  <c r="P151" i="336"/>
  <c r="M151" i="336"/>
  <c r="L151" i="336"/>
  <c r="K151" i="336"/>
  <c r="J151" i="336"/>
  <c r="P150" i="336"/>
  <c r="M150" i="336" s="1"/>
  <c r="L150" i="336"/>
  <c r="K150" i="336"/>
  <c r="J150" i="336"/>
  <c r="P149" i="336"/>
  <c r="M149" i="336" s="1"/>
  <c r="L149" i="336"/>
  <c r="K149" i="336"/>
  <c r="J149" i="336"/>
  <c r="P148" i="336"/>
  <c r="M148" i="336" s="1"/>
  <c r="L148" i="336"/>
  <c r="K148" i="336"/>
  <c r="J148" i="336"/>
  <c r="P147" i="336"/>
  <c r="M147" i="336"/>
  <c r="L147" i="336"/>
  <c r="K147" i="336"/>
  <c r="J147" i="336"/>
  <c r="P146" i="336"/>
  <c r="M146" i="336" s="1"/>
  <c r="L146" i="336"/>
  <c r="K146" i="336"/>
  <c r="J146" i="336"/>
  <c r="P145" i="336"/>
  <c r="M145" i="336" s="1"/>
  <c r="L145" i="336"/>
  <c r="K145" i="336"/>
  <c r="J145" i="336"/>
  <c r="P144" i="336"/>
  <c r="M144" i="336" s="1"/>
  <c r="L144" i="336"/>
  <c r="K144" i="336"/>
  <c r="J144" i="336"/>
  <c r="P143" i="336"/>
  <c r="M143" i="336"/>
  <c r="L143" i="336"/>
  <c r="K143" i="336"/>
  <c r="J143" i="336"/>
  <c r="P142" i="336"/>
  <c r="M142" i="336" s="1"/>
  <c r="L142" i="336"/>
  <c r="K142" i="336"/>
  <c r="J142" i="336"/>
  <c r="P141" i="336"/>
  <c r="M141" i="336" s="1"/>
  <c r="L141" i="336"/>
  <c r="K141" i="336"/>
  <c r="J141" i="336"/>
  <c r="P140" i="336"/>
  <c r="M140" i="336" s="1"/>
  <c r="L140" i="336"/>
  <c r="K140" i="336"/>
  <c r="J140" i="336"/>
  <c r="P139" i="336"/>
  <c r="M139" i="336"/>
  <c r="L139" i="336"/>
  <c r="K139" i="336"/>
  <c r="J139" i="336"/>
  <c r="P138" i="336"/>
  <c r="M138" i="336" s="1"/>
  <c r="L138" i="336"/>
  <c r="K138" i="336"/>
  <c r="J138" i="336"/>
  <c r="P137" i="336"/>
  <c r="M137" i="336" s="1"/>
  <c r="L137" i="336"/>
  <c r="K137" i="336"/>
  <c r="J137" i="336"/>
  <c r="P136" i="336"/>
  <c r="M136" i="336" s="1"/>
  <c r="L136" i="336"/>
  <c r="K136" i="336"/>
  <c r="J136" i="336"/>
  <c r="P135" i="336"/>
  <c r="M135" i="336"/>
  <c r="L135" i="336"/>
  <c r="K135" i="336"/>
  <c r="J135" i="336"/>
  <c r="P134" i="336"/>
  <c r="M134" i="336" s="1"/>
  <c r="L134" i="336"/>
  <c r="K134" i="336"/>
  <c r="J134" i="336"/>
  <c r="P133" i="336"/>
  <c r="M133" i="336" s="1"/>
  <c r="L133" i="336"/>
  <c r="K133" i="336"/>
  <c r="J133" i="336"/>
  <c r="P132" i="336"/>
  <c r="M132" i="336" s="1"/>
  <c r="L132" i="336"/>
  <c r="K132" i="336"/>
  <c r="J132" i="336"/>
  <c r="P131" i="336"/>
  <c r="M131" i="336"/>
  <c r="L131" i="336"/>
  <c r="K131" i="336"/>
  <c r="J131" i="336"/>
  <c r="P130" i="336"/>
  <c r="M130" i="336" s="1"/>
  <c r="L130" i="336"/>
  <c r="K130" i="336"/>
  <c r="J130" i="336"/>
  <c r="P129" i="336"/>
  <c r="M129" i="336" s="1"/>
  <c r="L129" i="336"/>
  <c r="K129" i="336"/>
  <c r="J129" i="336"/>
  <c r="P128" i="336"/>
  <c r="M128" i="336" s="1"/>
  <c r="L128" i="336"/>
  <c r="K128" i="336"/>
  <c r="J128" i="336"/>
  <c r="P127" i="336"/>
  <c r="M127" i="336"/>
  <c r="L127" i="336"/>
  <c r="K127" i="336"/>
  <c r="J127" i="336"/>
  <c r="P126" i="336"/>
  <c r="M126" i="336" s="1"/>
  <c r="L126" i="336"/>
  <c r="K126" i="336"/>
  <c r="J126" i="336"/>
  <c r="P125" i="336"/>
  <c r="M125" i="336" s="1"/>
  <c r="L125" i="336"/>
  <c r="K125" i="336"/>
  <c r="J125" i="336"/>
  <c r="P124" i="336"/>
  <c r="M124" i="336" s="1"/>
  <c r="L124" i="336"/>
  <c r="K124" i="336"/>
  <c r="J124" i="336"/>
  <c r="P123" i="336"/>
  <c r="M123" i="336"/>
  <c r="L123" i="336"/>
  <c r="K123" i="336"/>
  <c r="J123" i="336"/>
  <c r="P122" i="336"/>
  <c r="M122" i="336" s="1"/>
  <c r="L122" i="336"/>
  <c r="K122" i="336"/>
  <c r="J122" i="336"/>
  <c r="P121" i="336"/>
  <c r="M121" i="336" s="1"/>
  <c r="L121" i="336"/>
  <c r="K121" i="336"/>
  <c r="J121" i="336"/>
  <c r="P120" i="336"/>
  <c r="M120" i="336" s="1"/>
  <c r="L120" i="336"/>
  <c r="K120" i="336"/>
  <c r="J120" i="336"/>
  <c r="P119" i="336"/>
  <c r="M119" i="336"/>
  <c r="L119" i="336"/>
  <c r="K119" i="336"/>
  <c r="J119" i="336"/>
  <c r="P118" i="336"/>
  <c r="M118" i="336" s="1"/>
  <c r="L118" i="336"/>
  <c r="K118" i="336"/>
  <c r="J118" i="336"/>
  <c r="P117" i="336"/>
  <c r="M117" i="336"/>
  <c r="L117" i="336"/>
  <c r="K117" i="336"/>
  <c r="J117" i="336"/>
  <c r="P116" i="336"/>
  <c r="M116" i="336" s="1"/>
  <c r="L116" i="336"/>
  <c r="K116" i="336"/>
  <c r="J116" i="336"/>
  <c r="P115" i="336"/>
  <c r="M115" i="336"/>
  <c r="L115" i="336"/>
  <c r="K115" i="336"/>
  <c r="J115" i="336"/>
  <c r="P114" i="336"/>
  <c r="M114" i="336" s="1"/>
  <c r="L114" i="336"/>
  <c r="K114" i="336"/>
  <c r="J114" i="336"/>
  <c r="P113" i="336"/>
  <c r="M113" i="336"/>
  <c r="L113" i="336"/>
  <c r="K113" i="336"/>
  <c r="J113" i="336"/>
  <c r="P112" i="336"/>
  <c r="M112" i="336" s="1"/>
  <c r="L112" i="336"/>
  <c r="K112" i="336"/>
  <c r="J112" i="336"/>
  <c r="P111" i="336"/>
  <c r="M111" i="336"/>
  <c r="L111" i="336"/>
  <c r="K111" i="336"/>
  <c r="J111" i="336"/>
  <c r="P110" i="336"/>
  <c r="M110" i="336" s="1"/>
  <c r="L110" i="336"/>
  <c r="K110" i="336"/>
  <c r="J110" i="336"/>
  <c r="P109" i="336"/>
  <c r="M109" i="336"/>
  <c r="L109" i="336"/>
  <c r="K109" i="336"/>
  <c r="J109" i="336"/>
  <c r="P108" i="336"/>
  <c r="M108" i="336" s="1"/>
  <c r="L108" i="336"/>
  <c r="K108" i="336"/>
  <c r="J108" i="336"/>
  <c r="P107" i="336"/>
  <c r="M107" i="336"/>
  <c r="L107" i="336"/>
  <c r="K107" i="336"/>
  <c r="J107" i="336"/>
  <c r="P106" i="336"/>
  <c r="M106" i="336" s="1"/>
  <c r="L106" i="336"/>
  <c r="K106" i="336"/>
  <c r="J106" i="336"/>
  <c r="P105" i="336"/>
  <c r="M105" i="336" s="1"/>
  <c r="L105" i="336"/>
  <c r="K105" i="336"/>
  <c r="J105" i="336"/>
  <c r="P104" i="336"/>
  <c r="M104" i="336" s="1"/>
  <c r="L104" i="336"/>
  <c r="K104" i="336"/>
  <c r="J104" i="336"/>
  <c r="P103" i="336"/>
  <c r="M103" i="336"/>
  <c r="L103" i="336"/>
  <c r="K103" i="336"/>
  <c r="J103" i="336"/>
  <c r="P102" i="336"/>
  <c r="M102" i="336" s="1"/>
  <c r="L102" i="336"/>
  <c r="K102" i="336"/>
  <c r="J102" i="336"/>
  <c r="P101" i="336"/>
  <c r="M101" i="336" s="1"/>
  <c r="L101" i="336"/>
  <c r="K101" i="336"/>
  <c r="J101" i="336"/>
  <c r="P100" i="336"/>
  <c r="M100" i="336" s="1"/>
  <c r="L100" i="336"/>
  <c r="K100" i="336"/>
  <c r="J100" i="336"/>
  <c r="P99" i="336"/>
  <c r="M99" i="336"/>
  <c r="L99" i="336"/>
  <c r="K99" i="336"/>
  <c r="J99" i="336"/>
  <c r="P98" i="336"/>
  <c r="M98" i="336" s="1"/>
  <c r="L98" i="336"/>
  <c r="K98" i="336"/>
  <c r="J98" i="336"/>
  <c r="P97" i="336"/>
  <c r="M97" i="336" s="1"/>
  <c r="L97" i="336"/>
  <c r="K97" i="336"/>
  <c r="J97" i="336"/>
  <c r="P96" i="336"/>
  <c r="M96" i="336" s="1"/>
  <c r="L96" i="336"/>
  <c r="K96" i="336"/>
  <c r="J96" i="336"/>
  <c r="P95" i="336"/>
  <c r="M95" i="336"/>
  <c r="L95" i="336"/>
  <c r="K95" i="336"/>
  <c r="J95" i="336"/>
  <c r="P94" i="336"/>
  <c r="M94" i="336" s="1"/>
  <c r="L94" i="336"/>
  <c r="K94" i="336"/>
  <c r="J94" i="336"/>
  <c r="P93" i="336"/>
  <c r="M93" i="336"/>
  <c r="L93" i="336"/>
  <c r="K93" i="336"/>
  <c r="J93" i="336"/>
  <c r="P92" i="336"/>
  <c r="M92" i="336" s="1"/>
  <c r="L92" i="336"/>
  <c r="K92" i="336"/>
  <c r="J92" i="336"/>
  <c r="P91" i="336"/>
  <c r="M91" i="336"/>
  <c r="L91" i="336"/>
  <c r="K91" i="336"/>
  <c r="J91" i="336"/>
  <c r="P90" i="336"/>
  <c r="M90" i="336" s="1"/>
  <c r="L90" i="336"/>
  <c r="K90" i="336"/>
  <c r="J90" i="336"/>
  <c r="P89" i="336"/>
  <c r="M89" i="336"/>
  <c r="L89" i="336"/>
  <c r="K89" i="336"/>
  <c r="J89" i="336"/>
  <c r="P88" i="336"/>
  <c r="M88" i="336" s="1"/>
  <c r="L88" i="336"/>
  <c r="K88" i="336"/>
  <c r="J88" i="336"/>
  <c r="P87" i="336"/>
  <c r="M87" i="336"/>
  <c r="L87" i="336"/>
  <c r="K87" i="336"/>
  <c r="J87" i="336"/>
  <c r="P86" i="336"/>
  <c r="M86" i="336" s="1"/>
  <c r="L86" i="336"/>
  <c r="K86" i="336"/>
  <c r="J86" i="336"/>
  <c r="P85" i="336"/>
  <c r="M85" i="336"/>
  <c r="L85" i="336"/>
  <c r="K85" i="336"/>
  <c r="J85" i="336"/>
  <c r="P84" i="336"/>
  <c r="M84" i="336" s="1"/>
  <c r="L84" i="336"/>
  <c r="K84" i="336"/>
  <c r="J84" i="336"/>
  <c r="P83" i="336"/>
  <c r="M83" i="336"/>
  <c r="L83" i="336"/>
  <c r="K83" i="336"/>
  <c r="J83" i="336"/>
  <c r="P82" i="336"/>
  <c r="M82" i="336" s="1"/>
  <c r="L82" i="336"/>
  <c r="K82" i="336"/>
  <c r="J82" i="336"/>
  <c r="P81" i="336"/>
  <c r="M81" i="336"/>
  <c r="L81" i="336"/>
  <c r="K81" i="336"/>
  <c r="J81" i="336"/>
  <c r="P80" i="336"/>
  <c r="M80" i="336" s="1"/>
  <c r="L80" i="336"/>
  <c r="K80" i="336"/>
  <c r="J80" i="336"/>
  <c r="P79" i="336"/>
  <c r="M79" i="336"/>
  <c r="L79" i="336"/>
  <c r="K79" i="336"/>
  <c r="J79" i="336"/>
  <c r="P78" i="336"/>
  <c r="M78" i="336" s="1"/>
  <c r="L78" i="336"/>
  <c r="K78" i="336"/>
  <c r="J78" i="336"/>
  <c r="P77" i="336"/>
  <c r="M77" i="336" s="1"/>
  <c r="L77" i="336"/>
  <c r="K77" i="336"/>
  <c r="J77" i="336"/>
  <c r="P76" i="336"/>
  <c r="M76" i="336" s="1"/>
  <c r="L76" i="336"/>
  <c r="K76" i="336"/>
  <c r="J76" i="336"/>
  <c r="P75" i="336"/>
  <c r="M75" i="336"/>
  <c r="L75" i="336"/>
  <c r="K75" i="336"/>
  <c r="J75" i="336"/>
  <c r="P74" i="336"/>
  <c r="M74" i="336" s="1"/>
  <c r="L74" i="336"/>
  <c r="K74" i="336"/>
  <c r="J74" i="336"/>
  <c r="P73" i="336"/>
  <c r="M73" i="336" s="1"/>
  <c r="L73" i="336"/>
  <c r="K73" i="336"/>
  <c r="J73" i="336"/>
  <c r="P72" i="336"/>
  <c r="M72" i="336" s="1"/>
  <c r="L72" i="336"/>
  <c r="K72" i="336"/>
  <c r="J72" i="336"/>
  <c r="P71" i="336"/>
  <c r="M71" i="336"/>
  <c r="L71" i="336"/>
  <c r="K71" i="336"/>
  <c r="J71" i="336"/>
  <c r="P70" i="336"/>
  <c r="M70" i="336" s="1"/>
  <c r="L70" i="336"/>
  <c r="K70" i="336"/>
  <c r="J70" i="336"/>
  <c r="P69" i="336"/>
  <c r="M69" i="336" s="1"/>
  <c r="L69" i="336"/>
  <c r="K69" i="336"/>
  <c r="J69" i="336"/>
  <c r="P68" i="336"/>
  <c r="M68" i="336" s="1"/>
  <c r="L68" i="336"/>
  <c r="K68" i="336"/>
  <c r="J68" i="336"/>
  <c r="P67" i="336"/>
  <c r="M67" i="336"/>
  <c r="L67" i="336"/>
  <c r="K67" i="336"/>
  <c r="J67" i="336"/>
  <c r="P66" i="336"/>
  <c r="M66" i="336" s="1"/>
  <c r="L66" i="336"/>
  <c r="K66" i="336"/>
  <c r="J66" i="336"/>
  <c r="P65" i="336"/>
  <c r="M65" i="336" s="1"/>
  <c r="L65" i="336"/>
  <c r="K65" i="336"/>
  <c r="J65" i="336"/>
  <c r="P64" i="336"/>
  <c r="M64" i="336" s="1"/>
  <c r="L64" i="336"/>
  <c r="K64" i="336"/>
  <c r="J64" i="336"/>
  <c r="P63" i="336"/>
  <c r="M63" i="336"/>
  <c r="L63" i="336"/>
  <c r="K63" i="336"/>
  <c r="J63" i="336"/>
  <c r="P62" i="336"/>
  <c r="M62" i="336" s="1"/>
  <c r="L62" i="336"/>
  <c r="K62" i="336"/>
  <c r="J62" i="336"/>
  <c r="P61" i="336"/>
  <c r="M61" i="336" s="1"/>
  <c r="L61" i="336"/>
  <c r="K61" i="336"/>
  <c r="J61" i="336"/>
  <c r="P60" i="336"/>
  <c r="M60" i="336" s="1"/>
  <c r="L60" i="336"/>
  <c r="K60" i="336"/>
  <c r="J60" i="336"/>
  <c r="P59" i="336"/>
  <c r="M59" i="336"/>
  <c r="L59" i="336"/>
  <c r="K59" i="336"/>
  <c r="J59" i="336"/>
  <c r="P58" i="336"/>
  <c r="M58" i="336" s="1"/>
  <c r="L58" i="336"/>
  <c r="K58" i="336"/>
  <c r="J58" i="336"/>
  <c r="P57" i="336"/>
  <c r="M57" i="336" s="1"/>
  <c r="L57" i="336"/>
  <c r="K57" i="336"/>
  <c r="J57" i="336"/>
  <c r="P56" i="336"/>
  <c r="M56" i="336" s="1"/>
  <c r="L56" i="336"/>
  <c r="K56" i="336"/>
  <c r="J56" i="336"/>
  <c r="P55" i="336"/>
  <c r="M55" i="336"/>
  <c r="L55" i="336"/>
  <c r="K55" i="336"/>
  <c r="J55" i="336"/>
  <c r="P54" i="336"/>
  <c r="M54" i="336" s="1"/>
  <c r="L54" i="336"/>
  <c r="K54" i="336"/>
  <c r="J54" i="336"/>
  <c r="P53" i="336"/>
  <c r="M53" i="336" s="1"/>
  <c r="L53" i="336"/>
  <c r="K53" i="336"/>
  <c r="J53" i="336"/>
  <c r="P52" i="336"/>
  <c r="M52" i="336"/>
  <c r="L52" i="336"/>
  <c r="K52" i="336"/>
  <c r="J52" i="336"/>
  <c r="P51" i="336"/>
  <c r="M51" i="336"/>
  <c r="L51" i="336"/>
  <c r="K51" i="336"/>
  <c r="J51" i="336"/>
  <c r="P50" i="336"/>
  <c r="M50" i="336" s="1"/>
  <c r="L50" i="336"/>
  <c r="K50" i="336"/>
  <c r="J50" i="336"/>
  <c r="P49" i="336"/>
  <c r="M49" i="336" s="1"/>
  <c r="L49" i="336"/>
  <c r="K49" i="336"/>
  <c r="J49" i="336"/>
  <c r="P48" i="336"/>
  <c r="M48" i="336"/>
  <c r="L48" i="336"/>
  <c r="K48" i="336"/>
  <c r="J48" i="336"/>
  <c r="P47" i="336"/>
  <c r="M47" i="336"/>
  <c r="L47" i="336"/>
  <c r="K47" i="336"/>
  <c r="J47" i="336"/>
  <c r="P46" i="336"/>
  <c r="M46" i="336" s="1"/>
  <c r="L46" i="336"/>
  <c r="K46" i="336"/>
  <c r="J46" i="336"/>
  <c r="P45" i="336"/>
  <c r="M45" i="336" s="1"/>
  <c r="L45" i="336"/>
  <c r="K45" i="336"/>
  <c r="J45" i="336"/>
  <c r="P44" i="336"/>
  <c r="M44" i="336"/>
  <c r="L44" i="336"/>
  <c r="K44" i="336"/>
  <c r="J44" i="336"/>
  <c r="P43" i="336"/>
  <c r="M43" i="336"/>
  <c r="L43" i="336"/>
  <c r="K43" i="336"/>
  <c r="J43" i="336"/>
  <c r="P42" i="336"/>
  <c r="M42" i="336" s="1"/>
  <c r="L42" i="336"/>
  <c r="K42" i="336"/>
  <c r="J42" i="336"/>
  <c r="P41" i="336"/>
  <c r="M41" i="336" s="1"/>
  <c r="L41" i="336"/>
  <c r="K41" i="336"/>
  <c r="J41" i="336"/>
  <c r="P40" i="336"/>
  <c r="M40" i="336"/>
  <c r="L40" i="336"/>
  <c r="K40" i="336"/>
  <c r="J40" i="336"/>
  <c r="H5" i="336"/>
  <c r="D5" i="336"/>
  <c r="C5" i="336"/>
  <c r="A5" i="336"/>
  <c r="C2" i="336"/>
  <c r="A1" i="336"/>
  <c r="B18" i="335"/>
  <c r="D11" i="335"/>
  <c r="C11" i="335"/>
  <c r="B19" i="335"/>
  <c r="D9" i="335"/>
  <c r="C9" i="335"/>
  <c r="D17" i="335"/>
  <c r="D7" i="335"/>
  <c r="C7" i="335"/>
  <c r="Y5" i="335"/>
  <c r="AK1" i="335" s="1"/>
  <c r="M4" i="335"/>
  <c r="K39" i="335" s="1"/>
  <c r="E4" i="335"/>
  <c r="A4" i="335"/>
  <c r="Y3" i="335"/>
  <c r="E2" i="335"/>
  <c r="AI1" i="335"/>
  <c r="AH1" i="335"/>
  <c r="AE1" i="335"/>
  <c r="AD1" i="335"/>
  <c r="A1" i="335"/>
  <c r="R47" i="334"/>
  <c r="F36" i="334"/>
  <c r="C36" i="334"/>
  <c r="F34" i="334"/>
  <c r="C34" i="334"/>
  <c r="F32" i="334"/>
  <c r="C32" i="334"/>
  <c r="B30" i="334"/>
  <c r="F27" i="334"/>
  <c r="B23" i="334"/>
  <c r="I17" i="334"/>
  <c r="G17" i="334"/>
  <c r="E17" i="334"/>
  <c r="H27" i="334" s="1"/>
  <c r="D17" i="334"/>
  <c r="C17" i="334"/>
  <c r="I15" i="334"/>
  <c r="G15" i="334"/>
  <c r="E15" i="334"/>
  <c r="B29" i="334" s="1"/>
  <c r="D15" i="334"/>
  <c r="C15" i="334"/>
  <c r="I13" i="334"/>
  <c r="G13" i="334"/>
  <c r="E13" i="334"/>
  <c r="D27" i="334" s="1"/>
  <c r="D13" i="334"/>
  <c r="C13" i="334"/>
  <c r="I11" i="334"/>
  <c r="G11" i="334"/>
  <c r="E11" i="334"/>
  <c r="H22" i="334" s="1"/>
  <c r="D11" i="334"/>
  <c r="C11" i="334"/>
  <c r="I9" i="334"/>
  <c r="G9" i="334"/>
  <c r="E9" i="334"/>
  <c r="F22" i="334" s="1"/>
  <c r="D9" i="334"/>
  <c r="C9" i="334"/>
  <c r="I7" i="334"/>
  <c r="G7" i="334"/>
  <c r="E7" i="334"/>
  <c r="D22" i="334" s="1"/>
  <c r="D7" i="334"/>
  <c r="C7" i="334"/>
  <c r="Y5" i="334"/>
  <c r="L4" i="334"/>
  <c r="K47" i="334" s="1"/>
  <c r="E4" i="334"/>
  <c r="A4" i="334"/>
  <c r="Y3" i="334"/>
  <c r="E2" i="334"/>
  <c r="AE1" i="334"/>
  <c r="A1" i="334"/>
  <c r="I11" i="333"/>
  <c r="G11" i="333"/>
  <c r="E11" i="333"/>
  <c r="D11" i="333"/>
  <c r="C11" i="333"/>
  <c r="I9" i="333"/>
  <c r="G9" i="333"/>
  <c r="E9" i="333"/>
  <c r="F18" i="333" s="1"/>
  <c r="D9" i="333"/>
  <c r="C9" i="333"/>
  <c r="L7" i="333"/>
  <c r="I7" i="333"/>
  <c r="G7" i="333"/>
  <c r="E7" i="333"/>
  <c r="D18" i="333" s="1"/>
  <c r="D7" i="333"/>
  <c r="C7" i="333"/>
  <c r="Y5" i="333"/>
  <c r="AJ1" i="333" s="1"/>
  <c r="L4" i="333"/>
  <c r="K41" i="333" s="1"/>
  <c r="E4" i="333"/>
  <c r="A4" i="333"/>
  <c r="Y3" i="333"/>
  <c r="E2" i="333"/>
  <c r="AI1" i="333"/>
  <c r="AE1" i="333"/>
  <c r="A1" i="333"/>
  <c r="P156" i="332"/>
  <c r="M156" i="332"/>
  <c r="L156" i="332"/>
  <c r="K156" i="332"/>
  <c r="J156" i="332"/>
  <c r="P155" i="332"/>
  <c r="M155" i="332" s="1"/>
  <c r="L155" i="332"/>
  <c r="K155" i="332"/>
  <c r="J155" i="332"/>
  <c r="P154" i="332"/>
  <c r="M154" i="332" s="1"/>
  <c r="L154" i="332"/>
  <c r="K154" i="332"/>
  <c r="J154" i="332"/>
  <c r="P153" i="332"/>
  <c r="M153" i="332" s="1"/>
  <c r="L153" i="332"/>
  <c r="K153" i="332"/>
  <c r="J153" i="332"/>
  <c r="P152" i="332"/>
  <c r="M152" i="332"/>
  <c r="L152" i="332"/>
  <c r="K152" i="332"/>
  <c r="J152" i="332"/>
  <c r="P151" i="332"/>
  <c r="M151" i="332" s="1"/>
  <c r="L151" i="332"/>
  <c r="K151" i="332"/>
  <c r="J151" i="332"/>
  <c r="P150" i="332"/>
  <c r="M150" i="332"/>
  <c r="L150" i="332"/>
  <c r="K150" i="332"/>
  <c r="J150" i="332"/>
  <c r="P149" i="332"/>
  <c r="M149" i="332" s="1"/>
  <c r="L149" i="332"/>
  <c r="K149" i="332"/>
  <c r="J149" i="332"/>
  <c r="P148" i="332"/>
  <c r="M148" i="332"/>
  <c r="L148" i="332"/>
  <c r="K148" i="332"/>
  <c r="J148" i="332"/>
  <c r="P147" i="332"/>
  <c r="M147" i="332" s="1"/>
  <c r="L147" i="332"/>
  <c r="K147" i="332"/>
  <c r="J147" i="332"/>
  <c r="P146" i="332"/>
  <c r="M146" i="332"/>
  <c r="L146" i="332"/>
  <c r="K146" i="332"/>
  <c r="J146" i="332"/>
  <c r="P145" i="332"/>
  <c r="M145" i="332" s="1"/>
  <c r="L145" i="332"/>
  <c r="K145" i="332"/>
  <c r="J145" i="332"/>
  <c r="P144" i="332"/>
  <c r="M144" i="332"/>
  <c r="L144" i="332"/>
  <c r="K144" i="332"/>
  <c r="J144" i="332"/>
  <c r="P143" i="332"/>
  <c r="M143" i="332" s="1"/>
  <c r="L143" i="332"/>
  <c r="K143" i="332"/>
  <c r="J143" i="332"/>
  <c r="P142" i="332"/>
  <c r="M142" i="332"/>
  <c r="L142" i="332"/>
  <c r="K142" i="332"/>
  <c r="J142" i="332"/>
  <c r="P141" i="332"/>
  <c r="M141" i="332" s="1"/>
  <c r="L141" i="332"/>
  <c r="K141" i="332"/>
  <c r="J141" i="332"/>
  <c r="P140" i="332"/>
  <c r="M140" i="332"/>
  <c r="L140" i="332"/>
  <c r="K140" i="332"/>
  <c r="J140" i="332"/>
  <c r="P139" i="332"/>
  <c r="M139" i="332" s="1"/>
  <c r="L139" i="332"/>
  <c r="K139" i="332"/>
  <c r="J139" i="332"/>
  <c r="P138" i="332"/>
  <c r="M138" i="332"/>
  <c r="L138" i="332"/>
  <c r="K138" i="332"/>
  <c r="J138" i="332"/>
  <c r="P137" i="332"/>
  <c r="M137" i="332" s="1"/>
  <c r="L137" i="332"/>
  <c r="K137" i="332"/>
  <c r="J137" i="332"/>
  <c r="P136" i="332"/>
  <c r="M136" i="332"/>
  <c r="L136" i="332"/>
  <c r="K136" i="332"/>
  <c r="J136" i="332"/>
  <c r="P135" i="332"/>
  <c r="M135" i="332" s="1"/>
  <c r="L135" i="332"/>
  <c r="K135" i="332"/>
  <c r="J135" i="332"/>
  <c r="P134" i="332"/>
  <c r="M134" i="332"/>
  <c r="L134" i="332"/>
  <c r="K134" i="332"/>
  <c r="J134" i="332"/>
  <c r="P133" i="332"/>
  <c r="M133" i="332" s="1"/>
  <c r="L133" i="332"/>
  <c r="K133" i="332"/>
  <c r="J133" i="332"/>
  <c r="P132" i="332"/>
  <c r="M132" i="332"/>
  <c r="L132" i="332"/>
  <c r="K132" i="332"/>
  <c r="J132" i="332"/>
  <c r="P131" i="332"/>
  <c r="M131" i="332" s="1"/>
  <c r="L131" i="332"/>
  <c r="K131" i="332"/>
  <c r="J131" i="332"/>
  <c r="P130" i="332"/>
  <c r="M130" i="332"/>
  <c r="L130" i="332"/>
  <c r="K130" i="332"/>
  <c r="J130" i="332"/>
  <c r="P129" i="332"/>
  <c r="M129" i="332" s="1"/>
  <c r="L129" i="332"/>
  <c r="K129" i="332"/>
  <c r="J129" i="332"/>
  <c r="P128" i="332"/>
  <c r="M128" i="332"/>
  <c r="L128" i="332"/>
  <c r="K128" i="332"/>
  <c r="J128" i="332"/>
  <c r="P127" i="332"/>
  <c r="M127" i="332" s="1"/>
  <c r="L127" i="332"/>
  <c r="K127" i="332"/>
  <c r="J127" i="332"/>
  <c r="P126" i="332"/>
  <c r="M126" i="332"/>
  <c r="L126" i="332"/>
  <c r="K126" i="332"/>
  <c r="J126" i="332"/>
  <c r="P125" i="332"/>
  <c r="M125" i="332" s="1"/>
  <c r="L125" i="332"/>
  <c r="K125" i="332"/>
  <c r="J125" i="332"/>
  <c r="P124" i="332"/>
  <c r="M124" i="332"/>
  <c r="L124" i="332"/>
  <c r="K124" i="332"/>
  <c r="J124" i="332"/>
  <c r="P123" i="332"/>
  <c r="M123" i="332" s="1"/>
  <c r="L123" i="332"/>
  <c r="K123" i="332"/>
  <c r="J123" i="332"/>
  <c r="P122" i="332"/>
  <c r="M122" i="332"/>
  <c r="L122" i="332"/>
  <c r="K122" i="332"/>
  <c r="J122" i="332"/>
  <c r="P121" i="332"/>
  <c r="M121" i="332" s="1"/>
  <c r="L121" i="332"/>
  <c r="K121" i="332"/>
  <c r="J121" i="332"/>
  <c r="P120" i="332"/>
  <c r="M120" i="332"/>
  <c r="L120" i="332"/>
  <c r="K120" i="332"/>
  <c r="J120" i="332"/>
  <c r="P119" i="332"/>
  <c r="M119" i="332" s="1"/>
  <c r="L119" i="332"/>
  <c r="K119" i="332"/>
  <c r="J119" i="332"/>
  <c r="P118" i="332"/>
  <c r="M118" i="332"/>
  <c r="L118" i="332"/>
  <c r="K118" i="332"/>
  <c r="J118" i="332"/>
  <c r="P117" i="332"/>
  <c r="M117" i="332" s="1"/>
  <c r="L117" i="332"/>
  <c r="K117" i="332"/>
  <c r="J117" i="332"/>
  <c r="P116" i="332"/>
  <c r="M116" i="332"/>
  <c r="L116" i="332"/>
  <c r="K116" i="332"/>
  <c r="J116" i="332"/>
  <c r="P115" i="332"/>
  <c r="M115" i="332" s="1"/>
  <c r="L115" i="332"/>
  <c r="K115" i="332"/>
  <c r="J115" i="332"/>
  <c r="P114" i="332"/>
  <c r="M114" i="332"/>
  <c r="L114" i="332"/>
  <c r="K114" i="332"/>
  <c r="J114" i="332"/>
  <c r="P113" i="332"/>
  <c r="M113" i="332" s="1"/>
  <c r="L113" i="332"/>
  <c r="K113" i="332"/>
  <c r="J113" i="332"/>
  <c r="P112" i="332"/>
  <c r="M112" i="332"/>
  <c r="L112" i="332"/>
  <c r="K112" i="332"/>
  <c r="J112" i="332"/>
  <c r="P111" i="332"/>
  <c r="M111" i="332" s="1"/>
  <c r="L111" i="332"/>
  <c r="K111" i="332"/>
  <c r="J111" i="332"/>
  <c r="P110" i="332"/>
  <c r="M110" i="332"/>
  <c r="L110" i="332"/>
  <c r="K110" i="332"/>
  <c r="J110" i="332"/>
  <c r="P109" i="332"/>
  <c r="M109" i="332" s="1"/>
  <c r="L109" i="332"/>
  <c r="K109" i="332"/>
  <c r="J109" i="332"/>
  <c r="P108" i="332"/>
  <c r="M108" i="332"/>
  <c r="L108" i="332"/>
  <c r="K108" i="332"/>
  <c r="J108" i="332"/>
  <c r="P107" i="332"/>
  <c r="M107" i="332" s="1"/>
  <c r="L107" i="332"/>
  <c r="K107" i="332"/>
  <c r="J107" i="332"/>
  <c r="P106" i="332"/>
  <c r="M106" i="332"/>
  <c r="L106" i="332"/>
  <c r="K106" i="332"/>
  <c r="J106" i="332"/>
  <c r="P105" i="332"/>
  <c r="M105" i="332" s="1"/>
  <c r="L105" i="332"/>
  <c r="K105" i="332"/>
  <c r="J105" i="332"/>
  <c r="P104" i="332"/>
  <c r="M104" i="332"/>
  <c r="L104" i="332"/>
  <c r="K104" i="332"/>
  <c r="J104" i="332"/>
  <c r="P103" i="332"/>
  <c r="M103" i="332" s="1"/>
  <c r="L103" i="332"/>
  <c r="K103" i="332"/>
  <c r="J103" i="332"/>
  <c r="P102" i="332"/>
  <c r="M102" i="332"/>
  <c r="L102" i="332"/>
  <c r="K102" i="332"/>
  <c r="J102" i="332"/>
  <c r="P101" i="332"/>
  <c r="M101" i="332" s="1"/>
  <c r="L101" i="332"/>
  <c r="K101" i="332"/>
  <c r="J101" i="332"/>
  <c r="P100" i="332"/>
  <c r="M100" i="332"/>
  <c r="L100" i="332"/>
  <c r="K100" i="332"/>
  <c r="J100" i="332"/>
  <c r="P99" i="332"/>
  <c r="M99" i="332" s="1"/>
  <c r="L99" i="332"/>
  <c r="K99" i="332"/>
  <c r="J99" i="332"/>
  <c r="P98" i="332"/>
  <c r="M98" i="332"/>
  <c r="L98" i="332"/>
  <c r="K98" i="332"/>
  <c r="J98" i="332"/>
  <c r="P97" i="332"/>
  <c r="M97" i="332" s="1"/>
  <c r="L97" i="332"/>
  <c r="K97" i="332"/>
  <c r="J97" i="332"/>
  <c r="P96" i="332"/>
  <c r="M96" i="332"/>
  <c r="L96" i="332"/>
  <c r="K96" i="332"/>
  <c r="J96" i="332"/>
  <c r="P95" i="332"/>
  <c r="M95" i="332" s="1"/>
  <c r="L95" i="332"/>
  <c r="K95" i="332"/>
  <c r="J95" i="332"/>
  <c r="P94" i="332"/>
  <c r="M94" i="332"/>
  <c r="L94" i="332"/>
  <c r="K94" i="332"/>
  <c r="J94" i="332"/>
  <c r="P93" i="332"/>
  <c r="M93" i="332" s="1"/>
  <c r="L93" i="332"/>
  <c r="K93" i="332"/>
  <c r="J93" i="332"/>
  <c r="P92" i="332"/>
  <c r="M92" i="332"/>
  <c r="L92" i="332"/>
  <c r="K92" i="332"/>
  <c r="J92" i="332"/>
  <c r="P91" i="332"/>
  <c r="M91" i="332" s="1"/>
  <c r="L91" i="332"/>
  <c r="K91" i="332"/>
  <c r="J91" i="332"/>
  <c r="P90" i="332"/>
  <c r="M90" i="332"/>
  <c r="L90" i="332"/>
  <c r="K90" i="332"/>
  <c r="J90" i="332"/>
  <c r="P89" i="332"/>
  <c r="M89" i="332" s="1"/>
  <c r="L89" i="332"/>
  <c r="K89" i="332"/>
  <c r="J89" i="332"/>
  <c r="P88" i="332"/>
  <c r="M88" i="332"/>
  <c r="L88" i="332"/>
  <c r="K88" i="332"/>
  <c r="J88" i="332"/>
  <c r="P87" i="332"/>
  <c r="M87" i="332" s="1"/>
  <c r="L87" i="332"/>
  <c r="K87" i="332"/>
  <c r="J87" i="332"/>
  <c r="P86" i="332"/>
  <c r="M86" i="332"/>
  <c r="L86" i="332"/>
  <c r="K86" i="332"/>
  <c r="J86" i="332"/>
  <c r="P85" i="332"/>
  <c r="M85" i="332" s="1"/>
  <c r="L85" i="332"/>
  <c r="K85" i="332"/>
  <c r="J85" i="332"/>
  <c r="P84" i="332"/>
  <c r="M84" i="332"/>
  <c r="L84" i="332"/>
  <c r="K84" i="332"/>
  <c r="J84" i="332"/>
  <c r="P83" i="332"/>
  <c r="M83" i="332" s="1"/>
  <c r="L83" i="332"/>
  <c r="K83" i="332"/>
  <c r="J83" i="332"/>
  <c r="P82" i="332"/>
  <c r="M82" i="332"/>
  <c r="L82" i="332"/>
  <c r="K82" i="332"/>
  <c r="J82" i="332"/>
  <c r="P81" i="332"/>
  <c r="M81" i="332" s="1"/>
  <c r="L81" i="332"/>
  <c r="K81" i="332"/>
  <c r="J81" i="332"/>
  <c r="P80" i="332"/>
  <c r="M80" i="332"/>
  <c r="L80" i="332"/>
  <c r="K80" i="332"/>
  <c r="J80" i="332"/>
  <c r="P79" i="332"/>
  <c r="M79" i="332" s="1"/>
  <c r="L79" i="332"/>
  <c r="K79" i="332"/>
  <c r="J79" i="332"/>
  <c r="P78" i="332"/>
  <c r="M78" i="332"/>
  <c r="L78" i="332"/>
  <c r="K78" i="332"/>
  <c r="J78" i="332"/>
  <c r="P77" i="332"/>
  <c r="M77" i="332" s="1"/>
  <c r="L77" i="332"/>
  <c r="K77" i="332"/>
  <c r="J77" i="332"/>
  <c r="P76" i="332"/>
  <c r="M76" i="332"/>
  <c r="L76" i="332"/>
  <c r="K76" i="332"/>
  <c r="J76" i="332"/>
  <c r="P75" i="332"/>
  <c r="M75" i="332" s="1"/>
  <c r="L75" i="332"/>
  <c r="K75" i="332"/>
  <c r="J75" i="332"/>
  <c r="P74" i="332"/>
  <c r="M74" i="332"/>
  <c r="L74" i="332"/>
  <c r="K74" i="332"/>
  <c r="J74" i="332"/>
  <c r="P73" i="332"/>
  <c r="M73" i="332" s="1"/>
  <c r="L73" i="332"/>
  <c r="K73" i="332"/>
  <c r="J73" i="332"/>
  <c r="P72" i="332"/>
  <c r="M72" i="332"/>
  <c r="L72" i="332"/>
  <c r="K72" i="332"/>
  <c r="J72" i="332"/>
  <c r="P71" i="332"/>
  <c r="M71" i="332" s="1"/>
  <c r="L71" i="332"/>
  <c r="K71" i="332"/>
  <c r="J71" i="332"/>
  <c r="P70" i="332"/>
  <c r="M70" i="332"/>
  <c r="L70" i="332"/>
  <c r="K70" i="332"/>
  <c r="J70" i="332"/>
  <c r="P69" i="332"/>
  <c r="M69" i="332" s="1"/>
  <c r="L69" i="332"/>
  <c r="K69" i="332"/>
  <c r="J69" i="332"/>
  <c r="P68" i="332"/>
  <c r="M68" i="332"/>
  <c r="L68" i="332"/>
  <c r="K68" i="332"/>
  <c r="J68" i="332"/>
  <c r="P67" i="332"/>
  <c r="M67" i="332" s="1"/>
  <c r="L67" i="332"/>
  <c r="K67" i="332"/>
  <c r="J67" i="332"/>
  <c r="P66" i="332"/>
  <c r="M66" i="332"/>
  <c r="L66" i="332"/>
  <c r="K66" i="332"/>
  <c r="J66" i="332"/>
  <c r="P65" i="332"/>
  <c r="M65" i="332" s="1"/>
  <c r="L65" i="332"/>
  <c r="K65" i="332"/>
  <c r="J65" i="332"/>
  <c r="P64" i="332"/>
  <c r="M64" i="332"/>
  <c r="L64" i="332"/>
  <c r="K64" i="332"/>
  <c r="J64" i="332"/>
  <c r="P63" i="332"/>
  <c r="M63" i="332" s="1"/>
  <c r="L63" i="332"/>
  <c r="K63" i="332"/>
  <c r="J63" i="332"/>
  <c r="P62" i="332"/>
  <c r="M62" i="332"/>
  <c r="L62" i="332"/>
  <c r="K62" i="332"/>
  <c r="J62" i="332"/>
  <c r="P61" i="332"/>
  <c r="M61" i="332" s="1"/>
  <c r="L61" i="332"/>
  <c r="K61" i="332"/>
  <c r="J61" i="332"/>
  <c r="P60" i="332"/>
  <c r="M60" i="332"/>
  <c r="L60" i="332"/>
  <c r="K60" i="332"/>
  <c r="J60" i="332"/>
  <c r="P59" i="332"/>
  <c r="M59" i="332" s="1"/>
  <c r="L59" i="332"/>
  <c r="K59" i="332"/>
  <c r="J59" i="332"/>
  <c r="P58" i="332"/>
  <c r="M58" i="332"/>
  <c r="L58" i="332"/>
  <c r="K58" i="332"/>
  <c r="J58" i="332"/>
  <c r="P57" i="332"/>
  <c r="M57" i="332" s="1"/>
  <c r="L57" i="332"/>
  <c r="K57" i="332"/>
  <c r="J57" i="332"/>
  <c r="P56" i="332"/>
  <c r="M56" i="332"/>
  <c r="L56" i="332"/>
  <c r="K56" i="332"/>
  <c r="J56" i="332"/>
  <c r="P55" i="332"/>
  <c r="M55" i="332" s="1"/>
  <c r="L55" i="332"/>
  <c r="K55" i="332"/>
  <c r="J55" i="332"/>
  <c r="P54" i="332"/>
  <c r="M54" i="332"/>
  <c r="L54" i="332"/>
  <c r="K54" i="332"/>
  <c r="J54" i="332"/>
  <c r="P53" i="332"/>
  <c r="M53" i="332" s="1"/>
  <c r="L53" i="332"/>
  <c r="K53" i="332"/>
  <c r="J53" i="332"/>
  <c r="P52" i="332"/>
  <c r="M52" i="332"/>
  <c r="L52" i="332"/>
  <c r="K52" i="332"/>
  <c r="J52" i="332"/>
  <c r="P51" i="332"/>
  <c r="M51" i="332" s="1"/>
  <c r="L51" i="332"/>
  <c r="K51" i="332"/>
  <c r="J51" i="332"/>
  <c r="P50" i="332"/>
  <c r="M50" i="332"/>
  <c r="L50" i="332"/>
  <c r="K50" i="332"/>
  <c r="J50" i="332"/>
  <c r="P49" i="332"/>
  <c r="M49" i="332" s="1"/>
  <c r="L49" i="332"/>
  <c r="K49" i="332"/>
  <c r="J49" i="332"/>
  <c r="P48" i="332"/>
  <c r="M48" i="332"/>
  <c r="L48" i="332"/>
  <c r="K48" i="332"/>
  <c r="J48" i="332"/>
  <c r="P47" i="332"/>
  <c r="M47" i="332" s="1"/>
  <c r="L47" i="332"/>
  <c r="K47" i="332"/>
  <c r="J47" i="332"/>
  <c r="P46" i="332"/>
  <c r="M46" i="332"/>
  <c r="L46" i="332"/>
  <c r="K46" i="332"/>
  <c r="J46" i="332"/>
  <c r="P45" i="332"/>
  <c r="M45" i="332" s="1"/>
  <c r="L45" i="332"/>
  <c r="K45" i="332"/>
  <c r="J45" i="332"/>
  <c r="P44" i="332"/>
  <c r="M44" i="332"/>
  <c r="L44" i="332"/>
  <c r="K44" i="332"/>
  <c r="J44" i="332"/>
  <c r="P43" i="332"/>
  <c r="M43" i="332" s="1"/>
  <c r="L43" i="332"/>
  <c r="K43" i="332"/>
  <c r="J43" i="332"/>
  <c r="P42" i="332"/>
  <c r="M42" i="332"/>
  <c r="L42" i="332"/>
  <c r="K42" i="332"/>
  <c r="J42" i="332"/>
  <c r="P41" i="332"/>
  <c r="M41" i="332" s="1"/>
  <c r="L41" i="332"/>
  <c r="K41" i="332"/>
  <c r="J41" i="332"/>
  <c r="P40" i="332"/>
  <c r="M40" i="332"/>
  <c r="L40" i="332"/>
  <c r="K40" i="332"/>
  <c r="J40" i="332"/>
  <c r="H5" i="332"/>
  <c r="D5" i="332"/>
  <c r="C5" i="332"/>
  <c r="A5" i="332"/>
  <c r="C2" i="332"/>
  <c r="A1" i="332"/>
  <c r="B20" i="331"/>
  <c r="I11" i="331"/>
  <c r="G11" i="331"/>
  <c r="E11" i="331"/>
  <c r="H18" i="331" s="1"/>
  <c r="D11" i="331"/>
  <c r="C11" i="331"/>
  <c r="I9" i="331"/>
  <c r="G9" i="331"/>
  <c r="E9" i="331"/>
  <c r="F18" i="331" s="1"/>
  <c r="D9" i="331"/>
  <c r="C9" i="331"/>
  <c r="I7" i="331"/>
  <c r="G7" i="331"/>
  <c r="E7" i="331"/>
  <c r="B19" i="331" s="1"/>
  <c r="D7" i="331"/>
  <c r="C7" i="331"/>
  <c r="Y5" i="331"/>
  <c r="AK1" i="331" s="1"/>
  <c r="L4" i="331"/>
  <c r="K41" i="331" s="1"/>
  <c r="E4" i="331"/>
  <c r="A4" i="331"/>
  <c r="Y3" i="331"/>
  <c r="E2" i="331"/>
  <c r="AJ1" i="331"/>
  <c r="AI1" i="331"/>
  <c r="AH1" i="331"/>
  <c r="AF1" i="331"/>
  <c r="AE1" i="331"/>
  <c r="AD1" i="331"/>
  <c r="AB1" i="331"/>
  <c r="A1" i="331"/>
  <c r="P156" i="330"/>
  <c r="M156" i="330" s="1"/>
  <c r="L156" i="330"/>
  <c r="K156" i="330"/>
  <c r="J156" i="330"/>
  <c r="P155" i="330"/>
  <c r="M155" i="330"/>
  <c r="L155" i="330"/>
  <c r="K155" i="330"/>
  <c r="J155" i="330"/>
  <c r="P154" i="330"/>
  <c r="M154" i="330" s="1"/>
  <c r="L154" i="330"/>
  <c r="K154" i="330"/>
  <c r="J154" i="330"/>
  <c r="P153" i="330"/>
  <c r="M153" i="330"/>
  <c r="L153" i="330"/>
  <c r="K153" i="330"/>
  <c r="J153" i="330"/>
  <c r="P152" i="330"/>
  <c r="M152" i="330" s="1"/>
  <c r="L152" i="330"/>
  <c r="K152" i="330"/>
  <c r="J152" i="330"/>
  <c r="P151" i="330"/>
  <c r="M151" i="330"/>
  <c r="L151" i="330"/>
  <c r="K151" i="330"/>
  <c r="J151" i="330"/>
  <c r="P150" i="330"/>
  <c r="M150" i="330" s="1"/>
  <c r="L150" i="330"/>
  <c r="K150" i="330"/>
  <c r="J150" i="330"/>
  <c r="P149" i="330"/>
  <c r="M149" i="330"/>
  <c r="L149" i="330"/>
  <c r="K149" i="330"/>
  <c r="J149" i="330"/>
  <c r="P148" i="330"/>
  <c r="M148" i="330" s="1"/>
  <c r="L148" i="330"/>
  <c r="K148" i="330"/>
  <c r="J148" i="330"/>
  <c r="P147" i="330"/>
  <c r="M147" i="330"/>
  <c r="L147" i="330"/>
  <c r="K147" i="330"/>
  <c r="J147" i="330"/>
  <c r="P146" i="330"/>
  <c r="M146" i="330" s="1"/>
  <c r="L146" i="330"/>
  <c r="K146" i="330"/>
  <c r="J146" i="330"/>
  <c r="P145" i="330"/>
  <c r="M145" i="330"/>
  <c r="L145" i="330"/>
  <c r="K145" i="330"/>
  <c r="J145" i="330"/>
  <c r="P144" i="330"/>
  <c r="M144" i="330" s="1"/>
  <c r="L144" i="330"/>
  <c r="K144" i="330"/>
  <c r="J144" i="330"/>
  <c r="P143" i="330"/>
  <c r="M143" i="330"/>
  <c r="L143" i="330"/>
  <c r="K143" i="330"/>
  <c r="J143" i="330"/>
  <c r="P142" i="330"/>
  <c r="M142" i="330" s="1"/>
  <c r="L142" i="330"/>
  <c r="K142" i="330"/>
  <c r="J142" i="330"/>
  <c r="P141" i="330"/>
  <c r="M141" i="330"/>
  <c r="L141" i="330"/>
  <c r="K141" i="330"/>
  <c r="J141" i="330"/>
  <c r="P140" i="330"/>
  <c r="M140" i="330" s="1"/>
  <c r="L140" i="330"/>
  <c r="K140" i="330"/>
  <c r="J140" i="330"/>
  <c r="P139" i="330"/>
  <c r="M139" i="330"/>
  <c r="L139" i="330"/>
  <c r="K139" i="330"/>
  <c r="J139" i="330"/>
  <c r="P138" i="330"/>
  <c r="M138" i="330" s="1"/>
  <c r="L138" i="330"/>
  <c r="K138" i="330"/>
  <c r="J138" i="330"/>
  <c r="P137" i="330"/>
  <c r="M137" i="330"/>
  <c r="L137" i="330"/>
  <c r="K137" i="330"/>
  <c r="J137" i="330"/>
  <c r="P136" i="330"/>
  <c r="M136" i="330" s="1"/>
  <c r="L136" i="330"/>
  <c r="K136" i="330"/>
  <c r="J136" i="330"/>
  <c r="P135" i="330"/>
  <c r="M135" i="330"/>
  <c r="L135" i="330"/>
  <c r="K135" i="330"/>
  <c r="J135" i="330"/>
  <c r="P134" i="330"/>
  <c r="M134" i="330" s="1"/>
  <c r="L134" i="330"/>
  <c r="K134" i="330"/>
  <c r="J134" i="330"/>
  <c r="P133" i="330"/>
  <c r="M133" i="330"/>
  <c r="L133" i="330"/>
  <c r="K133" i="330"/>
  <c r="J133" i="330"/>
  <c r="P132" i="330"/>
  <c r="M132" i="330" s="1"/>
  <c r="L132" i="330"/>
  <c r="K132" i="330"/>
  <c r="J132" i="330"/>
  <c r="P131" i="330"/>
  <c r="M131" i="330"/>
  <c r="L131" i="330"/>
  <c r="K131" i="330"/>
  <c r="J131" i="330"/>
  <c r="P130" i="330"/>
  <c r="M130" i="330" s="1"/>
  <c r="L130" i="330"/>
  <c r="K130" i="330"/>
  <c r="J130" i="330"/>
  <c r="P129" i="330"/>
  <c r="M129" i="330"/>
  <c r="L129" i="330"/>
  <c r="K129" i="330"/>
  <c r="J129" i="330"/>
  <c r="P128" i="330"/>
  <c r="M128" i="330" s="1"/>
  <c r="L128" i="330"/>
  <c r="K128" i="330"/>
  <c r="J128" i="330"/>
  <c r="P127" i="330"/>
  <c r="M127" i="330"/>
  <c r="L127" i="330"/>
  <c r="K127" i="330"/>
  <c r="J127" i="330"/>
  <c r="P126" i="330"/>
  <c r="M126" i="330" s="1"/>
  <c r="L126" i="330"/>
  <c r="K126" i="330"/>
  <c r="J126" i="330"/>
  <c r="P125" i="330"/>
  <c r="M125" i="330"/>
  <c r="L125" i="330"/>
  <c r="K125" i="330"/>
  <c r="J125" i="330"/>
  <c r="P124" i="330"/>
  <c r="M124" i="330" s="1"/>
  <c r="L124" i="330"/>
  <c r="K124" i="330"/>
  <c r="J124" i="330"/>
  <c r="P123" i="330"/>
  <c r="M123" i="330"/>
  <c r="L123" i="330"/>
  <c r="K123" i="330"/>
  <c r="J123" i="330"/>
  <c r="P122" i="330"/>
  <c r="M122" i="330" s="1"/>
  <c r="L122" i="330"/>
  <c r="K122" i="330"/>
  <c r="J122" i="330"/>
  <c r="P121" i="330"/>
  <c r="M121" i="330"/>
  <c r="L121" i="330"/>
  <c r="K121" i="330"/>
  <c r="J121" i="330"/>
  <c r="P120" i="330"/>
  <c r="M120" i="330" s="1"/>
  <c r="L120" i="330"/>
  <c r="K120" i="330"/>
  <c r="J120" i="330"/>
  <c r="P119" i="330"/>
  <c r="M119" i="330"/>
  <c r="L119" i="330"/>
  <c r="K119" i="330"/>
  <c r="J119" i="330"/>
  <c r="P118" i="330"/>
  <c r="M118" i="330" s="1"/>
  <c r="L118" i="330"/>
  <c r="K118" i="330"/>
  <c r="J118" i="330"/>
  <c r="P117" i="330"/>
  <c r="M117" i="330"/>
  <c r="L117" i="330"/>
  <c r="K117" i="330"/>
  <c r="J117" i="330"/>
  <c r="P116" i="330"/>
  <c r="M116" i="330" s="1"/>
  <c r="L116" i="330"/>
  <c r="K116" i="330"/>
  <c r="J116" i="330"/>
  <c r="P115" i="330"/>
  <c r="M115" i="330"/>
  <c r="L115" i="330"/>
  <c r="K115" i="330"/>
  <c r="J115" i="330"/>
  <c r="P114" i="330"/>
  <c r="M114" i="330" s="1"/>
  <c r="L114" i="330"/>
  <c r="K114" i="330"/>
  <c r="J114" i="330"/>
  <c r="P113" i="330"/>
  <c r="M113" i="330"/>
  <c r="L113" i="330"/>
  <c r="K113" i="330"/>
  <c r="J113" i="330"/>
  <c r="P112" i="330"/>
  <c r="M112" i="330" s="1"/>
  <c r="L112" i="330"/>
  <c r="K112" i="330"/>
  <c r="J112" i="330"/>
  <c r="P111" i="330"/>
  <c r="M111" i="330"/>
  <c r="L111" i="330"/>
  <c r="K111" i="330"/>
  <c r="J111" i="330"/>
  <c r="P110" i="330"/>
  <c r="M110" i="330" s="1"/>
  <c r="L110" i="330"/>
  <c r="K110" i="330"/>
  <c r="J110" i="330"/>
  <c r="P109" i="330"/>
  <c r="M109" i="330"/>
  <c r="L109" i="330"/>
  <c r="K109" i="330"/>
  <c r="J109" i="330"/>
  <c r="P108" i="330"/>
  <c r="M108" i="330" s="1"/>
  <c r="L108" i="330"/>
  <c r="K108" i="330"/>
  <c r="J108" i="330"/>
  <c r="P107" i="330"/>
  <c r="M107" i="330"/>
  <c r="L107" i="330"/>
  <c r="K107" i="330"/>
  <c r="J107" i="330"/>
  <c r="P106" i="330"/>
  <c r="M106" i="330" s="1"/>
  <c r="L106" i="330"/>
  <c r="K106" i="330"/>
  <c r="J106" i="330"/>
  <c r="P105" i="330"/>
  <c r="M105" i="330"/>
  <c r="L105" i="330"/>
  <c r="K105" i="330"/>
  <c r="J105" i="330"/>
  <c r="P104" i="330"/>
  <c r="M104" i="330" s="1"/>
  <c r="L104" i="330"/>
  <c r="K104" i="330"/>
  <c r="J104" i="330"/>
  <c r="P103" i="330"/>
  <c r="M103" i="330"/>
  <c r="L103" i="330"/>
  <c r="K103" i="330"/>
  <c r="J103" i="330"/>
  <c r="P102" i="330"/>
  <c r="M102" i="330" s="1"/>
  <c r="L102" i="330"/>
  <c r="K102" i="330"/>
  <c r="J102" i="330"/>
  <c r="P101" i="330"/>
  <c r="M101" i="330"/>
  <c r="L101" i="330"/>
  <c r="K101" i="330"/>
  <c r="J101" i="330"/>
  <c r="P100" i="330"/>
  <c r="M100" i="330" s="1"/>
  <c r="L100" i="330"/>
  <c r="K100" i="330"/>
  <c r="J100" i="330"/>
  <c r="P99" i="330"/>
  <c r="M99" i="330"/>
  <c r="L99" i="330"/>
  <c r="K99" i="330"/>
  <c r="J99" i="330"/>
  <c r="P98" i="330"/>
  <c r="M98" i="330" s="1"/>
  <c r="L98" i="330"/>
  <c r="K98" i="330"/>
  <c r="J98" i="330"/>
  <c r="P97" i="330"/>
  <c r="M97" i="330"/>
  <c r="L97" i="330"/>
  <c r="K97" i="330"/>
  <c r="J97" i="330"/>
  <c r="P96" i="330"/>
  <c r="M96" i="330" s="1"/>
  <c r="L96" i="330"/>
  <c r="K96" i="330"/>
  <c r="J96" i="330"/>
  <c r="P95" i="330"/>
  <c r="M95" i="330"/>
  <c r="L95" i="330"/>
  <c r="K95" i="330"/>
  <c r="J95" i="330"/>
  <c r="P94" i="330"/>
  <c r="M94" i="330" s="1"/>
  <c r="L94" i="330"/>
  <c r="K94" i="330"/>
  <c r="J94" i="330"/>
  <c r="P93" i="330"/>
  <c r="M93" i="330"/>
  <c r="L93" i="330"/>
  <c r="K93" i="330"/>
  <c r="J93" i="330"/>
  <c r="P92" i="330"/>
  <c r="M92" i="330" s="1"/>
  <c r="L92" i="330"/>
  <c r="K92" i="330"/>
  <c r="J92" i="330"/>
  <c r="P91" i="330"/>
  <c r="M91" i="330"/>
  <c r="L91" i="330"/>
  <c r="K91" i="330"/>
  <c r="J91" i="330"/>
  <c r="P90" i="330"/>
  <c r="M90" i="330" s="1"/>
  <c r="L90" i="330"/>
  <c r="K90" i="330"/>
  <c r="J90" i="330"/>
  <c r="P89" i="330"/>
  <c r="M89" i="330"/>
  <c r="L89" i="330"/>
  <c r="K89" i="330"/>
  <c r="J89" i="330"/>
  <c r="P88" i="330"/>
  <c r="M88" i="330" s="1"/>
  <c r="L88" i="330"/>
  <c r="K88" i="330"/>
  <c r="J88" i="330"/>
  <c r="P87" i="330"/>
  <c r="M87" i="330"/>
  <c r="L87" i="330"/>
  <c r="K87" i="330"/>
  <c r="J87" i="330"/>
  <c r="P86" i="330"/>
  <c r="M86" i="330" s="1"/>
  <c r="L86" i="330"/>
  <c r="K86" i="330"/>
  <c r="J86" i="330"/>
  <c r="P85" i="330"/>
  <c r="M85" i="330"/>
  <c r="L85" i="330"/>
  <c r="K85" i="330"/>
  <c r="J85" i="330"/>
  <c r="P84" i="330"/>
  <c r="M84" i="330" s="1"/>
  <c r="L84" i="330"/>
  <c r="K84" i="330"/>
  <c r="J84" i="330"/>
  <c r="P83" i="330"/>
  <c r="M83" i="330"/>
  <c r="L83" i="330"/>
  <c r="K83" i="330"/>
  <c r="J83" i="330"/>
  <c r="P82" i="330"/>
  <c r="M82" i="330" s="1"/>
  <c r="L82" i="330"/>
  <c r="K82" i="330"/>
  <c r="J82" i="330"/>
  <c r="P81" i="330"/>
  <c r="M81" i="330"/>
  <c r="L81" i="330"/>
  <c r="K81" i="330"/>
  <c r="J81" i="330"/>
  <c r="P80" i="330"/>
  <c r="M80" i="330" s="1"/>
  <c r="L80" i="330"/>
  <c r="K80" i="330"/>
  <c r="J80" i="330"/>
  <c r="P79" i="330"/>
  <c r="M79" i="330"/>
  <c r="L79" i="330"/>
  <c r="K79" i="330"/>
  <c r="J79" i="330"/>
  <c r="P78" i="330"/>
  <c r="M78" i="330" s="1"/>
  <c r="L78" i="330"/>
  <c r="K78" i="330"/>
  <c r="J78" i="330"/>
  <c r="P77" i="330"/>
  <c r="M77" i="330"/>
  <c r="L77" i="330"/>
  <c r="K77" i="330"/>
  <c r="J77" i="330"/>
  <c r="P76" i="330"/>
  <c r="M76" i="330" s="1"/>
  <c r="L76" i="330"/>
  <c r="K76" i="330"/>
  <c r="J76" i="330"/>
  <c r="P75" i="330"/>
  <c r="M75" i="330"/>
  <c r="L75" i="330"/>
  <c r="K75" i="330"/>
  <c r="J75" i="330"/>
  <c r="P74" i="330"/>
  <c r="M74" i="330" s="1"/>
  <c r="L74" i="330"/>
  <c r="K74" i="330"/>
  <c r="J74" i="330"/>
  <c r="P73" i="330"/>
  <c r="M73" i="330"/>
  <c r="L73" i="330"/>
  <c r="K73" i="330"/>
  <c r="J73" i="330"/>
  <c r="P72" i="330"/>
  <c r="M72" i="330" s="1"/>
  <c r="L72" i="330"/>
  <c r="K72" i="330"/>
  <c r="J72" i="330"/>
  <c r="P71" i="330"/>
  <c r="M71" i="330"/>
  <c r="L71" i="330"/>
  <c r="K71" i="330"/>
  <c r="J71" i="330"/>
  <c r="P70" i="330"/>
  <c r="M70" i="330" s="1"/>
  <c r="L70" i="330"/>
  <c r="K70" i="330"/>
  <c r="J70" i="330"/>
  <c r="P69" i="330"/>
  <c r="M69" i="330"/>
  <c r="L69" i="330"/>
  <c r="K69" i="330"/>
  <c r="J69" i="330"/>
  <c r="P68" i="330"/>
  <c r="M68" i="330" s="1"/>
  <c r="L68" i="330"/>
  <c r="K68" i="330"/>
  <c r="J68" i="330"/>
  <c r="P67" i="330"/>
  <c r="M67" i="330"/>
  <c r="L67" i="330"/>
  <c r="K67" i="330"/>
  <c r="J67" i="330"/>
  <c r="P66" i="330"/>
  <c r="M66" i="330" s="1"/>
  <c r="L66" i="330"/>
  <c r="K66" i="330"/>
  <c r="J66" i="330"/>
  <c r="P65" i="330"/>
  <c r="M65" i="330"/>
  <c r="L65" i="330"/>
  <c r="K65" i="330"/>
  <c r="J65" i="330"/>
  <c r="P64" i="330"/>
  <c r="M64" i="330" s="1"/>
  <c r="L64" i="330"/>
  <c r="K64" i="330"/>
  <c r="J64" i="330"/>
  <c r="P63" i="330"/>
  <c r="M63" i="330"/>
  <c r="L63" i="330"/>
  <c r="K63" i="330"/>
  <c r="J63" i="330"/>
  <c r="P62" i="330"/>
  <c r="M62" i="330" s="1"/>
  <c r="L62" i="330"/>
  <c r="K62" i="330"/>
  <c r="J62" i="330"/>
  <c r="P61" i="330"/>
  <c r="M61" i="330"/>
  <c r="L61" i="330"/>
  <c r="K61" i="330"/>
  <c r="J61" i="330"/>
  <c r="P60" i="330"/>
  <c r="M60" i="330" s="1"/>
  <c r="L60" i="330"/>
  <c r="K60" i="330"/>
  <c r="J60" i="330"/>
  <c r="P59" i="330"/>
  <c r="M59" i="330"/>
  <c r="L59" i="330"/>
  <c r="K59" i="330"/>
  <c r="J59" i="330"/>
  <c r="P58" i="330"/>
  <c r="M58" i="330" s="1"/>
  <c r="L58" i="330"/>
  <c r="K58" i="330"/>
  <c r="J58" i="330"/>
  <c r="P57" i="330"/>
  <c r="M57" i="330"/>
  <c r="L57" i="330"/>
  <c r="K57" i="330"/>
  <c r="J57" i="330"/>
  <c r="P56" i="330"/>
  <c r="M56" i="330" s="1"/>
  <c r="L56" i="330"/>
  <c r="K56" i="330"/>
  <c r="J56" i="330"/>
  <c r="P55" i="330"/>
  <c r="M55" i="330"/>
  <c r="L55" i="330"/>
  <c r="K55" i="330"/>
  <c r="J55" i="330"/>
  <c r="P54" i="330"/>
  <c r="M54" i="330" s="1"/>
  <c r="L54" i="330"/>
  <c r="K54" i="330"/>
  <c r="J54" i="330"/>
  <c r="P53" i="330"/>
  <c r="M53" i="330"/>
  <c r="L53" i="330"/>
  <c r="K53" i="330"/>
  <c r="J53" i="330"/>
  <c r="P52" i="330"/>
  <c r="M52" i="330" s="1"/>
  <c r="L52" i="330"/>
  <c r="K52" i="330"/>
  <c r="J52" i="330"/>
  <c r="P51" i="330"/>
  <c r="M51" i="330"/>
  <c r="L51" i="330"/>
  <c r="K51" i="330"/>
  <c r="J51" i="330"/>
  <c r="P50" i="330"/>
  <c r="M50" i="330" s="1"/>
  <c r="L50" i="330"/>
  <c r="K50" i="330"/>
  <c r="J50" i="330"/>
  <c r="P49" i="330"/>
  <c r="M49" i="330"/>
  <c r="L49" i="330"/>
  <c r="K49" i="330"/>
  <c r="J49" i="330"/>
  <c r="P48" i="330"/>
  <c r="M48" i="330" s="1"/>
  <c r="L48" i="330"/>
  <c r="K48" i="330"/>
  <c r="J48" i="330"/>
  <c r="P47" i="330"/>
  <c r="M47" i="330"/>
  <c r="L47" i="330"/>
  <c r="K47" i="330"/>
  <c r="J47" i="330"/>
  <c r="P46" i="330"/>
  <c r="M46" i="330" s="1"/>
  <c r="L46" i="330"/>
  <c r="K46" i="330"/>
  <c r="J46" i="330"/>
  <c r="P45" i="330"/>
  <c r="M45" i="330"/>
  <c r="L45" i="330"/>
  <c r="K45" i="330"/>
  <c r="J45" i="330"/>
  <c r="P44" i="330"/>
  <c r="M44" i="330" s="1"/>
  <c r="L44" i="330"/>
  <c r="K44" i="330"/>
  <c r="J44" i="330"/>
  <c r="P43" i="330"/>
  <c r="M43" i="330"/>
  <c r="L43" i="330"/>
  <c r="K43" i="330"/>
  <c r="J43" i="330"/>
  <c r="P42" i="330"/>
  <c r="M42" i="330" s="1"/>
  <c r="L42" i="330"/>
  <c r="K42" i="330"/>
  <c r="J42" i="330"/>
  <c r="P41" i="330"/>
  <c r="M41" i="330"/>
  <c r="L41" i="330"/>
  <c r="K41" i="330"/>
  <c r="J41" i="330"/>
  <c r="P40" i="330"/>
  <c r="M40" i="330" s="1"/>
  <c r="L40" i="330"/>
  <c r="K40" i="330"/>
  <c r="J40" i="330"/>
  <c r="H5" i="330"/>
  <c r="D5" i="330"/>
  <c r="C5" i="330"/>
  <c r="A5" i="330"/>
  <c r="C2" i="330"/>
  <c r="A1" i="330"/>
  <c r="E2" i="328"/>
  <c r="C2" i="327"/>
  <c r="L11" i="328"/>
  <c r="I11" i="328"/>
  <c r="G11" i="328"/>
  <c r="E11" i="328"/>
  <c r="B21" i="328" s="1"/>
  <c r="D11" i="328"/>
  <c r="C11" i="328"/>
  <c r="I9" i="328"/>
  <c r="G9" i="328"/>
  <c r="E9" i="328"/>
  <c r="B20" i="328" s="1"/>
  <c r="D9" i="328"/>
  <c r="C9" i="328"/>
  <c r="I7" i="328"/>
  <c r="G7" i="328"/>
  <c r="E7" i="328"/>
  <c r="B19" i="328"/>
  <c r="D7" i="328"/>
  <c r="C7" i="328"/>
  <c r="Y5" i="328"/>
  <c r="AG1" i="328" s="1"/>
  <c r="L4" i="328"/>
  <c r="K41" i="328" s="1"/>
  <c r="E4" i="328"/>
  <c r="A4" i="328"/>
  <c r="Y3" i="328"/>
  <c r="AK1" i="328" s="1"/>
  <c r="A1" i="328"/>
  <c r="P156" i="327"/>
  <c r="M156" i="327"/>
  <c r="L156" i="327"/>
  <c r="K156" i="327"/>
  <c r="J156" i="327"/>
  <c r="P155" i="327"/>
  <c r="M155" i="327" s="1"/>
  <c r="L155" i="327"/>
  <c r="K155" i="327"/>
  <c r="J155" i="327"/>
  <c r="P154" i="327"/>
  <c r="M154" i="327" s="1"/>
  <c r="L154" i="327"/>
  <c r="K154" i="327"/>
  <c r="J154" i="327"/>
  <c r="P153" i="327"/>
  <c r="M153" i="327"/>
  <c r="L153" i="327"/>
  <c r="K153" i="327"/>
  <c r="J153" i="327"/>
  <c r="P152" i="327"/>
  <c r="M152" i="327" s="1"/>
  <c r="L152" i="327"/>
  <c r="K152" i="327"/>
  <c r="J152" i="327"/>
  <c r="P151" i="327"/>
  <c r="M151" i="327" s="1"/>
  <c r="L151" i="327"/>
  <c r="K151" i="327"/>
  <c r="J151" i="327"/>
  <c r="P150" i="327"/>
  <c r="M150" i="327" s="1"/>
  <c r="L150" i="327"/>
  <c r="K150" i="327"/>
  <c r="J150" i="327"/>
  <c r="P149" i="327"/>
  <c r="M149" i="327" s="1"/>
  <c r="L149" i="327"/>
  <c r="K149" i="327"/>
  <c r="J149" i="327"/>
  <c r="P148" i="327"/>
  <c r="M148" i="327"/>
  <c r="L148" i="327"/>
  <c r="K148" i="327"/>
  <c r="J148" i="327"/>
  <c r="P147" i="327"/>
  <c r="M147" i="327" s="1"/>
  <c r="L147" i="327"/>
  <c r="K147" i="327"/>
  <c r="J147" i="327"/>
  <c r="P146" i="327"/>
  <c r="M146" i="327" s="1"/>
  <c r="L146" i="327"/>
  <c r="K146" i="327"/>
  <c r="J146" i="327"/>
  <c r="P145" i="327"/>
  <c r="M145" i="327"/>
  <c r="L145" i="327"/>
  <c r="K145" i="327"/>
  <c r="J145" i="327"/>
  <c r="P144" i="327"/>
  <c r="M144" i="327" s="1"/>
  <c r="L144" i="327"/>
  <c r="K144" i="327"/>
  <c r="J144" i="327"/>
  <c r="P143" i="327"/>
  <c r="M143" i="327" s="1"/>
  <c r="L143" i="327"/>
  <c r="K143" i="327"/>
  <c r="J143" i="327"/>
  <c r="P142" i="327"/>
  <c r="M142" i="327" s="1"/>
  <c r="L142" i="327"/>
  <c r="K142" i="327"/>
  <c r="J142" i="327"/>
  <c r="P141" i="327"/>
  <c r="M141" i="327"/>
  <c r="L141" i="327"/>
  <c r="K141" i="327"/>
  <c r="J141" i="327"/>
  <c r="P140" i="327"/>
  <c r="M140" i="327" s="1"/>
  <c r="L140" i="327"/>
  <c r="K140" i="327"/>
  <c r="J140" i="327"/>
  <c r="P139" i="327"/>
  <c r="M139" i="327" s="1"/>
  <c r="L139" i="327"/>
  <c r="K139" i="327"/>
  <c r="J139" i="327"/>
  <c r="P138" i="327"/>
  <c r="M138" i="327" s="1"/>
  <c r="L138" i="327"/>
  <c r="K138" i="327"/>
  <c r="J138" i="327"/>
  <c r="P137" i="327"/>
  <c r="M137" i="327"/>
  <c r="L137" i="327"/>
  <c r="K137" i="327"/>
  <c r="J137" i="327"/>
  <c r="P136" i="327"/>
  <c r="M136" i="327" s="1"/>
  <c r="L136" i="327"/>
  <c r="K136" i="327"/>
  <c r="J136" i="327"/>
  <c r="P135" i="327"/>
  <c r="M135" i="327" s="1"/>
  <c r="L135" i="327"/>
  <c r="K135" i="327"/>
  <c r="J135" i="327"/>
  <c r="P134" i="327"/>
  <c r="M134" i="327" s="1"/>
  <c r="L134" i="327"/>
  <c r="K134" i="327"/>
  <c r="J134" i="327"/>
  <c r="P133" i="327"/>
  <c r="M133" i="327"/>
  <c r="L133" i="327"/>
  <c r="K133" i="327"/>
  <c r="J133" i="327"/>
  <c r="P132" i="327"/>
  <c r="M132" i="327"/>
  <c r="L132" i="327"/>
  <c r="K132" i="327"/>
  <c r="J132" i="327"/>
  <c r="P131" i="327"/>
  <c r="M131" i="327" s="1"/>
  <c r="L131" i="327"/>
  <c r="K131" i="327"/>
  <c r="J131" i="327"/>
  <c r="P130" i="327"/>
  <c r="M130" i="327" s="1"/>
  <c r="L130" i="327"/>
  <c r="K130" i="327"/>
  <c r="J130" i="327"/>
  <c r="P129" i="327"/>
  <c r="M129" i="327" s="1"/>
  <c r="L129" i="327"/>
  <c r="K129" i="327"/>
  <c r="J129" i="327"/>
  <c r="P128" i="327"/>
  <c r="M128" i="327" s="1"/>
  <c r="L128" i="327"/>
  <c r="K128" i="327"/>
  <c r="J128" i="327"/>
  <c r="P127" i="327"/>
  <c r="M127" i="327" s="1"/>
  <c r="L127" i="327"/>
  <c r="K127" i="327"/>
  <c r="J127" i="327"/>
  <c r="P126" i="327"/>
  <c r="M126" i="327" s="1"/>
  <c r="L126" i="327"/>
  <c r="K126" i="327"/>
  <c r="J126" i="327"/>
  <c r="P125" i="327"/>
  <c r="M125" i="327"/>
  <c r="L125" i="327"/>
  <c r="K125" i="327"/>
  <c r="J125" i="327"/>
  <c r="P124" i="327"/>
  <c r="M124" i="327"/>
  <c r="L124" i="327"/>
  <c r="K124" i="327"/>
  <c r="J124" i="327"/>
  <c r="P123" i="327"/>
  <c r="M123" i="327" s="1"/>
  <c r="L123" i="327"/>
  <c r="K123" i="327"/>
  <c r="J123" i="327"/>
  <c r="P122" i="327"/>
  <c r="M122" i="327" s="1"/>
  <c r="L122" i="327"/>
  <c r="K122" i="327"/>
  <c r="J122" i="327"/>
  <c r="P121" i="327"/>
  <c r="M121" i="327"/>
  <c r="L121" i="327"/>
  <c r="K121" i="327"/>
  <c r="J121" i="327"/>
  <c r="P120" i="327"/>
  <c r="M120" i="327" s="1"/>
  <c r="L120" i="327"/>
  <c r="K120" i="327"/>
  <c r="J120" i="327"/>
  <c r="P119" i="327"/>
  <c r="M119" i="327" s="1"/>
  <c r="L119" i="327"/>
  <c r="K119" i="327"/>
  <c r="J119" i="327"/>
  <c r="P118" i="327"/>
  <c r="M118" i="327" s="1"/>
  <c r="L118" i="327"/>
  <c r="K118" i="327"/>
  <c r="J118" i="327"/>
  <c r="P117" i="327"/>
  <c r="M117" i="327" s="1"/>
  <c r="L117" i="327"/>
  <c r="K117" i="327"/>
  <c r="J117" i="327"/>
  <c r="P116" i="327"/>
  <c r="M116" i="327"/>
  <c r="L116" i="327"/>
  <c r="K116" i="327"/>
  <c r="J116" i="327"/>
  <c r="P115" i="327"/>
  <c r="M115" i="327" s="1"/>
  <c r="L115" i="327"/>
  <c r="K115" i="327"/>
  <c r="J115" i="327"/>
  <c r="P114" i="327"/>
  <c r="M114" i="327" s="1"/>
  <c r="L114" i="327"/>
  <c r="K114" i="327"/>
  <c r="J114" i="327"/>
  <c r="P113" i="327"/>
  <c r="M113" i="327"/>
  <c r="L113" i="327"/>
  <c r="K113" i="327"/>
  <c r="J113" i="327"/>
  <c r="P112" i="327"/>
  <c r="M112" i="327" s="1"/>
  <c r="L112" i="327"/>
  <c r="K112" i="327"/>
  <c r="J112" i="327"/>
  <c r="P111" i="327"/>
  <c r="M111" i="327" s="1"/>
  <c r="L111" i="327"/>
  <c r="K111" i="327"/>
  <c r="J111" i="327"/>
  <c r="P110" i="327"/>
  <c r="M110" i="327" s="1"/>
  <c r="L110" i="327"/>
  <c r="K110" i="327"/>
  <c r="J110" i="327"/>
  <c r="P109" i="327"/>
  <c r="M109" i="327"/>
  <c r="L109" i="327"/>
  <c r="K109" i="327"/>
  <c r="J109" i="327"/>
  <c r="P108" i="327"/>
  <c r="M108" i="327" s="1"/>
  <c r="L108" i="327"/>
  <c r="K108" i="327"/>
  <c r="J108" i="327"/>
  <c r="P107" i="327"/>
  <c r="M107" i="327" s="1"/>
  <c r="L107" i="327"/>
  <c r="K107" i="327"/>
  <c r="J107" i="327"/>
  <c r="P106" i="327"/>
  <c r="M106" i="327" s="1"/>
  <c r="L106" i="327"/>
  <c r="K106" i="327"/>
  <c r="J106" i="327"/>
  <c r="P105" i="327"/>
  <c r="M105" i="327"/>
  <c r="L105" i="327"/>
  <c r="K105" i="327"/>
  <c r="J105" i="327"/>
  <c r="P104" i="327"/>
  <c r="M104" i="327" s="1"/>
  <c r="L104" i="327"/>
  <c r="K104" i="327"/>
  <c r="J104" i="327"/>
  <c r="P103" i="327"/>
  <c r="M103" i="327" s="1"/>
  <c r="L103" i="327"/>
  <c r="K103" i="327"/>
  <c r="J103" i="327"/>
  <c r="P102" i="327"/>
  <c r="M102" i="327" s="1"/>
  <c r="L102" i="327"/>
  <c r="K102" i="327"/>
  <c r="J102" i="327"/>
  <c r="P101" i="327"/>
  <c r="M101" i="327"/>
  <c r="L101" i="327"/>
  <c r="K101" i="327"/>
  <c r="J101" i="327"/>
  <c r="P100" i="327"/>
  <c r="M100" i="327"/>
  <c r="L100" i="327"/>
  <c r="K100" i="327"/>
  <c r="J100" i="327"/>
  <c r="P99" i="327"/>
  <c r="M99" i="327" s="1"/>
  <c r="L99" i="327"/>
  <c r="K99" i="327"/>
  <c r="J99" i="327"/>
  <c r="P98" i="327"/>
  <c r="M98" i="327" s="1"/>
  <c r="L98" i="327"/>
  <c r="K98" i="327"/>
  <c r="J98" i="327"/>
  <c r="P97" i="327"/>
  <c r="M97" i="327" s="1"/>
  <c r="L97" i="327"/>
  <c r="K97" i="327"/>
  <c r="J97" i="327"/>
  <c r="P96" i="327"/>
  <c r="M96" i="327" s="1"/>
  <c r="L96" i="327"/>
  <c r="K96" i="327"/>
  <c r="J96" i="327"/>
  <c r="P95" i="327"/>
  <c r="M95" i="327" s="1"/>
  <c r="L95" i="327"/>
  <c r="K95" i="327"/>
  <c r="J95" i="327"/>
  <c r="P94" i="327"/>
  <c r="M94" i="327" s="1"/>
  <c r="L94" i="327"/>
  <c r="K94" i="327"/>
  <c r="J94" i="327"/>
  <c r="P93" i="327"/>
  <c r="M93" i="327"/>
  <c r="L93" i="327"/>
  <c r="K93" i="327"/>
  <c r="J93" i="327"/>
  <c r="P92" i="327"/>
  <c r="M92" i="327"/>
  <c r="L92" i="327"/>
  <c r="K92" i="327"/>
  <c r="J92" i="327"/>
  <c r="P91" i="327"/>
  <c r="M91" i="327" s="1"/>
  <c r="L91" i="327"/>
  <c r="K91" i="327"/>
  <c r="J91" i="327"/>
  <c r="P90" i="327"/>
  <c r="M90" i="327" s="1"/>
  <c r="L90" i="327"/>
  <c r="K90" i="327"/>
  <c r="J90" i="327"/>
  <c r="P89" i="327"/>
  <c r="M89" i="327"/>
  <c r="L89" i="327"/>
  <c r="K89" i="327"/>
  <c r="J89" i="327"/>
  <c r="P88" i="327"/>
  <c r="M88" i="327" s="1"/>
  <c r="L88" i="327"/>
  <c r="K88" i="327"/>
  <c r="J88" i="327"/>
  <c r="P87" i="327"/>
  <c r="M87" i="327" s="1"/>
  <c r="L87" i="327"/>
  <c r="K87" i="327"/>
  <c r="J87" i="327"/>
  <c r="P86" i="327"/>
  <c r="M86" i="327" s="1"/>
  <c r="L86" i="327"/>
  <c r="K86" i="327"/>
  <c r="J86" i="327"/>
  <c r="P85" i="327"/>
  <c r="M85" i="327" s="1"/>
  <c r="L85" i="327"/>
  <c r="K85" i="327"/>
  <c r="J85" i="327"/>
  <c r="P84" i="327"/>
  <c r="M84" i="327"/>
  <c r="L84" i="327"/>
  <c r="K84" i="327"/>
  <c r="J84" i="327"/>
  <c r="P83" i="327"/>
  <c r="M83" i="327" s="1"/>
  <c r="L83" i="327"/>
  <c r="K83" i="327"/>
  <c r="J83" i="327"/>
  <c r="P82" i="327"/>
  <c r="M82" i="327" s="1"/>
  <c r="L82" i="327"/>
  <c r="K82" i="327"/>
  <c r="J82" i="327"/>
  <c r="P81" i="327"/>
  <c r="M81" i="327"/>
  <c r="L81" i="327"/>
  <c r="K81" i="327"/>
  <c r="J81" i="327"/>
  <c r="P80" i="327"/>
  <c r="M80" i="327" s="1"/>
  <c r="L80" i="327"/>
  <c r="K80" i="327"/>
  <c r="J80" i="327"/>
  <c r="P79" i="327"/>
  <c r="M79" i="327" s="1"/>
  <c r="L79" i="327"/>
  <c r="K79" i="327"/>
  <c r="J79" i="327"/>
  <c r="P78" i="327"/>
  <c r="M78" i="327" s="1"/>
  <c r="L78" i="327"/>
  <c r="K78" i="327"/>
  <c r="J78" i="327"/>
  <c r="P77" i="327"/>
  <c r="M77" i="327"/>
  <c r="L77" i="327"/>
  <c r="K77" i="327"/>
  <c r="J77" i="327"/>
  <c r="P76" i="327"/>
  <c r="M76" i="327" s="1"/>
  <c r="L76" i="327"/>
  <c r="K76" i="327"/>
  <c r="J76" i="327"/>
  <c r="P75" i="327"/>
  <c r="M75" i="327" s="1"/>
  <c r="L75" i="327"/>
  <c r="K75" i="327"/>
  <c r="J75" i="327"/>
  <c r="P74" i="327"/>
  <c r="M74" i="327" s="1"/>
  <c r="L74" i="327"/>
  <c r="K74" i="327"/>
  <c r="J74" i="327"/>
  <c r="P73" i="327"/>
  <c r="M73" i="327"/>
  <c r="L73" i="327"/>
  <c r="K73" i="327"/>
  <c r="J73" i="327"/>
  <c r="P72" i="327"/>
  <c r="M72" i="327" s="1"/>
  <c r="L72" i="327"/>
  <c r="K72" i="327"/>
  <c r="J72" i="327"/>
  <c r="P71" i="327"/>
  <c r="M71" i="327" s="1"/>
  <c r="L71" i="327"/>
  <c r="K71" i="327"/>
  <c r="J71" i="327"/>
  <c r="P70" i="327"/>
  <c r="M70" i="327" s="1"/>
  <c r="L70" i="327"/>
  <c r="K70" i="327"/>
  <c r="J70" i="327"/>
  <c r="P69" i="327"/>
  <c r="M69" i="327"/>
  <c r="L69" i="327"/>
  <c r="K69" i="327"/>
  <c r="J69" i="327"/>
  <c r="P68" i="327"/>
  <c r="M68" i="327"/>
  <c r="L68" i="327"/>
  <c r="K68" i="327"/>
  <c r="J68" i="327"/>
  <c r="P67" i="327"/>
  <c r="M67" i="327" s="1"/>
  <c r="L67" i="327"/>
  <c r="K67" i="327"/>
  <c r="J67" i="327"/>
  <c r="P66" i="327"/>
  <c r="M66" i="327" s="1"/>
  <c r="L66" i="327"/>
  <c r="K66" i="327"/>
  <c r="J66" i="327"/>
  <c r="P65" i="327"/>
  <c r="M65" i="327" s="1"/>
  <c r="L65" i="327"/>
  <c r="K65" i="327"/>
  <c r="J65" i="327"/>
  <c r="P64" i="327"/>
  <c r="M64" i="327" s="1"/>
  <c r="L64" i="327"/>
  <c r="K64" i="327"/>
  <c r="J64" i="327"/>
  <c r="P63" i="327"/>
  <c r="M63" i="327" s="1"/>
  <c r="L63" i="327"/>
  <c r="K63" i="327"/>
  <c r="J63" i="327"/>
  <c r="P62" i="327"/>
  <c r="M62" i="327" s="1"/>
  <c r="L62" i="327"/>
  <c r="K62" i="327"/>
  <c r="J62" i="327"/>
  <c r="P61" i="327"/>
  <c r="M61" i="327"/>
  <c r="L61" i="327"/>
  <c r="K61" i="327"/>
  <c r="J61" i="327"/>
  <c r="P60" i="327"/>
  <c r="M60" i="327"/>
  <c r="L60" i="327"/>
  <c r="K60" i="327"/>
  <c r="J60" i="327"/>
  <c r="P59" i="327"/>
  <c r="M59" i="327" s="1"/>
  <c r="L59" i="327"/>
  <c r="K59" i="327"/>
  <c r="J59" i="327"/>
  <c r="P58" i="327"/>
  <c r="M58" i="327" s="1"/>
  <c r="L58" i="327"/>
  <c r="K58" i="327"/>
  <c r="J58" i="327"/>
  <c r="P57" i="327"/>
  <c r="M57" i="327"/>
  <c r="L57" i="327"/>
  <c r="K57" i="327"/>
  <c r="J57" i="327"/>
  <c r="P56" i="327"/>
  <c r="M56" i="327" s="1"/>
  <c r="L56" i="327"/>
  <c r="K56" i="327"/>
  <c r="J56" i="327"/>
  <c r="P55" i="327"/>
  <c r="M55" i="327" s="1"/>
  <c r="L55" i="327"/>
  <c r="K55" i="327"/>
  <c r="J55" i="327"/>
  <c r="P54" i="327"/>
  <c r="M54" i="327" s="1"/>
  <c r="L54" i="327"/>
  <c r="K54" i="327"/>
  <c r="J54" i="327"/>
  <c r="P53" i="327"/>
  <c r="M53" i="327" s="1"/>
  <c r="L53" i="327"/>
  <c r="K53" i="327"/>
  <c r="J53" i="327"/>
  <c r="P52" i="327"/>
  <c r="M52" i="327"/>
  <c r="L52" i="327"/>
  <c r="K52" i="327"/>
  <c r="J52" i="327"/>
  <c r="P51" i="327"/>
  <c r="M51" i="327" s="1"/>
  <c r="L51" i="327"/>
  <c r="K51" i="327"/>
  <c r="J51" i="327"/>
  <c r="P50" i="327"/>
  <c r="M50" i="327" s="1"/>
  <c r="L50" i="327"/>
  <c r="K50" i="327"/>
  <c r="J50" i="327"/>
  <c r="P49" i="327"/>
  <c r="M49" i="327"/>
  <c r="L49" i="327"/>
  <c r="K49" i="327"/>
  <c r="J49" i="327"/>
  <c r="P48" i="327"/>
  <c r="M48" i="327" s="1"/>
  <c r="L48" i="327"/>
  <c r="K48" i="327"/>
  <c r="J48" i="327"/>
  <c r="P47" i="327"/>
  <c r="M47" i="327" s="1"/>
  <c r="L47" i="327"/>
  <c r="K47" i="327"/>
  <c r="J47" i="327"/>
  <c r="P46" i="327"/>
  <c r="M46" i="327" s="1"/>
  <c r="L46" i="327"/>
  <c r="K46" i="327"/>
  <c r="J46" i="327"/>
  <c r="P45" i="327"/>
  <c r="M45" i="327"/>
  <c r="L45" i="327"/>
  <c r="K45" i="327"/>
  <c r="J45" i="327"/>
  <c r="P44" i="327"/>
  <c r="M44" i="327" s="1"/>
  <c r="L44" i="327"/>
  <c r="K44" i="327"/>
  <c r="J44" i="327"/>
  <c r="P43" i="327"/>
  <c r="M43" i="327" s="1"/>
  <c r="L43" i="327"/>
  <c r="K43" i="327"/>
  <c r="J43" i="327"/>
  <c r="P42" i="327"/>
  <c r="M42" i="327" s="1"/>
  <c r="L42" i="327"/>
  <c r="K42" i="327"/>
  <c r="J42" i="327"/>
  <c r="P41" i="327"/>
  <c r="M41" i="327"/>
  <c r="L41" i="327"/>
  <c r="K41" i="327"/>
  <c r="J41" i="327"/>
  <c r="P40" i="327"/>
  <c r="M40" i="327" s="1"/>
  <c r="L40" i="327"/>
  <c r="K40" i="327"/>
  <c r="J40" i="327"/>
  <c r="H5" i="327"/>
  <c r="D5" i="327"/>
  <c r="C5" i="327"/>
  <c r="A5" i="327"/>
  <c r="A1" i="327"/>
  <c r="E2" i="304"/>
  <c r="C2" i="303"/>
  <c r="L11" i="304"/>
  <c r="I11" i="304"/>
  <c r="G11" i="304"/>
  <c r="E11" i="304"/>
  <c r="H18" i="304" s="1"/>
  <c r="D11" i="304"/>
  <c r="C11" i="304"/>
  <c r="I9" i="304"/>
  <c r="G9" i="304"/>
  <c r="E9" i="304"/>
  <c r="B20" i="304" s="1"/>
  <c r="C9" i="304"/>
  <c r="I7" i="304"/>
  <c r="G7" i="304"/>
  <c r="E7" i="304"/>
  <c r="B19" i="304" s="1"/>
  <c r="C7" i="304"/>
  <c r="Y5" i="304"/>
  <c r="AC1" i="304" s="1"/>
  <c r="L4" i="304"/>
  <c r="K41" i="304"/>
  <c r="E4" i="304"/>
  <c r="A4" i="304"/>
  <c r="Y3" i="304"/>
  <c r="A1" i="304"/>
  <c r="P156" i="303"/>
  <c r="M156" i="303" s="1"/>
  <c r="L156" i="303"/>
  <c r="K156" i="303"/>
  <c r="J156" i="303"/>
  <c r="P155" i="303"/>
  <c r="M155" i="303" s="1"/>
  <c r="L155" i="303"/>
  <c r="K155" i="303"/>
  <c r="J155" i="303"/>
  <c r="P154" i="303"/>
  <c r="M154" i="303"/>
  <c r="L154" i="303"/>
  <c r="K154" i="303"/>
  <c r="J154" i="303"/>
  <c r="P153" i="303"/>
  <c r="M153" i="303" s="1"/>
  <c r="L153" i="303"/>
  <c r="K153" i="303"/>
  <c r="J153" i="303"/>
  <c r="P152" i="303"/>
  <c r="M152" i="303" s="1"/>
  <c r="L152" i="303"/>
  <c r="K152" i="303"/>
  <c r="J152" i="303"/>
  <c r="P151" i="303"/>
  <c r="M151" i="303" s="1"/>
  <c r="L151" i="303"/>
  <c r="K151" i="303"/>
  <c r="J151" i="303"/>
  <c r="P150" i="303"/>
  <c r="M150" i="303"/>
  <c r="L150" i="303"/>
  <c r="K150" i="303"/>
  <c r="J150" i="303"/>
  <c r="P149" i="303"/>
  <c r="M149" i="303" s="1"/>
  <c r="L149" i="303"/>
  <c r="K149" i="303"/>
  <c r="J149" i="303"/>
  <c r="P148" i="303"/>
  <c r="M148" i="303" s="1"/>
  <c r="L148" i="303"/>
  <c r="K148" i="303"/>
  <c r="J148" i="303"/>
  <c r="P147" i="303"/>
  <c r="M147" i="303" s="1"/>
  <c r="L147" i="303"/>
  <c r="K147" i="303"/>
  <c r="J147" i="303"/>
  <c r="P146" i="303"/>
  <c r="M146" i="303"/>
  <c r="L146" i="303"/>
  <c r="K146" i="303"/>
  <c r="J146" i="303"/>
  <c r="P145" i="303"/>
  <c r="M145" i="303"/>
  <c r="L145" i="303"/>
  <c r="K145" i="303"/>
  <c r="J145" i="303"/>
  <c r="P144" i="303"/>
  <c r="M144" i="303" s="1"/>
  <c r="L144" i="303"/>
  <c r="K144" i="303"/>
  <c r="J144" i="303"/>
  <c r="P143" i="303"/>
  <c r="M143" i="303" s="1"/>
  <c r="L143" i="303"/>
  <c r="K143" i="303"/>
  <c r="J143" i="303"/>
  <c r="P142" i="303"/>
  <c r="M142" i="303" s="1"/>
  <c r="L142" i="303"/>
  <c r="K142" i="303"/>
  <c r="J142" i="303"/>
  <c r="P141" i="303"/>
  <c r="M141" i="303" s="1"/>
  <c r="L141" i="303"/>
  <c r="K141" i="303"/>
  <c r="J141" i="303"/>
  <c r="P140" i="303"/>
  <c r="M140" i="303" s="1"/>
  <c r="L140" i="303"/>
  <c r="K140" i="303"/>
  <c r="J140" i="303"/>
  <c r="P139" i="303"/>
  <c r="M139" i="303" s="1"/>
  <c r="L139" i="303"/>
  <c r="K139" i="303"/>
  <c r="J139" i="303"/>
  <c r="P138" i="303"/>
  <c r="M138" i="303"/>
  <c r="L138" i="303"/>
  <c r="K138" i="303"/>
  <c r="J138" i="303"/>
  <c r="P137" i="303"/>
  <c r="M137" i="303"/>
  <c r="L137" i="303"/>
  <c r="K137" i="303"/>
  <c r="J137" i="303"/>
  <c r="P136" i="303"/>
  <c r="M136" i="303" s="1"/>
  <c r="L136" i="303"/>
  <c r="K136" i="303"/>
  <c r="J136" i="303"/>
  <c r="P135" i="303"/>
  <c r="M135" i="303" s="1"/>
  <c r="L135" i="303"/>
  <c r="K135" i="303"/>
  <c r="J135" i="303"/>
  <c r="P134" i="303"/>
  <c r="M134" i="303"/>
  <c r="L134" i="303"/>
  <c r="K134" i="303"/>
  <c r="J134" i="303"/>
  <c r="P133" i="303"/>
  <c r="M133" i="303" s="1"/>
  <c r="L133" i="303"/>
  <c r="K133" i="303"/>
  <c r="J133" i="303"/>
  <c r="P132" i="303"/>
  <c r="M132" i="303" s="1"/>
  <c r="L132" i="303"/>
  <c r="K132" i="303"/>
  <c r="J132" i="303"/>
  <c r="P131" i="303"/>
  <c r="M131" i="303" s="1"/>
  <c r="L131" i="303"/>
  <c r="K131" i="303"/>
  <c r="J131" i="303"/>
  <c r="P130" i="303"/>
  <c r="M130" i="303" s="1"/>
  <c r="L130" i="303"/>
  <c r="K130" i="303"/>
  <c r="J130" i="303"/>
  <c r="P129" i="303"/>
  <c r="M129" i="303"/>
  <c r="L129" i="303"/>
  <c r="K129" i="303"/>
  <c r="J129" i="303"/>
  <c r="P128" i="303"/>
  <c r="M128" i="303" s="1"/>
  <c r="L128" i="303"/>
  <c r="K128" i="303"/>
  <c r="J128" i="303"/>
  <c r="P127" i="303"/>
  <c r="M127" i="303" s="1"/>
  <c r="L127" i="303"/>
  <c r="K127" i="303"/>
  <c r="J127" i="303"/>
  <c r="P126" i="303"/>
  <c r="M126" i="303"/>
  <c r="L126" i="303"/>
  <c r="K126" i="303"/>
  <c r="J126" i="303"/>
  <c r="P125" i="303"/>
  <c r="M125" i="303" s="1"/>
  <c r="L125" i="303"/>
  <c r="K125" i="303"/>
  <c r="J125" i="303"/>
  <c r="P124" i="303"/>
  <c r="M124" i="303" s="1"/>
  <c r="L124" i="303"/>
  <c r="K124" i="303"/>
  <c r="J124" i="303"/>
  <c r="P123" i="303"/>
  <c r="M123" i="303" s="1"/>
  <c r="L123" i="303"/>
  <c r="K123" i="303"/>
  <c r="J123" i="303"/>
  <c r="P122" i="303"/>
  <c r="M122" i="303"/>
  <c r="L122" i="303"/>
  <c r="K122" i="303"/>
  <c r="J122" i="303"/>
  <c r="P121" i="303"/>
  <c r="M121" i="303" s="1"/>
  <c r="L121" i="303"/>
  <c r="K121" i="303"/>
  <c r="J121" i="303"/>
  <c r="P120" i="303"/>
  <c r="M120" i="303" s="1"/>
  <c r="L120" i="303"/>
  <c r="K120" i="303"/>
  <c r="J120" i="303"/>
  <c r="P119" i="303"/>
  <c r="M119" i="303" s="1"/>
  <c r="L119" i="303"/>
  <c r="K119" i="303"/>
  <c r="J119" i="303"/>
  <c r="P118" i="303"/>
  <c r="M118" i="303"/>
  <c r="L118" i="303"/>
  <c r="K118" i="303"/>
  <c r="J118" i="303"/>
  <c r="P117" i="303"/>
  <c r="M117" i="303" s="1"/>
  <c r="L117" i="303"/>
  <c r="K117" i="303"/>
  <c r="J117" i="303"/>
  <c r="P116" i="303"/>
  <c r="M116" i="303" s="1"/>
  <c r="L116" i="303"/>
  <c r="K116" i="303"/>
  <c r="J116" i="303"/>
  <c r="P115" i="303"/>
  <c r="M115" i="303" s="1"/>
  <c r="L115" i="303"/>
  <c r="K115" i="303"/>
  <c r="J115" i="303"/>
  <c r="P114" i="303"/>
  <c r="M114" i="303"/>
  <c r="L114" i="303"/>
  <c r="K114" i="303"/>
  <c r="J114" i="303"/>
  <c r="P113" i="303"/>
  <c r="M113" i="303"/>
  <c r="L113" i="303"/>
  <c r="K113" i="303"/>
  <c r="J113" i="303"/>
  <c r="P112" i="303"/>
  <c r="M112" i="303" s="1"/>
  <c r="L112" i="303"/>
  <c r="K112" i="303"/>
  <c r="J112" i="303"/>
  <c r="P111" i="303"/>
  <c r="M111" i="303" s="1"/>
  <c r="L111" i="303"/>
  <c r="K111" i="303"/>
  <c r="J111" i="303"/>
  <c r="P110" i="303"/>
  <c r="M110" i="303" s="1"/>
  <c r="L110" i="303"/>
  <c r="K110" i="303"/>
  <c r="J110" i="303"/>
  <c r="P109" i="303"/>
  <c r="M109" i="303" s="1"/>
  <c r="L109" i="303"/>
  <c r="K109" i="303"/>
  <c r="J109" i="303"/>
  <c r="P108" i="303"/>
  <c r="M108" i="303" s="1"/>
  <c r="L108" i="303"/>
  <c r="K108" i="303"/>
  <c r="J108" i="303"/>
  <c r="P107" i="303"/>
  <c r="M107" i="303" s="1"/>
  <c r="L107" i="303"/>
  <c r="K107" i="303"/>
  <c r="J107" i="303"/>
  <c r="P106" i="303"/>
  <c r="M106" i="303"/>
  <c r="L106" i="303"/>
  <c r="K106" i="303"/>
  <c r="J106" i="303"/>
  <c r="P105" i="303"/>
  <c r="M105" i="303"/>
  <c r="L105" i="303"/>
  <c r="K105" i="303"/>
  <c r="J105" i="303"/>
  <c r="P104" i="303"/>
  <c r="M104" i="303" s="1"/>
  <c r="L104" i="303"/>
  <c r="K104" i="303"/>
  <c r="J104" i="303"/>
  <c r="P103" i="303"/>
  <c r="M103" i="303" s="1"/>
  <c r="L103" i="303"/>
  <c r="K103" i="303"/>
  <c r="J103" i="303"/>
  <c r="P102" i="303"/>
  <c r="M102" i="303"/>
  <c r="L102" i="303"/>
  <c r="K102" i="303"/>
  <c r="J102" i="303"/>
  <c r="P101" i="303"/>
  <c r="M101" i="303" s="1"/>
  <c r="L101" i="303"/>
  <c r="K101" i="303"/>
  <c r="J101" i="303"/>
  <c r="P100" i="303"/>
  <c r="M100" i="303" s="1"/>
  <c r="L100" i="303"/>
  <c r="K100" i="303"/>
  <c r="J100" i="303"/>
  <c r="P99" i="303"/>
  <c r="M99" i="303" s="1"/>
  <c r="L99" i="303"/>
  <c r="K99" i="303"/>
  <c r="J99" i="303"/>
  <c r="P98" i="303"/>
  <c r="M98" i="303" s="1"/>
  <c r="L98" i="303"/>
  <c r="K98" i="303"/>
  <c r="J98" i="303"/>
  <c r="P97" i="303"/>
  <c r="M97" i="303"/>
  <c r="L97" i="303"/>
  <c r="K97" i="303"/>
  <c r="J97" i="303"/>
  <c r="P96" i="303"/>
  <c r="M96" i="303" s="1"/>
  <c r="L96" i="303"/>
  <c r="K96" i="303"/>
  <c r="J96" i="303"/>
  <c r="P95" i="303"/>
  <c r="M95" i="303" s="1"/>
  <c r="L95" i="303"/>
  <c r="K95" i="303"/>
  <c r="J95" i="303"/>
  <c r="P94" i="303"/>
  <c r="M94" i="303"/>
  <c r="L94" i="303"/>
  <c r="K94" i="303"/>
  <c r="J94" i="303"/>
  <c r="P93" i="303"/>
  <c r="M93" i="303" s="1"/>
  <c r="L93" i="303"/>
  <c r="K93" i="303"/>
  <c r="J93" i="303"/>
  <c r="P92" i="303"/>
  <c r="M92" i="303" s="1"/>
  <c r="L92" i="303"/>
  <c r="K92" i="303"/>
  <c r="J92" i="303"/>
  <c r="P91" i="303"/>
  <c r="M91" i="303" s="1"/>
  <c r="L91" i="303"/>
  <c r="K91" i="303"/>
  <c r="J91" i="303"/>
  <c r="P90" i="303"/>
  <c r="M90" i="303"/>
  <c r="L90" i="303"/>
  <c r="K90" i="303"/>
  <c r="J90" i="303"/>
  <c r="P89" i="303"/>
  <c r="M89" i="303" s="1"/>
  <c r="L89" i="303"/>
  <c r="K89" i="303"/>
  <c r="J89" i="303"/>
  <c r="P88" i="303"/>
  <c r="M88" i="303" s="1"/>
  <c r="L88" i="303"/>
  <c r="K88" i="303"/>
  <c r="J88" i="303"/>
  <c r="P87" i="303"/>
  <c r="M87" i="303" s="1"/>
  <c r="L87" i="303"/>
  <c r="K87" i="303"/>
  <c r="J87" i="303"/>
  <c r="P86" i="303"/>
  <c r="M86" i="303"/>
  <c r="L86" i="303"/>
  <c r="K86" i="303"/>
  <c r="J86" i="303"/>
  <c r="P85" i="303"/>
  <c r="M85" i="303" s="1"/>
  <c r="L85" i="303"/>
  <c r="K85" i="303"/>
  <c r="J85" i="303"/>
  <c r="P84" i="303"/>
  <c r="M84" i="303" s="1"/>
  <c r="L84" i="303"/>
  <c r="K84" i="303"/>
  <c r="J84" i="303"/>
  <c r="P83" i="303"/>
  <c r="M83" i="303" s="1"/>
  <c r="L83" i="303"/>
  <c r="K83" i="303"/>
  <c r="J83" i="303"/>
  <c r="P82" i="303"/>
  <c r="M82" i="303"/>
  <c r="L82" i="303"/>
  <c r="K82" i="303"/>
  <c r="J82" i="303"/>
  <c r="P81" i="303"/>
  <c r="M81" i="303"/>
  <c r="L81" i="303"/>
  <c r="K81" i="303"/>
  <c r="J81" i="303"/>
  <c r="P80" i="303"/>
  <c r="M80" i="303" s="1"/>
  <c r="L80" i="303"/>
  <c r="K80" i="303"/>
  <c r="J80" i="303"/>
  <c r="P79" i="303"/>
  <c r="M79" i="303" s="1"/>
  <c r="L79" i="303"/>
  <c r="K79" i="303"/>
  <c r="J79" i="303"/>
  <c r="P78" i="303"/>
  <c r="M78" i="303" s="1"/>
  <c r="L78" i="303"/>
  <c r="K78" i="303"/>
  <c r="J78" i="303"/>
  <c r="P77" i="303"/>
  <c r="M77" i="303" s="1"/>
  <c r="L77" i="303"/>
  <c r="K77" i="303"/>
  <c r="J77" i="303"/>
  <c r="P76" i="303"/>
  <c r="M76" i="303" s="1"/>
  <c r="L76" i="303"/>
  <c r="K76" i="303"/>
  <c r="J76" i="303"/>
  <c r="P75" i="303"/>
  <c r="M75" i="303" s="1"/>
  <c r="L75" i="303"/>
  <c r="K75" i="303"/>
  <c r="J75" i="303"/>
  <c r="P74" i="303"/>
  <c r="M74" i="303"/>
  <c r="L74" i="303"/>
  <c r="K74" i="303"/>
  <c r="J74" i="303"/>
  <c r="P73" i="303"/>
  <c r="M73" i="303"/>
  <c r="L73" i="303"/>
  <c r="K73" i="303"/>
  <c r="J73" i="303"/>
  <c r="P72" i="303"/>
  <c r="M72" i="303" s="1"/>
  <c r="L72" i="303"/>
  <c r="K72" i="303"/>
  <c r="J72" i="303"/>
  <c r="P71" i="303"/>
  <c r="M71" i="303" s="1"/>
  <c r="L71" i="303"/>
  <c r="K71" i="303"/>
  <c r="J71" i="303"/>
  <c r="P70" i="303"/>
  <c r="M70" i="303"/>
  <c r="L70" i="303"/>
  <c r="K70" i="303"/>
  <c r="J70" i="303"/>
  <c r="P69" i="303"/>
  <c r="M69" i="303" s="1"/>
  <c r="L69" i="303"/>
  <c r="K69" i="303"/>
  <c r="J69" i="303"/>
  <c r="P68" i="303"/>
  <c r="M68" i="303" s="1"/>
  <c r="L68" i="303"/>
  <c r="K68" i="303"/>
  <c r="J68" i="303"/>
  <c r="P67" i="303"/>
  <c r="M67" i="303" s="1"/>
  <c r="L67" i="303"/>
  <c r="K67" i="303"/>
  <c r="J67" i="303"/>
  <c r="P66" i="303"/>
  <c r="M66" i="303" s="1"/>
  <c r="L66" i="303"/>
  <c r="K66" i="303"/>
  <c r="J66" i="303"/>
  <c r="P65" i="303"/>
  <c r="M65" i="303"/>
  <c r="L65" i="303"/>
  <c r="K65" i="303"/>
  <c r="J65" i="303"/>
  <c r="P64" i="303"/>
  <c r="M64" i="303" s="1"/>
  <c r="L64" i="303"/>
  <c r="K64" i="303"/>
  <c r="J64" i="303"/>
  <c r="P63" i="303"/>
  <c r="M63" i="303" s="1"/>
  <c r="L63" i="303"/>
  <c r="K63" i="303"/>
  <c r="J63" i="303"/>
  <c r="P62" i="303"/>
  <c r="M62" i="303"/>
  <c r="L62" i="303"/>
  <c r="K62" i="303"/>
  <c r="J62" i="303"/>
  <c r="P61" i="303"/>
  <c r="M61" i="303" s="1"/>
  <c r="L61" i="303"/>
  <c r="K61" i="303"/>
  <c r="J61" i="303"/>
  <c r="P60" i="303"/>
  <c r="M60" i="303" s="1"/>
  <c r="L60" i="303"/>
  <c r="K60" i="303"/>
  <c r="J60" i="303"/>
  <c r="P59" i="303"/>
  <c r="M59" i="303" s="1"/>
  <c r="L59" i="303"/>
  <c r="K59" i="303"/>
  <c r="J59" i="303"/>
  <c r="P58" i="303"/>
  <c r="M58" i="303"/>
  <c r="L58" i="303"/>
  <c r="K58" i="303"/>
  <c r="J58" i="303"/>
  <c r="P57" i="303"/>
  <c r="M57" i="303" s="1"/>
  <c r="L57" i="303"/>
  <c r="K57" i="303"/>
  <c r="J57" i="303"/>
  <c r="P56" i="303"/>
  <c r="M56" i="303" s="1"/>
  <c r="L56" i="303"/>
  <c r="K56" i="303"/>
  <c r="J56" i="303"/>
  <c r="P55" i="303"/>
  <c r="M55" i="303" s="1"/>
  <c r="L55" i="303"/>
  <c r="K55" i="303"/>
  <c r="J55" i="303"/>
  <c r="P54" i="303"/>
  <c r="M54" i="303"/>
  <c r="L54" i="303"/>
  <c r="K54" i="303"/>
  <c r="J54" i="303"/>
  <c r="P53" i="303"/>
  <c r="M53" i="303" s="1"/>
  <c r="L53" i="303"/>
  <c r="K53" i="303"/>
  <c r="J53" i="303"/>
  <c r="P52" i="303"/>
  <c r="M52" i="303" s="1"/>
  <c r="L52" i="303"/>
  <c r="K52" i="303"/>
  <c r="J52" i="303"/>
  <c r="P51" i="303"/>
  <c r="M51" i="303" s="1"/>
  <c r="L51" i="303"/>
  <c r="K51" i="303"/>
  <c r="J51" i="303"/>
  <c r="P50" i="303"/>
  <c r="M50" i="303"/>
  <c r="L50" i="303"/>
  <c r="K50" i="303"/>
  <c r="J50" i="303"/>
  <c r="P49" i="303"/>
  <c r="M49" i="303"/>
  <c r="L49" i="303"/>
  <c r="K49" i="303"/>
  <c r="J49" i="303"/>
  <c r="P48" i="303"/>
  <c r="M48" i="303" s="1"/>
  <c r="L48" i="303"/>
  <c r="K48" i="303"/>
  <c r="J48" i="303"/>
  <c r="P47" i="303"/>
  <c r="M47" i="303" s="1"/>
  <c r="L47" i="303"/>
  <c r="K47" i="303"/>
  <c r="J47" i="303"/>
  <c r="P46" i="303"/>
  <c r="M46" i="303" s="1"/>
  <c r="L46" i="303"/>
  <c r="K46" i="303"/>
  <c r="J46" i="303"/>
  <c r="P45" i="303"/>
  <c r="M45" i="303" s="1"/>
  <c r="L45" i="303"/>
  <c r="K45" i="303"/>
  <c r="J45" i="303"/>
  <c r="P44" i="303"/>
  <c r="M44" i="303" s="1"/>
  <c r="L44" i="303"/>
  <c r="K44" i="303"/>
  <c r="J44" i="303"/>
  <c r="P43" i="303"/>
  <c r="M43" i="303" s="1"/>
  <c r="L43" i="303"/>
  <c r="K43" i="303"/>
  <c r="J43" i="303"/>
  <c r="P42" i="303"/>
  <c r="M42" i="303"/>
  <c r="L42" i="303"/>
  <c r="K42" i="303"/>
  <c r="J42" i="303"/>
  <c r="P41" i="303"/>
  <c r="M41" i="303"/>
  <c r="L41" i="303"/>
  <c r="K41" i="303"/>
  <c r="J41" i="303"/>
  <c r="P40" i="303"/>
  <c r="M40" i="303" s="1"/>
  <c r="L40" i="303"/>
  <c r="K40" i="303"/>
  <c r="J40" i="303"/>
  <c r="H5" i="303"/>
  <c r="D5" i="303"/>
  <c r="C5" i="303"/>
  <c r="A5" i="303"/>
  <c r="A1" i="303"/>
  <c r="E2" i="280"/>
  <c r="C2" i="279"/>
  <c r="L11" i="280"/>
  <c r="I11" i="280"/>
  <c r="G11" i="280"/>
  <c r="E11" i="280"/>
  <c r="H18" i="280"/>
  <c r="D11" i="280"/>
  <c r="C11" i="280"/>
  <c r="I9" i="280"/>
  <c r="G9" i="280"/>
  <c r="E9" i="280"/>
  <c r="B20" i="280" s="1"/>
  <c r="C9" i="280"/>
  <c r="I7" i="280"/>
  <c r="G7" i="280"/>
  <c r="E7" i="280"/>
  <c r="D18" i="280" s="1"/>
  <c r="B19" i="280"/>
  <c r="C7" i="280"/>
  <c r="Y5" i="280"/>
  <c r="AG1" i="280" s="1"/>
  <c r="L4" i="280"/>
  <c r="K41" i="280" s="1"/>
  <c r="E4" i="280"/>
  <c r="A4" i="280"/>
  <c r="Y3" i="280"/>
  <c r="AF1" i="280" s="1"/>
  <c r="A1" i="280"/>
  <c r="P156" i="279"/>
  <c r="M156" i="279" s="1"/>
  <c r="L156" i="279"/>
  <c r="K156" i="279"/>
  <c r="J156" i="279"/>
  <c r="P155" i="279"/>
  <c r="M155" i="279"/>
  <c r="L155" i="279"/>
  <c r="K155" i="279"/>
  <c r="J155" i="279"/>
  <c r="P154" i="279"/>
  <c r="M154" i="279" s="1"/>
  <c r="L154" i="279"/>
  <c r="K154" i="279"/>
  <c r="J154" i="279"/>
  <c r="P153" i="279"/>
  <c r="M153" i="279" s="1"/>
  <c r="L153" i="279"/>
  <c r="K153" i="279"/>
  <c r="J153" i="279"/>
  <c r="P152" i="279"/>
  <c r="M152" i="279" s="1"/>
  <c r="L152" i="279"/>
  <c r="K152" i="279"/>
  <c r="J152" i="279"/>
  <c r="P151" i="279"/>
  <c r="M151" i="279"/>
  <c r="L151" i="279"/>
  <c r="K151" i="279"/>
  <c r="J151" i="279"/>
  <c r="P150" i="279"/>
  <c r="M150" i="279" s="1"/>
  <c r="L150" i="279"/>
  <c r="K150" i="279"/>
  <c r="J150" i="279"/>
  <c r="P149" i="279"/>
  <c r="M149" i="279" s="1"/>
  <c r="L149" i="279"/>
  <c r="K149" i="279"/>
  <c r="J149" i="279"/>
  <c r="P148" i="279"/>
  <c r="M148" i="279" s="1"/>
  <c r="L148" i="279"/>
  <c r="K148" i="279"/>
  <c r="J148" i="279"/>
  <c r="P147" i="279"/>
  <c r="M147" i="279"/>
  <c r="L147" i="279"/>
  <c r="K147" i="279"/>
  <c r="J147" i="279"/>
  <c r="P146" i="279"/>
  <c r="M146" i="279" s="1"/>
  <c r="L146" i="279"/>
  <c r="K146" i="279"/>
  <c r="J146" i="279"/>
  <c r="P145" i="279"/>
  <c r="M145" i="279" s="1"/>
  <c r="L145" i="279"/>
  <c r="K145" i="279"/>
  <c r="J145" i="279"/>
  <c r="P144" i="279"/>
  <c r="M144" i="279" s="1"/>
  <c r="L144" i="279"/>
  <c r="K144" i="279"/>
  <c r="J144" i="279"/>
  <c r="P143" i="279"/>
  <c r="M143" i="279"/>
  <c r="L143" i="279"/>
  <c r="K143" i="279"/>
  <c r="J143" i="279"/>
  <c r="P142" i="279"/>
  <c r="M142" i="279"/>
  <c r="L142" i="279"/>
  <c r="K142" i="279"/>
  <c r="J142" i="279"/>
  <c r="P141" i="279"/>
  <c r="M141" i="279" s="1"/>
  <c r="L141" i="279"/>
  <c r="K141" i="279"/>
  <c r="J141" i="279"/>
  <c r="P140" i="279"/>
  <c r="M140" i="279" s="1"/>
  <c r="L140" i="279"/>
  <c r="K140" i="279"/>
  <c r="J140" i="279"/>
  <c r="P139" i="279"/>
  <c r="M139" i="279" s="1"/>
  <c r="L139" i="279"/>
  <c r="K139" i="279"/>
  <c r="J139" i="279"/>
  <c r="P138" i="279"/>
  <c r="M138" i="279" s="1"/>
  <c r="L138" i="279"/>
  <c r="K138" i="279"/>
  <c r="J138" i="279"/>
  <c r="P137" i="279"/>
  <c r="M137" i="279" s="1"/>
  <c r="L137" i="279"/>
  <c r="K137" i="279"/>
  <c r="J137" i="279"/>
  <c r="P136" i="279"/>
  <c r="M136" i="279" s="1"/>
  <c r="L136" i="279"/>
  <c r="K136" i="279"/>
  <c r="J136" i="279"/>
  <c r="P135" i="279"/>
  <c r="M135" i="279"/>
  <c r="L135" i="279"/>
  <c r="K135" i="279"/>
  <c r="J135" i="279"/>
  <c r="P134" i="279"/>
  <c r="M134" i="279"/>
  <c r="L134" i="279"/>
  <c r="K134" i="279"/>
  <c r="J134" i="279"/>
  <c r="P133" i="279"/>
  <c r="M133" i="279" s="1"/>
  <c r="L133" i="279"/>
  <c r="K133" i="279"/>
  <c r="J133" i="279"/>
  <c r="P132" i="279"/>
  <c r="M132" i="279" s="1"/>
  <c r="L132" i="279"/>
  <c r="K132" i="279"/>
  <c r="J132" i="279"/>
  <c r="P131" i="279"/>
  <c r="M131" i="279"/>
  <c r="L131" i="279"/>
  <c r="K131" i="279"/>
  <c r="J131" i="279"/>
  <c r="P130" i="279"/>
  <c r="M130" i="279" s="1"/>
  <c r="L130" i="279"/>
  <c r="K130" i="279"/>
  <c r="J130" i="279"/>
  <c r="P129" i="279"/>
  <c r="M129" i="279" s="1"/>
  <c r="L129" i="279"/>
  <c r="K129" i="279"/>
  <c r="J129" i="279"/>
  <c r="P128" i="279"/>
  <c r="M128" i="279" s="1"/>
  <c r="L128" i="279"/>
  <c r="K128" i="279"/>
  <c r="J128" i="279"/>
  <c r="P127" i="279"/>
  <c r="M127" i="279" s="1"/>
  <c r="L127" i="279"/>
  <c r="K127" i="279"/>
  <c r="J127" i="279"/>
  <c r="P126" i="279"/>
  <c r="M126" i="279"/>
  <c r="L126" i="279"/>
  <c r="K126" i="279"/>
  <c r="J126" i="279"/>
  <c r="P125" i="279"/>
  <c r="M125" i="279" s="1"/>
  <c r="L125" i="279"/>
  <c r="K125" i="279"/>
  <c r="J125" i="279"/>
  <c r="P124" i="279"/>
  <c r="M124" i="279" s="1"/>
  <c r="L124" i="279"/>
  <c r="K124" i="279"/>
  <c r="J124" i="279"/>
  <c r="P123" i="279"/>
  <c r="M123" i="279"/>
  <c r="L123" i="279"/>
  <c r="K123" i="279"/>
  <c r="J123" i="279"/>
  <c r="P122" i="279"/>
  <c r="M122" i="279" s="1"/>
  <c r="L122" i="279"/>
  <c r="K122" i="279"/>
  <c r="J122" i="279"/>
  <c r="P121" i="279"/>
  <c r="M121" i="279" s="1"/>
  <c r="L121" i="279"/>
  <c r="K121" i="279"/>
  <c r="J121" i="279"/>
  <c r="P120" i="279"/>
  <c r="M120" i="279" s="1"/>
  <c r="L120" i="279"/>
  <c r="K120" i="279"/>
  <c r="J120" i="279"/>
  <c r="P119" i="279"/>
  <c r="M119" i="279"/>
  <c r="L119" i="279"/>
  <c r="K119" i="279"/>
  <c r="J119" i="279"/>
  <c r="P118" i="279"/>
  <c r="M118" i="279" s="1"/>
  <c r="L118" i="279"/>
  <c r="K118" i="279"/>
  <c r="J118" i="279"/>
  <c r="P117" i="279"/>
  <c r="M117" i="279" s="1"/>
  <c r="L117" i="279"/>
  <c r="K117" i="279"/>
  <c r="J117" i="279"/>
  <c r="P116" i="279"/>
  <c r="M116" i="279" s="1"/>
  <c r="L116" i="279"/>
  <c r="K116" i="279"/>
  <c r="J116" i="279"/>
  <c r="P115" i="279"/>
  <c r="M115" i="279"/>
  <c r="L115" i="279"/>
  <c r="K115" i="279"/>
  <c r="J115" i="279"/>
  <c r="P114" i="279"/>
  <c r="M114" i="279" s="1"/>
  <c r="L114" i="279"/>
  <c r="K114" i="279"/>
  <c r="J114" i="279"/>
  <c r="P113" i="279"/>
  <c r="M113" i="279" s="1"/>
  <c r="L113" i="279"/>
  <c r="K113" i="279"/>
  <c r="J113" i="279"/>
  <c r="P112" i="279"/>
  <c r="M112" i="279" s="1"/>
  <c r="L112" i="279"/>
  <c r="K112" i="279"/>
  <c r="J112" i="279"/>
  <c r="P111" i="279"/>
  <c r="M111" i="279"/>
  <c r="L111" i="279"/>
  <c r="K111" i="279"/>
  <c r="J111" i="279"/>
  <c r="P110" i="279"/>
  <c r="M110" i="279"/>
  <c r="L110" i="279"/>
  <c r="K110" i="279"/>
  <c r="J110" i="279"/>
  <c r="P109" i="279"/>
  <c r="M109" i="279" s="1"/>
  <c r="L109" i="279"/>
  <c r="K109" i="279"/>
  <c r="J109" i="279"/>
  <c r="P108" i="279"/>
  <c r="M108" i="279" s="1"/>
  <c r="L108" i="279"/>
  <c r="K108" i="279"/>
  <c r="J108" i="279"/>
  <c r="P107" i="279"/>
  <c r="M107" i="279" s="1"/>
  <c r="L107" i="279"/>
  <c r="K107" i="279"/>
  <c r="J107" i="279"/>
  <c r="P106" i="279"/>
  <c r="M106" i="279" s="1"/>
  <c r="L106" i="279"/>
  <c r="K106" i="279"/>
  <c r="J106" i="279"/>
  <c r="P105" i="279"/>
  <c r="M105" i="279" s="1"/>
  <c r="L105" i="279"/>
  <c r="K105" i="279"/>
  <c r="J105" i="279"/>
  <c r="P104" i="279"/>
  <c r="M104" i="279" s="1"/>
  <c r="L104" i="279"/>
  <c r="K104" i="279"/>
  <c r="J104" i="279"/>
  <c r="P103" i="279"/>
  <c r="M103" i="279"/>
  <c r="L103" i="279"/>
  <c r="K103" i="279"/>
  <c r="J103" i="279"/>
  <c r="P102" i="279"/>
  <c r="M102" i="279"/>
  <c r="L102" i="279"/>
  <c r="K102" i="279"/>
  <c r="J102" i="279"/>
  <c r="P101" i="279"/>
  <c r="M101" i="279" s="1"/>
  <c r="L101" i="279"/>
  <c r="K101" i="279"/>
  <c r="J101" i="279"/>
  <c r="P100" i="279"/>
  <c r="M100" i="279" s="1"/>
  <c r="L100" i="279"/>
  <c r="K100" i="279"/>
  <c r="J100" i="279"/>
  <c r="P99" i="279"/>
  <c r="M99" i="279"/>
  <c r="L99" i="279"/>
  <c r="K99" i="279"/>
  <c r="J99" i="279"/>
  <c r="P98" i="279"/>
  <c r="M98" i="279" s="1"/>
  <c r="L98" i="279"/>
  <c r="K98" i="279"/>
  <c r="J98" i="279"/>
  <c r="P97" i="279"/>
  <c r="M97" i="279" s="1"/>
  <c r="L97" i="279"/>
  <c r="K97" i="279"/>
  <c r="J97" i="279"/>
  <c r="P96" i="279"/>
  <c r="M96" i="279" s="1"/>
  <c r="L96" i="279"/>
  <c r="K96" i="279"/>
  <c r="J96" i="279"/>
  <c r="P95" i="279"/>
  <c r="M95" i="279" s="1"/>
  <c r="L95" i="279"/>
  <c r="K95" i="279"/>
  <c r="J95" i="279"/>
  <c r="P94" i="279"/>
  <c r="M94" i="279"/>
  <c r="L94" i="279"/>
  <c r="K94" i="279"/>
  <c r="J94" i="279"/>
  <c r="P93" i="279"/>
  <c r="M93" i="279" s="1"/>
  <c r="L93" i="279"/>
  <c r="K93" i="279"/>
  <c r="J93" i="279"/>
  <c r="P92" i="279"/>
  <c r="M92" i="279" s="1"/>
  <c r="L92" i="279"/>
  <c r="K92" i="279"/>
  <c r="J92" i="279"/>
  <c r="P91" i="279"/>
  <c r="M91" i="279"/>
  <c r="L91" i="279"/>
  <c r="K91" i="279"/>
  <c r="J91" i="279"/>
  <c r="P90" i="279"/>
  <c r="M90" i="279" s="1"/>
  <c r="L90" i="279"/>
  <c r="K90" i="279"/>
  <c r="J90" i="279"/>
  <c r="P89" i="279"/>
  <c r="M89" i="279" s="1"/>
  <c r="L89" i="279"/>
  <c r="K89" i="279"/>
  <c r="J89" i="279"/>
  <c r="P88" i="279"/>
  <c r="M88" i="279" s="1"/>
  <c r="L88" i="279"/>
  <c r="K88" i="279"/>
  <c r="J88" i="279"/>
  <c r="P87" i="279"/>
  <c r="M87" i="279"/>
  <c r="L87" i="279"/>
  <c r="K87" i="279"/>
  <c r="J87" i="279"/>
  <c r="P86" i="279"/>
  <c r="M86" i="279" s="1"/>
  <c r="L86" i="279"/>
  <c r="K86" i="279"/>
  <c r="J86" i="279"/>
  <c r="P85" i="279"/>
  <c r="M85" i="279" s="1"/>
  <c r="L85" i="279"/>
  <c r="K85" i="279"/>
  <c r="J85" i="279"/>
  <c r="P84" i="279"/>
  <c r="M84" i="279" s="1"/>
  <c r="L84" i="279"/>
  <c r="K84" i="279"/>
  <c r="J84" i="279"/>
  <c r="P83" i="279"/>
  <c r="M83" i="279"/>
  <c r="L83" i="279"/>
  <c r="K83" i="279"/>
  <c r="J83" i="279"/>
  <c r="P82" i="279"/>
  <c r="M82" i="279" s="1"/>
  <c r="L82" i="279"/>
  <c r="K82" i="279"/>
  <c r="J82" i="279"/>
  <c r="P81" i="279"/>
  <c r="M81" i="279" s="1"/>
  <c r="L81" i="279"/>
  <c r="K81" i="279"/>
  <c r="J81" i="279"/>
  <c r="P80" i="279"/>
  <c r="M80" i="279" s="1"/>
  <c r="L80" i="279"/>
  <c r="K80" i="279"/>
  <c r="J80" i="279"/>
  <c r="P79" i="279"/>
  <c r="M79" i="279"/>
  <c r="L79" i="279"/>
  <c r="K79" i="279"/>
  <c r="J79" i="279"/>
  <c r="P78" i="279"/>
  <c r="M78" i="279"/>
  <c r="L78" i="279"/>
  <c r="K78" i="279"/>
  <c r="J78" i="279"/>
  <c r="P77" i="279"/>
  <c r="M77" i="279" s="1"/>
  <c r="L77" i="279"/>
  <c r="K77" i="279"/>
  <c r="J77" i="279"/>
  <c r="P76" i="279"/>
  <c r="M76" i="279" s="1"/>
  <c r="L76" i="279"/>
  <c r="K76" i="279"/>
  <c r="J76" i="279"/>
  <c r="P75" i="279"/>
  <c r="M75" i="279" s="1"/>
  <c r="L75" i="279"/>
  <c r="K75" i="279"/>
  <c r="J75" i="279"/>
  <c r="P74" i="279"/>
  <c r="M74" i="279" s="1"/>
  <c r="L74" i="279"/>
  <c r="K74" i="279"/>
  <c r="J74" i="279"/>
  <c r="P73" i="279"/>
  <c r="M73" i="279" s="1"/>
  <c r="L73" i="279"/>
  <c r="K73" i="279"/>
  <c r="J73" i="279"/>
  <c r="P72" i="279"/>
  <c r="M72" i="279" s="1"/>
  <c r="L72" i="279"/>
  <c r="K72" i="279"/>
  <c r="J72" i="279"/>
  <c r="P71" i="279"/>
  <c r="M71" i="279"/>
  <c r="L71" i="279"/>
  <c r="K71" i="279"/>
  <c r="J71" i="279"/>
  <c r="P70" i="279"/>
  <c r="M70" i="279"/>
  <c r="L70" i="279"/>
  <c r="K70" i="279"/>
  <c r="J70" i="279"/>
  <c r="P69" i="279"/>
  <c r="M69" i="279" s="1"/>
  <c r="L69" i="279"/>
  <c r="K69" i="279"/>
  <c r="J69" i="279"/>
  <c r="P68" i="279"/>
  <c r="M68" i="279" s="1"/>
  <c r="L68" i="279"/>
  <c r="K68" i="279"/>
  <c r="J68" i="279"/>
  <c r="P67" i="279"/>
  <c r="M67" i="279"/>
  <c r="L67" i="279"/>
  <c r="K67" i="279"/>
  <c r="J67" i="279"/>
  <c r="P66" i="279"/>
  <c r="M66" i="279" s="1"/>
  <c r="L66" i="279"/>
  <c r="K66" i="279"/>
  <c r="J66" i="279"/>
  <c r="P65" i="279"/>
  <c r="M65" i="279" s="1"/>
  <c r="L65" i="279"/>
  <c r="K65" i="279"/>
  <c r="J65" i="279"/>
  <c r="P64" i="279"/>
  <c r="M64" i="279" s="1"/>
  <c r="L64" i="279"/>
  <c r="K64" i="279"/>
  <c r="J64" i="279"/>
  <c r="P63" i="279"/>
  <c r="M63" i="279" s="1"/>
  <c r="L63" i="279"/>
  <c r="K63" i="279"/>
  <c r="J63" i="279"/>
  <c r="P62" i="279"/>
  <c r="M62" i="279"/>
  <c r="L62" i="279"/>
  <c r="K62" i="279"/>
  <c r="J62" i="279"/>
  <c r="P61" i="279"/>
  <c r="M61" i="279"/>
  <c r="L61" i="279"/>
  <c r="K61" i="279"/>
  <c r="J61" i="279"/>
  <c r="P60" i="279"/>
  <c r="M60" i="279" s="1"/>
  <c r="L60" i="279"/>
  <c r="K60" i="279"/>
  <c r="J60" i="279"/>
  <c r="P59" i="279"/>
  <c r="M59" i="279"/>
  <c r="L59" i="279"/>
  <c r="K59" i="279"/>
  <c r="J59" i="279"/>
  <c r="P58" i="279"/>
  <c r="M58" i="279" s="1"/>
  <c r="L58" i="279"/>
  <c r="K58" i="279"/>
  <c r="J58" i="279"/>
  <c r="P57" i="279"/>
  <c r="M57" i="279"/>
  <c r="L57" i="279"/>
  <c r="K57" i="279"/>
  <c r="J57" i="279"/>
  <c r="P56" i="279"/>
  <c r="M56" i="279" s="1"/>
  <c r="L56" i="279"/>
  <c r="K56" i="279"/>
  <c r="J56" i="279"/>
  <c r="P55" i="279"/>
  <c r="M55" i="279"/>
  <c r="L55" i="279"/>
  <c r="K55" i="279"/>
  <c r="J55" i="279"/>
  <c r="P54" i="279"/>
  <c r="M54" i="279"/>
  <c r="L54" i="279"/>
  <c r="K54" i="279"/>
  <c r="J54" i="279"/>
  <c r="P53" i="279"/>
  <c r="M53" i="279" s="1"/>
  <c r="L53" i="279"/>
  <c r="K53" i="279"/>
  <c r="J53" i="279"/>
  <c r="P52" i="279"/>
  <c r="M52" i="279" s="1"/>
  <c r="L52" i="279"/>
  <c r="K52" i="279"/>
  <c r="J52" i="279"/>
  <c r="P51" i="279"/>
  <c r="M51" i="279"/>
  <c r="L51" i="279"/>
  <c r="K51" i="279"/>
  <c r="J51" i="279"/>
  <c r="P50" i="279"/>
  <c r="M50" i="279"/>
  <c r="L50" i="279"/>
  <c r="K50" i="279"/>
  <c r="J50" i="279"/>
  <c r="P49" i="279"/>
  <c r="M49" i="279"/>
  <c r="L49" i="279"/>
  <c r="K49" i="279"/>
  <c r="J49" i="279"/>
  <c r="P48" i="279"/>
  <c r="M48" i="279" s="1"/>
  <c r="L48" i="279"/>
  <c r="K48" i="279"/>
  <c r="J48" i="279"/>
  <c r="P47" i="279"/>
  <c r="M47" i="279" s="1"/>
  <c r="L47" i="279"/>
  <c r="K47" i="279"/>
  <c r="J47" i="279"/>
  <c r="P46" i="279"/>
  <c r="M46" i="279"/>
  <c r="L46" i="279"/>
  <c r="K46" i="279"/>
  <c r="J46" i="279"/>
  <c r="P45" i="279"/>
  <c r="M45" i="279"/>
  <c r="L45" i="279"/>
  <c r="K45" i="279"/>
  <c r="J45" i="279"/>
  <c r="P44" i="279"/>
  <c r="M44" i="279" s="1"/>
  <c r="L44" i="279"/>
  <c r="K44" i="279"/>
  <c r="J44" i="279"/>
  <c r="P43" i="279"/>
  <c r="M43" i="279"/>
  <c r="L43" i="279"/>
  <c r="K43" i="279"/>
  <c r="J43" i="279"/>
  <c r="P42" i="279"/>
  <c r="M42" i="279" s="1"/>
  <c r="L42" i="279"/>
  <c r="K42" i="279"/>
  <c r="J42" i="279"/>
  <c r="P41" i="279"/>
  <c r="M41" i="279"/>
  <c r="L41" i="279"/>
  <c r="K41" i="279"/>
  <c r="J41" i="279"/>
  <c r="P40" i="279"/>
  <c r="M40" i="279" s="1"/>
  <c r="L40" i="279"/>
  <c r="K40" i="279"/>
  <c r="J40" i="279"/>
  <c r="H5" i="279"/>
  <c r="D5" i="279"/>
  <c r="C5" i="279"/>
  <c r="A5" i="279"/>
  <c r="A1" i="279"/>
  <c r="E2" i="232"/>
  <c r="C2" i="231"/>
  <c r="I11" i="232"/>
  <c r="G11" i="232"/>
  <c r="E11" i="232"/>
  <c r="B21" i="232" s="1"/>
  <c r="C11" i="232"/>
  <c r="I9" i="232"/>
  <c r="G9" i="232"/>
  <c r="E9" i="232"/>
  <c r="B20" i="232"/>
  <c r="C9" i="232"/>
  <c r="I7" i="232"/>
  <c r="G7" i="232"/>
  <c r="E7" i="232"/>
  <c r="B19" i="232"/>
  <c r="C7" i="232"/>
  <c r="Y5" i="232"/>
  <c r="L4" i="232"/>
  <c r="K41" i="232"/>
  <c r="E4" i="232"/>
  <c r="A4" i="232"/>
  <c r="Y3" i="232"/>
  <c r="AC1" i="232" s="1"/>
  <c r="A1" i="232"/>
  <c r="P156" i="231"/>
  <c r="M156" i="231" s="1"/>
  <c r="L156" i="231"/>
  <c r="K156" i="231"/>
  <c r="J156" i="231"/>
  <c r="P155" i="231"/>
  <c r="M155" i="231"/>
  <c r="L155" i="231"/>
  <c r="K155" i="231"/>
  <c r="J155" i="231"/>
  <c r="P154" i="231"/>
  <c r="M154" i="231"/>
  <c r="L154" i="231"/>
  <c r="K154" i="231"/>
  <c r="J154" i="231"/>
  <c r="P153" i="231"/>
  <c r="M153" i="231" s="1"/>
  <c r="L153" i="231"/>
  <c r="K153" i="231"/>
  <c r="J153" i="231"/>
  <c r="P152" i="231"/>
  <c r="M152" i="231" s="1"/>
  <c r="L152" i="231"/>
  <c r="K152" i="231"/>
  <c r="J152" i="231"/>
  <c r="P151" i="231"/>
  <c r="M151" i="231"/>
  <c r="L151" i="231"/>
  <c r="K151" i="231"/>
  <c r="J151" i="231"/>
  <c r="P150" i="231"/>
  <c r="M150" i="231" s="1"/>
  <c r="L150" i="231"/>
  <c r="K150" i="231"/>
  <c r="J150" i="231"/>
  <c r="P149" i="231"/>
  <c r="M149" i="231" s="1"/>
  <c r="L149" i="231"/>
  <c r="K149" i="231"/>
  <c r="J149" i="231"/>
  <c r="P148" i="231"/>
  <c r="M148" i="231" s="1"/>
  <c r="L148" i="231"/>
  <c r="K148" i="231"/>
  <c r="J148" i="231"/>
  <c r="P147" i="231"/>
  <c r="M147" i="231"/>
  <c r="L147" i="231"/>
  <c r="K147" i="231"/>
  <c r="J147" i="231"/>
  <c r="P146" i="231"/>
  <c r="M146" i="231"/>
  <c r="L146" i="231"/>
  <c r="K146" i="231"/>
  <c r="J146" i="231"/>
  <c r="P145" i="231"/>
  <c r="M145" i="231" s="1"/>
  <c r="L145" i="231"/>
  <c r="K145" i="231"/>
  <c r="J145" i="231"/>
  <c r="P144" i="231"/>
  <c r="M144" i="231" s="1"/>
  <c r="L144" i="231"/>
  <c r="K144" i="231"/>
  <c r="J144" i="231"/>
  <c r="P143" i="231"/>
  <c r="M143" i="231"/>
  <c r="L143" i="231"/>
  <c r="K143" i="231"/>
  <c r="J143" i="231"/>
  <c r="P142" i="231"/>
  <c r="M142" i="231" s="1"/>
  <c r="L142" i="231"/>
  <c r="K142" i="231"/>
  <c r="J142" i="231"/>
  <c r="P141" i="231"/>
  <c r="M141" i="231" s="1"/>
  <c r="L141" i="231"/>
  <c r="K141" i="231"/>
  <c r="J141" i="231"/>
  <c r="P140" i="231"/>
  <c r="M140" i="231" s="1"/>
  <c r="L140" i="231"/>
  <c r="K140" i="231"/>
  <c r="J140" i="231"/>
  <c r="P139" i="231"/>
  <c r="M139" i="231"/>
  <c r="L139" i="231"/>
  <c r="K139" i="231"/>
  <c r="J139" i="231"/>
  <c r="P138" i="231"/>
  <c r="M138" i="231"/>
  <c r="L138" i="231"/>
  <c r="K138" i="231"/>
  <c r="J138" i="231"/>
  <c r="P137" i="231"/>
  <c r="M137" i="231" s="1"/>
  <c r="L137" i="231"/>
  <c r="K137" i="231"/>
  <c r="J137" i="231"/>
  <c r="P136" i="231"/>
  <c r="M136" i="231" s="1"/>
  <c r="L136" i="231"/>
  <c r="K136" i="231"/>
  <c r="J136" i="231"/>
  <c r="P135" i="231"/>
  <c r="M135" i="231"/>
  <c r="L135" i="231"/>
  <c r="K135" i="231"/>
  <c r="J135" i="231"/>
  <c r="P134" i="231"/>
  <c r="M134" i="231" s="1"/>
  <c r="L134" i="231"/>
  <c r="K134" i="231"/>
  <c r="J134" i="231"/>
  <c r="P133" i="231"/>
  <c r="M133" i="231" s="1"/>
  <c r="L133" i="231"/>
  <c r="K133" i="231"/>
  <c r="J133" i="231"/>
  <c r="P132" i="231"/>
  <c r="M132" i="231" s="1"/>
  <c r="L132" i="231"/>
  <c r="K132" i="231"/>
  <c r="J132" i="231"/>
  <c r="P131" i="231"/>
  <c r="M131" i="231"/>
  <c r="L131" i="231"/>
  <c r="K131" i="231"/>
  <c r="J131" i="231"/>
  <c r="P130" i="231"/>
  <c r="M130" i="231"/>
  <c r="L130" i="231"/>
  <c r="K130" i="231"/>
  <c r="J130" i="231"/>
  <c r="P129" i="231"/>
  <c r="M129" i="231" s="1"/>
  <c r="L129" i="231"/>
  <c r="K129" i="231"/>
  <c r="J129" i="231"/>
  <c r="P128" i="231"/>
  <c r="M128" i="231" s="1"/>
  <c r="L128" i="231"/>
  <c r="K128" i="231"/>
  <c r="J128" i="231"/>
  <c r="P127" i="231"/>
  <c r="M127" i="231"/>
  <c r="L127" i="231"/>
  <c r="K127" i="231"/>
  <c r="J127" i="231"/>
  <c r="P126" i="231"/>
  <c r="M126" i="231" s="1"/>
  <c r="L126" i="231"/>
  <c r="K126" i="231"/>
  <c r="J126" i="231"/>
  <c r="P125" i="231"/>
  <c r="M125" i="231" s="1"/>
  <c r="L125" i="231"/>
  <c r="K125" i="231"/>
  <c r="J125" i="231"/>
  <c r="P124" i="231"/>
  <c r="M124" i="231" s="1"/>
  <c r="L124" i="231"/>
  <c r="K124" i="231"/>
  <c r="J124" i="231"/>
  <c r="P123" i="231"/>
  <c r="M123" i="231"/>
  <c r="L123" i="231"/>
  <c r="K123" i="231"/>
  <c r="J123" i="231"/>
  <c r="P122" i="231"/>
  <c r="M122" i="231"/>
  <c r="L122" i="231"/>
  <c r="K122" i="231"/>
  <c r="J122" i="231"/>
  <c r="P121" i="231"/>
  <c r="M121" i="231" s="1"/>
  <c r="L121" i="231"/>
  <c r="K121" i="231"/>
  <c r="J121" i="231"/>
  <c r="P120" i="231"/>
  <c r="M120" i="231" s="1"/>
  <c r="L120" i="231"/>
  <c r="K120" i="231"/>
  <c r="J120" i="231"/>
  <c r="P119" i="231"/>
  <c r="M119" i="231"/>
  <c r="L119" i="231"/>
  <c r="K119" i="231"/>
  <c r="J119" i="231"/>
  <c r="P118" i="231"/>
  <c r="M118" i="231" s="1"/>
  <c r="L118" i="231"/>
  <c r="K118" i="231"/>
  <c r="J118" i="231"/>
  <c r="P117" i="231"/>
  <c r="M117" i="231" s="1"/>
  <c r="L117" i="231"/>
  <c r="K117" i="231"/>
  <c r="J117" i="231"/>
  <c r="P116" i="231"/>
  <c r="M116" i="231" s="1"/>
  <c r="L116" i="231"/>
  <c r="K116" i="231"/>
  <c r="J116" i="231"/>
  <c r="P115" i="231"/>
  <c r="M115" i="231"/>
  <c r="L115" i="231"/>
  <c r="K115" i="231"/>
  <c r="J115" i="231"/>
  <c r="P114" i="231"/>
  <c r="M114" i="231"/>
  <c r="L114" i="231"/>
  <c r="K114" i="231"/>
  <c r="J114" i="231"/>
  <c r="P113" i="231"/>
  <c r="M113" i="231" s="1"/>
  <c r="L113" i="231"/>
  <c r="K113" i="231"/>
  <c r="J113" i="231"/>
  <c r="P112" i="231"/>
  <c r="M112" i="231" s="1"/>
  <c r="L112" i="231"/>
  <c r="K112" i="231"/>
  <c r="J112" i="231"/>
  <c r="P111" i="231"/>
  <c r="M111" i="231"/>
  <c r="L111" i="231"/>
  <c r="K111" i="231"/>
  <c r="J111" i="231"/>
  <c r="P110" i="231"/>
  <c r="M110" i="231" s="1"/>
  <c r="L110" i="231"/>
  <c r="K110" i="231"/>
  <c r="J110" i="231"/>
  <c r="P109" i="231"/>
  <c r="M109" i="231" s="1"/>
  <c r="L109" i="231"/>
  <c r="K109" i="231"/>
  <c r="J109" i="231"/>
  <c r="P108" i="231"/>
  <c r="M108" i="231" s="1"/>
  <c r="L108" i="231"/>
  <c r="K108" i="231"/>
  <c r="J108" i="231"/>
  <c r="P107" i="231"/>
  <c r="M107" i="231"/>
  <c r="L107" i="231"/>
  <c r="K107" i="231"/>
  <c r="J107" i="231"/>
  <c r="P106" i="231"/>
  <c r="M106" i="231"/>
  <c r="L106" i="231"/>
  <c r="K106" i="231"/>
  <c r="J106" i="231"/>
  <c r="P105" i="231"/>
  <c r="M105" i="231" s="1"/>
  <c r="L105" i="231"/>
  <c r="K105" i="231"/>
  <c r="J105" i="231"/>
  <c r="P104" i="231"/>
  <c r="M104" i="231" s="1"/>
  <c r="L104" i="231"/>
  <c r="K104" i="231"/>
  <c r="J104" i="231"/>
  <c r="P103" i="231"/>
  <c r="M103" i="231"/>
  <c r="L103" i="231"/>
  <c r="K103" i="231"/>
  <c r="J103" i="231"/>
  <c r="P102" i="231"/>
  <c r="M102" i="231" s="1"/>
  <c r="L102" i="231"/>
  <c r="K102" i="231"/>
  <c r="J102" i="231"/>
  <c r="P101" i="231"/>
  <c r="M101" i="231" s="1"/>
  <c r="L101" i="231"/>
  <c r="K101" i="231"/>
  <c r="J101" i="231"/>
  <c r="P100" i="231"/>
  <c r="M100" i="231" s="1"/>
  <c r="L100" i="231"/>
  <c r="K100" i="231"/>
  <c r="J100" i="231"/>
  <c r="P99" i="231"/>
  <c r="M99" i="231"/>
  <c r="L99" i="231"/>
  <c r="K99" i="231"/>
  <c r="J99" i="231"/>
  <c r="P98" i="231"/>
  <c r="M98" i="231"/>
  <c r="L98" i="231"/>
  <c r="K98" i="231"/>
  <c r="J98" i="231"/>
  <c r="P97" i="231"/>
  <c r="M97" i="231" s="1"/>
  <c r="L97" i="231"/>
  <c r="K97" i="231"/>
  <c r="J97" i="231"/>
  <c r="P96" i="231"/>
  <c r="M96" i="231" s="1"/>
  <c r="L96" i="231"/>
  <c r="K96" i="231"/>
  <c r="J96" i="231"/>
  <c r="P95" i="231"/>
  <c r="M95" i="231"/>
  <c r="L95" i="231"/>
  <c r="K95" i="231"/>
  <c r="J95" i="231"/>
  <c r="P94" i="231"/>
  <c r="M94" i="231" s="1"/>
  <c r="L94" i="231"/>
  <c r="K94" i="231"/>
  <c r="J94" i="231"/>
  <c r="P93" i="231"/>
  <c r="M93" i="231" s="1"/>
  <c r="L93" i="231"/>
  <c r="K93" i="231"/>
  <c r="J93" i="231"/>
  <c r="P92" i="231"/>
  <c r="M92" i="231" s="1"/>
  <c r="L92" i="231"/>
  <c r="K92" i="231"/>
  <c r="J92" i="231"/>
  <c r="P91" i="231"/>
  <c r="M91" i="231"/>
  <c r="L91" i="231"/>
  <c r="K91" i="231"/>
  <c r="J91" i="231"/>
  <c r="P90" i="231"/>
  <c r="M90" i="231"/>
  <c r="L90" i="231"/>
  <c r="K90" i="231"/>
  <c r="J90" i="231"/>
  <c r="P89" i="231"/>
  <c r="M89" i="231" s="1"/>
  <c r="L89" i="231"/>
  <c r="K89" i="231"/>
  <c r="J89" i="231"/>
  <c r="P88" i="231"/>
  <c r="M88" i="231" s="1"/>
  <c r="L88" i="231"/>
  <c r="K88" i="231"/>
  <c r="J88" i="231"/>
  <c r="P87" i="231"/>
  <c r="M87" i="231"/>
  <c r="L87" i="231"/>
  <c r="K87" i="231"/>
  <c r="J87" i="231"/>
  <c r="P86" i="231"/>
  <c r="M86" i="231" s="1"/>
  <c r="L86" i="231"/>
  <c r="K86" i="231"/>
  <c r="J86" i="231"/>
  <c r="P85" i="231"/>
  <c r="M85" i="231" s="1"/>
  <c r="L85" i="231"/>
  <c r="K85" i="231"/>
  <c r="J85" i="231"/>
  <c r="P84" i="231"/>
  <c r="M84" i="231" s="1"/>
  <c r="L84" i="231"/>
  <c r="K84" i="231"/>
  <c r="J84" i="231"/>
  <c r="P83" i="231"/>
  <c r="M83" i="231"/>
  <c r="L83" i="231"/>
  <c r="K83" i="231"/>
  <c r="J83" i="231"/>
  <c r="P82" i="231"/>
  <c r="M82" i="231"/>
  <c r="L82" i="231"/>
  <c r="K82" i="231"/>
  <c r="J82" i="231"/>
  <c r="P81" i="231"/>
  <c r="M81" i="231" s="1"/>
  <c r="L81" i="231"/>
  <c r="K81" i="231"/>
  <c r="J81" i="231"/>
  <c r="P80" i="231"/>
  <c r="M80" i="231" s="1"/>
  <c r="L80" i="231"/>
  <c r="K80" i="231"/>
  <c r="J80" i="231"/>
  <c r="P79" i="231"/>
  <c r="M79" i="231"/>
  <c r="L79" i="231"/>
  <c r="K79" i="231"/>
  <c r="J79" i="231"/>
  <c r="P78" i="231"/>
  <c r="M78" i="231" s="1"/>
  <c r="L78" i="231"/>
  <c r="K78" i="231"/>
  <c r="J78" i="231"/>
  <c r="P77" i="231"/>
  <c r="M77" i="231" s="1"/>
  <c r="L77" i="231"/>
  <c r="K77" i="231"/>
  <c r="J77" i="231"/>
  <c r="P76" i="231"/>
  <c r="M76" i="231" s="1"/>
  <c r="L76" i="231"/>
  <c r="K76" i="231"/>
  <c r="J76" i="231"/>
  <c r="P75" i="231"/>
  <c r="M75" i="231"/>
  <c r="L75" i="231"/>
  <c r="K75" i="231"/>
  <c r="J75" i="231"/>
  <c r="P74" i="231"/>
  <c r="M74" i="231"/>
  <c r="L74" i="231"/>
  <c r="K74" i="231"/>
  <c r="J74" i="231"/>
  <c r="P73" i="231"/>
  <c r="M73" i="231" s="1"/>
  <c r="L73" i="231"/>
  <c r="K73" i="231"/>
  <c r="J73" i="231"/>
  <c r="P72" i="231"/>
  <c r="M72" i="231" s="1"/>
  <c r="L72" i="231"/>
  <c r="K72" i="231"/>
  <c r="J72" i="231"/>
  <c r="P71" i="231"/>
  <c r="M71" i="231"/>
  <c r="L71" i="231"/>
  <c r="K71" i="231"/>
  <c r="J71" i="231"/>
  <c r="P70" i="231"/>
  <c r="M70" i="231" s="1"/>
  <c r="L70" i="231"/>
  <c r="K70" i="231"/>
  <c r="J70" i="231"/>
  <c r="P69" i="231"/>
  <c r="M69" i="231" s="1"/>
  <c r="L69" i="231"/>
  <c r="K69" i="231"/>
  <c r="J69" i="231"/>
  <c r="P68" i="231"/>
  <c r="M68" i="231" s="1"/>
  <c r="L68" i="231"/>
  <c r="K68" i="231"/>
  <c r="J68" i="231"/>
  <c r="P67" i="231"/>
  <c r="M67" i="231"/>
  <c r="L67" i="231"/>
  <c r="K67" i="231"/>
  <c r="J67" i="231"/>
  <c r="P66" i="231"/>
  <c r="M66" i="231"/>
  <c r="L66" i="231"/>
  <c r="K66" i="231"/>
  <c r="J66" i="231"/>
  <c r="P65" i="231"/>
  <c r="M65" i="231" s="1"/>
  <c r="L65" i="231"/>
  <c r="K65" i="231"/>
  <c r="J65" i="231"/>
  <c r="P64" i="231"/>
  <c r="M64" i="231" s="1"/>
  <c r="L64" i="231"/>
  <c r="K64" i="231"/>
  <c r="J64" i="231"/>
  <c r="P63" i="231"/>
  <c r="M63" i="231"/>
  <c r="L63" i="231"/>
  <c r="K63" i="231"/>
  <c r="J63" i="231"/>
  <c r="P62" i="231"/>
  <c r="M62" i="231" s="1"/>
  <c r="L62" i="231"/>
  <c r="K62" i="231"/>
  <c r="J62" i="231"/>
  <c r="P61" i="231"/>
  <c r="M61" i="231" s="1"/>
  <c r="L61" i="231"/>
  <c r="K61" i="231"/>
  <c r="J61" i="231"/>
  <c r="P60" i="231"/>
  <c r="M60" i="231" s="1"/>
  <c r="L60" i="231"/>
  <c r="K60" i="231"/>
  <c r="J60" i="231"/>
  <c r="P59" i="231"/>
  <c r="M59" i="231"/>
  <c r="L59" i="231"/>
  <c r="K59" i="231"/>
  <c r="J59" i="231"/>
  <c r="P58" i="231"/>
  <c r="M58" i="231"/>
  <c r="L58" i="231"/>
  <c r="K58" i="231"/>
  <c r="J58" i="231"/>
  <c r="P57" i="231"/>
  <c r="M57" i="231" s="1"/>
  <c r="L57" i="231"/>
  <c r="K57" i="231"/>
  <c r="J57" i="231"/>
  <c r="P56" i="231"/>
  <c r="M56" i="231" s="1"/>
  <c r="L56" i="231"/>
  <c r="K56" i="231"/>
  <c r="J56" i="231"/>
  <c r="P55" i="231"/>
  <c r="M55" i="231"/>
  <c r="L55" i="231"/>
  <c r="K55" i="231"/>
  <c r="J55" i="231"/>
  <c r="P54" i="231"/>
  <c r="M54" i="231" s="1"/>
  <c r="L54" i="231"/>
  <c r="K54" i="231"/>
  <c r="J54" i="231"/>
  <c r="P53" i="231"/>
  <c r="M53" i="231" s="1"/>
  <c r="L53" i="231"/>
  <c r="K53" i="231"/>
  <c r="J53" i="231"/>
  <c r="P52" i="231"/>
  <c r="M52" i="231" s="1"/>
  <c r="L52" i="231"/>
  <c r="K52" i="231"/>
  <c r="J52" i="231"/>
  <c r="P51" i="231"/>
  <c r="M51" i="231"/>
  <c r="L51" i="231"/>
  <c r="K51" i="231"/>
  <c r="J51" i="231"/>
  <c r="P50" i="231"/>
  <c r="M50" i="231"/>
  <c r="L50" i="231"/>
  <c r="K50" i="231"/>
  <c r="J50" i="231"/>
  <c r="P49" i="231"/>
  <c r="M49" i="231" s="1"/>
  <c r="L49" i="231"/>
  <c r="K49" i="231"/>
  <c r="J49" i="231"/>
  <c r="P48" i="231"/>
  <c r="M48" i="231" s="1"/>
  <c r="L48" i="231"/>
  <c r="K48" i="231"/>
  <c r="J48" i="231"/>
  <c r="P47" i="231"/>
  <c r="M47" i="231"/>
  <c r="L47" i="231"/>
  <c r="K47" i="231"/>
  <c r="J47" i="231"/>
  <c r="P46" i="231"/>
  <c r="M46" i="231" s="1"/>
  <c r="L46" i="231"/>
  <c r="K46" i="231"/>
  <c r="J46" i="231"/>
  <c r="P45" i="231"/>
  <c r="M45" i="231" s="1"/>
  <c r="L45" i="231"/>
  <c r="K45" i="231"/>
  <c r="J45" i="231"/>
  <c r="P44" i="231"/>
  <c r="M44" i="231" s="1"/>
  <c r="L44" i="231"/>
  <c r="K44" i="231"/>
  <c r="J44" i="231"/>
  <c r="P43" i="231"/>
  <c r="M43" i="231"/>
  <c r="L43" i="231"/>
  <c r="K43" i="231"/>
  <c r="J43" i="231"/>
  <c r="P42" i="231"/>
  <c r="M42" i="231"/>
  <c r="L42" i="231"/>
  <c r="K42" i="231"/>
  <c r="J42" i="231"/>
  <c r="P41" i="231"/>
  <c r="M41" i="231" s="1"/>
  <c r="L41" i="231"/>
  <c r="K41" i="231"/>
  <c r="J41" i="231"/>
  <c r="P40" i="231"/>
  <c r="M40" i="231" s="1"/>
  <c r="L40" i="231"/>
  <c r="K40" i="231"/>
  <c r="J40" i="231"/>
  <c r="H5" i="231"/>
  <c r="D5" i="231"/>
  <c r="C5" i="231"/>
  <c r="A5" i="231"/>
  <c r="A1" i="231"/>
  <c r="D18" i="328"/>
  <c r="AD1" i="304"/>
  <c r="AJ1" i="304"/>
  <c r="AK1" i="304"/>
  <c r="AF1" i="232"/>
  <c r="AE1" i="232"/>
  <c r="AJ1" i="232"/>
  <c r="AG1" i="232"/>
  <c r="AI1" i="328"/>
  <c r="D18" i="304"/>
  <c r="F18" i="304"/>
  <c r="B21" i="280"/>
  <c r="D18" i="232"/>
  <c r="F18" i="232"/>
  <c r="H18" i="328"/>
  <c r="AJ1" i="280"/>
  <c r="AJ1" i="328"/>
  <c r="AB1" i="280"/>
  <c r="AC1" i="333" l="1"/>
  <c r="AG1" i="333"/>
  <c r="AK1" i="333"/>
  <c r="AD1" i="333"/>
  <c r="AH1" i="333"/>
  <c r="B20" i="333"/>
  <c r="AB1" i="333"/>
  <c r="AF1" i="333"/>
  <c r="AD1" i="340"/>
  <c r="AF1" i="340"/>
  <c r="AB1" i="340"/>
  <c r="AG1" i="340"/>
  <c r="AC1" i="340"/>
  <c r="D22" i="349"/>
  <c r="H22" i="351"/>
  <c r="B25" i="349"/>
  <c r="J27" i="349"/>
  <c r="B23" i="351"/>
  <c r="F27" i="351"/>
  <c r="AB1" i="353"/>
  <c r="AF1" i="353"/>
  <c r="AJ1" i="353"/>
  <c r="AB1" i="351"/>
  <c r="AF1" i="351"/>
  <c r="AJ1" i="351"/>
  <c r="B24" i="351"/>
  <c r="AC1" i="353"/>
  <c r="AG1" i="353"/>
  <c r="AK1" i="353"/>
  <c r="B21" i="358"/>
  <c r="H18" i="358"/>
  <c r="D18" i="358"/>
  <c r="AI1" i="353"/>
  <c r="D27" i="349"/>
  <c r="AC1" i="349"/>
  <c r="AG1" i="349"/>
  <c r="F27" i="349"/>
  <c r="AC1" i="351"/>
  <c r="AG1" i="351"/>
  <c r="AD1" i="353"/>
  <c r="L18" i="358"/>
  <c r="O6" i="356"/>
  <c r="F18" i="358"/>
  <c r="AD1" i="360"/>
  <c r="AH1" i="360"/>
  <c r="H18" i="360"/>
  <c r="J18" i="360"/>
  <c r="AD1" i="356"/>
  <c r="AC1" i="358"/>
  <c r="AG1" i="358"/>
  <c r="AB1" i="360"/>
  <c r="AF1" i="360"/>
  <c r="D18" i="360"/>
  <c r="B30" i="337"/>
  <c r="H27" i="337"/>
  <c r="B28" i="337"/>
  <c r="B21" i="331"/>
  <c r="AH1" i="334"/>
  <c r="AD1" i="334"/>
  <c r="AK1" i="334"/>
  <c r="AG1" i="334"/>
  <c r="AC1" i="334"/>
  <c r="AJ1" i="334"/>
  <c r="AF1" i="334"/>
  <c r="AB1" i="334"/>
  <c r="B20" i="335"/>
  <c r="H17" i="335"/>
  <c r="F22" i="337"/>
  <c r="B24" i="337"/>
  <c r="D18" i="331"/>
  <c r="AC1" i="331"/>
  <c r="AG1" i="331"/>
  <c r="H18" i="333"/>
  <c r="B21" i="333"/>
  <c r="B19" i="333"/>
  <c r="AI1" i="334"/>
  <c r="B24" i="334"/>
  <c r="F17" i="335"/>
  <c r="AC1" i="337"/>
  <c r="AG1" i="337"/>
  <c r="B23" i="337"/>
  <c r="F27" i="337"/>
  <c r="AH1" i="340"/>
  <c r="K6" i="340"/>
  <c r="AH1" i="342"/>
  <c r="AD1" i="342"/>
  <c r="AK1" i="342"/>
  <c r="AG1" i="342"/>
  <c r="AC1" i="342"/>
  <c r="AJ1" i="342"/>
  <c r="AF1" i="342"/>
  <c r="AB1" i="342"/>
  <c r="B25" i="334"/>
  <c r="B28" i="334"/>
  <c r="AB1" i="335"/>
  <c r="AF1" i="335"/>
  <c r="AJ1" i="335"/>
  <c r="M6" i="340"/>
  <c r="AE1" i="342"/>
  <c r="D27" i="347"/>
  <c r="B28" i="347"/>
  <c r="AC1" i="335"/>
  <c r="AG1" i="335"/>
  <c r="J27" i="337"/>
  <c r="AI1" i="342"/>
  <c r="B24" i="347"/>
  <c r="B24" i="342"/>
  <c r="O6" i="345"/>
  <c r="AB1" i="347"/>
  <c r="AF1" i="347"/>
  <c r="B25" i="347"/>
  <c r="B25" i="342"/>
  <c r="B28" i="342"/>
  <c r="AB1" i="345"/>
  <c r="AF1" i="345"/>
  <c r="F6" i="345"/>
  <c r="Q6" i="345"/>
  <c r="B29" i="347"/>
  <c r="AC1" i="345"/>
  <c r="AF1" i="304"/>
  <c r="AB1" i="304"/>
  <c r="AE1" i="280"/>
  <c r="AC1" i="328"/>
  <c r="AE1" i="328"/>
  <c r="AH1" i="328"/>
  <c r="AF1" i="328"/>
  <c r="AK1" i="232"/>
  <c r="AH1" i="232"/>
  <c r="AD1" i="280"/>
  <c r="AD1" i="328"/>
  <c r="AH1" i="280"/>
  <c r="AI1" i="280"/>
  <c r="F18" i="328"/>
  <c r="B21" i="304"/>
  <c r="AD1" i="232"/>
  <c r="AE1" i="304"/>
  <c r="AK1" i="280"/>
  <c r="AB1" i="328"/>
  <c r="AC1" i="280"/>
  <c r="H18" i="232"/>
  <c r="F18" i="280"/>
  <c r="AH1" i="304"/>
  <c r="AI1" i="232"/>
  <c r="AG1" i="304"/>
  <c r="AI1" i="304"/>
  <c r="AB1" i="23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Anders Wennberg</author>
  </authors>
  <commentList>
    <comment ref="N6" authorId="0" shapeId="0" xr:uid="{3B0B232C-C681-44B9-8A2F-8ACDDDA59669}">
      <text>
        <r>
          <rPr>
            <b/>
            <sz val="8"/>
            <color indexed="8"/>
            <rFont val="Tahoma"/>
            <family val="2"/>
          </rPr>
          <t>Játékos végső elfogadási státusza:
DA= Főtáblára elfogadva
WC=Szabadkártyás
SE=Különleges státusz
Q=Selejtezőből
LL=Szerencsés vesztes
Üres=Nincs a táblán</t>
        </r>
      </text>
    </comment>
    <comment ref="Q6" authorId="0" shapeId="0" xr:uid="{0E6C41ED-B1A2-485D-ABD2-A76E242DBD26}">
      <text>
        <r>
          <rPr>
            <b/>
            <sz val="8"/>
            <color indexed="8"/>
            <rFont val="Tahoma"/>
            <family val="2"/>
            <charset val="238"/>
          </rPr>
          <t>Amikor kész a kiemelési lista töltsd ki a kiemeléseket 1,2,3,4,…
A ki nem emelteknél hagyd üresen!</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Anders Wennberg</author>
  </authors>
  <commentList>
    <comment ref="N6" authorId="0" shapeId="0" xr:uid="{7466CE75-15F0-42C1-B341-C0274E361127}">
      <text>
        <r>
          <rPr>
            <b/>
            <sz val="8"/>
            <color indexed="8"/>
            <rFont val="Tahoma"/>
            <family val="2"/>
          </rPr>
          <t>Játékos végső elfogadási státusza:
DA= Főtáblára elfogadva
WC=Szabadkártyás
SE=Különleges státusz
Q=Selejtezőből
LL=Szerencsés vesztes
Üres=Nincs a táblán</t>
        </r>
      </text>
    </comment>
    <comment ref="Q6" authorId="0" shapeId="0" xr:uid="{66623F06-C5AA-4F94-92C5-D74C7CF242DC}">
      <text>
        <r>
          <rPr>
            <b/>
            <sz val="8"/>
            <color indexed="8"/>
            <rFont val="Tahoma"/>
            <family val="2"/>
            <charset val="238"/>
          </rPr>
          <t>Amikor kész a kiemelési lista töltsd ki a kiemeléseket 1,2,3,4,…
A ki nem emelteknél hagyd üresen!</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Anders Wennberg</author>
  </authors>
  <commentList>
    <comment ref="N6" authorId="0" shapeId="0" xr:uid="{608BDF19-1E83-4AEA-AEC8-F786B8FC4235}">
      <text>
        <r>
          <rPr>
            <b/>
            <sz val="8"/>
            <color indexed="8"/>
            <rFont val="Tahoma"/>
            <family val="2"/>
          </rPr>
          <t>Játékos végső elfogadási státusza:
DA= Főtáblára elfogadva
WC=Szabadkártyás
SE=Különleges státusz
Q=Selejtezőből
LL=Szerencsés vesztes
Üres=Nincs a táblán</t>
        </r>
      </text>
    </comment>
    <comment ref="Q6" authorId="0" shapeId="0" xr:uid="{228C7F7D-7791-43B8-8A4C-4D991E62D911}">
      <text>
        <r>
          <rPr>
            <b/>
            <sz val="8"/>
            <color indexed="8"/>
            <rFont val="Tahoma"/>
            <family val="2"/>
            <charset val="238"/>
          </rPr>
          <t>Amikor kész a kiemelési lista töltsd ki a kiemeléseket 1,2,3,4,…
A ki nem emelteknél hagyd üresen!</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Anders Wennberg</author>
  </authors>
  <commentList>
    <comment ref="N6" authorId="0" shapeId="0" xr:uid="{586239A9-C913-4D29-8130-CDA413812C85}">
      <text>
        <r>
          <rPr>
            <b/>
            <sz val="8"/>
            <color indexed="8"/>
            <rFont val="Tahoma"/>
            <family val="2"/>
          </rPr>
          <t>Játékos végső elfogadási státusza:
DA= Főtáblára elfogadva
WC=Szabadkártyás
SE=Különleges státusz
Q=Selejtezőből
LL=Szerencsés vesztes
Üres=Nincs a táblán</t>
        </r>
      </text>
    </comment>
    <comment ref="Q6" authorId="0" shapeId="0" xr:uid="{2E081061-DFA9-42DA-BFB5-1DAEFFA80603}">
      <text>
        <r>
          <rPr>
            <b/>
            <sz val="8"/>
            <color indexed="8"/>
            <rFont val="Tahoma"/>
            <family val="2"/>
            <charset val="238"/>
          </rPr>
          <t>Amikor kész a kiemelési lista töltsd ki a kiemeléseket 1,2,3,4,…
A ki nem emelteknél hagyd üresen!</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Anders Wennberg</author>
  </authors>
  <commentList>
    <comment ref="N6" authorId="0" shapeId="0" xr:uid="{4D5715DA-EC00-43A6-AD2B-6DFE5A61E3FF}">
      <text>
        <r>
          <rPr>
            <b/>
            <sz val="8"/>
            <color indexed="8"/>
            <rFont val="Tahoma"/>
            <family val="2"/>
          </rPr>
          <t>Játékos végső elfogadási státusza:
DA= Főtáblára elfogadva
WC=Szabadkártyás
SE=Különleges státusz
Q=Selejtezőből
LL=Szerencsés vesztes
Üres=Nincs a táblán</t>
        </r>
      </text>
    </comment>
    <comment ref="Q6" authorId="0" shapeId="0" xr:uid="{7C0A2B33-DAC2-45A6-A4F7-9B71275DAD57}">
      <text>
        <r>
          <rPr>
            <b/>
            <sz val="8"/>
            <color indexed="8"/>
            <rFont val="Tahoma"/>
            <family val="2"/>
            <charset val="238"/>
          </rPr>
          <t>Amikor kész a kiemelési lista töltsd ki a kiemeléseket 1,2,3,4,…
A ki nem emelteknél hagyd üresen!</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Anders Wennberg</author>
  </authors>
  <commentList>
    <comment ref="N6" authorId="0" shapeId="0" xr:uid="{0E18F035-704F-4B30-AA88-ABB2CDF70739}">
      <text>
        <r>
          <rPr>
            <b/>
            <sz val="8"/>
            <color indexed="8"/>
            <rFont val="Tahoma"/>
            <family val="2"/>
          </rPr>
          <t>Játékos végső elfogadási státusza:
DA= Főtáblára elfogadva
WC=Szabadkártyás
SE=Különleges státusz
Q=Selejtezőből
LL=Szerencsés vesztes
Üres=Nincs a táblán</t>
        </r>
      </text>
    </comment>
    <comment ref="Q6" authorId="0" shapeId="0" xr:uid="{A8BCEDB8-BBA6-4A63-A289-0B7A5EB21096}">
      <text>
        <r>
          <rPr>
            <b/>
            <sz val="8"/>
            <color indexed="8"/>
            <rFont val="Tahoma"/>
            <family val="2"/>
            <charset val="238"/>
          </rPr>
          <t>Amikor kész a kiemelési lista töltsd ki a kiemeléseket 1,2,3,4,…
A ki nem emelteknél hagyd üresen!</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Anders Wennberg</author>
  </authors>
  <commentList>
    <comment ref="N6" authorId="0" shapeId="0" xr:uid="{5DEB5A89-629E-4226-A348-4D050FC08BD9}">
      <text>
        <r>
          <rPr>
            <b/>
            <sz val="8"/>
            <color indexed="8"/>
            <rFont val="Tahoma"/>
            <family val="2"/>
          </rPr>
          <t>Játékos végső elfogadási státusza:
DA= Főtáblára elfogadva
WC=Szabadkártyás
SE=Különleges státusz
Q=Selejtezőből
LL=Szerencsés vesztes
Üres=Nincs a táblán</t>
        </r>
      </text>
    </comment>
    <comment ref="Q6" authorId="0" shapeId="0" xr:uid="{ECA6337A-269E-488D-BB8F-910096FA68C9}">
      <text>
        <r>
          <rPr>
            <b/>
            <sz val="8"/>
            <color indexed="8"/>
            <rFont val="Tahoma"/>
            <family val="2"/>
            <charset val="238"/>
          </rPr>
          <t>Amikor kész a kiemelési lista töltsd ki a kiemeléseket 1,2,3,4,…
A ki nem emelteknél hagyd üresen!</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Anders Wennberg</author>
  </authors>
  <commentList>
    <comment ref="N6" authorId="0" shapeId="0" xr:uid="{A2FE26CF-8E51-41F9-8829-38A98AED38F0}">
      <text>
        <r>
          <rPr>
            <b/>
            <sz val="8"/>
            <color indexed="8"/>
            <rFont val="Tahoma"/>
            <family val="2"/>
          </rPr>
          <t>Játékos végső elfogadási státusza:
DA= Főtáblára elfogadva
WC=Szabadkártyás
SE=Különleges státusz
Q=Selejtezőből
LL=Szerencsés vesztes
Üres=Nincs a táblán</t>
        </r>
      </text>
    </comment>
    <comment ref="Q6" authorId="0" shapeId="0" xr:uid="{59C96169-8F5E-4E3A-AB44-86BCFE0617A1}">
      <text>
        <r>
          <rPr>
            <b/>
            <sz val="8"/>
            <color indexed="8"/>
            <rFont val="Tahoma"/>
            <family val="2"/>
            <charset val="238"/>
          </rPr>
          <t>Amikor kész a kiemelési lista töltsd ki a kiemeléseket 1,2,3,4,…
A ki nem emelteknél hagyd üresen!</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Anders Wennberg</author>
  </authors>
  <commentList>
    <comment ref="E7" authorId="0" shapeId="0" xr:uid="{F0AD45A3-D011-438A-87F6-ADD76CDBEA37}">
      <text>
        <r>
          <rPr>
            <b/>
            <sz val="8"/>
            <color indexed="8"/>
            <rFont val="Tahoma"/>
            <family val="2"/>
            <charset val="238"/>
          </rPr>
          <t>Táblakészítés előtt:
Főtábla élőkészitésnél
- kitöltötted a DA, WC, LL, SE, Q-kat?
- kitöltötted a kiemeléseket?
Ha igen: csinálhatod a táblát.
Ha nem: menj vissza és töltsd ki!</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Anders Wennberg</author>
  </authors>
  <commentList>
    <comment ref="E7" authorId="0" shapeId="0" xr:uid="{3F2DD1AA-6D56-4F41-895E-F4D090D09D2F}">
      <text>
        <r>
          <rPr>
            <b/>
            <sz val="8"/>
            <color indexed="8"/>
            <rFont val="Tahoma"/>
            <family val="2"/>
            <charset val="238"/>
          </rPr>
          <t>Táblakészítés előtt:
Főtábla élőkészitésnél
- kitöltötted a DA, WC, LL, SE, Q-kat?
- kitöltötted a kiemeléseket?
Ha igen: csinálhatod a táblát.
Ha nem: menj vissza és töltsd ki!</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Anders Wennberg</author>
  </authors>
  <commentList>
    <comment ref="N6" authorId="0" shapeId="0" xr:uid="{D7C59E1F-67FC-4698-987F-3D6FE0ACA911}">
      <text>
        <r>
          <rPr>
            <b/>
            <sz val="8"/>
            <color indexed="8"/>
            <rFont val="Tahoma"/>
            <family val="2"/>
          </rPr>
          <t>Játékos végső elfogadási státusza:
DA= Főtáblára elfogadva
WC=Szabadkártyás
SE=Különleges státusz
Q=Selejtezőből
LL=Szerencsés vesztes
Üres=Nincs a táblán</t>
        </r>
      </text>
    </comment>
    <comment ref="Q6" authorId="0" shapeId="0" xr:uid="{C21B7385-BE15-4888-99D1-6BDAB94F8815}">
      <text>
        <r>
          <rPr>
            <b/>
            <sz val="8"/>
            <color indexed="8"/>
            <rFont val="Tahoma"/>
            <family val="2"/>
            <charset val="238"/>
          </rPr>
          <t>Amikor kész a kiemelési lista töltsd ki a kiemeléseket 1,2,3,4,…
A ki nem emelteknél hagyd üresen!</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Anders Wennberg</author>
  </authors>
  <commentList>
    <comment ref="N6" authorId="0" shapeId="0" xr:uid="{97CDD031-8290-4F0C-8084-4E2E0154BBCB}">
      <text>
        <r>
          <rPr>
            <b/>
            <sz val="8"/>
            <color indexed="8"/>
            <rFont val="Tahoma"/>
            <family val="2"/>
          </rPr>
          <t>Játékos végső elfogadási státusza:
DA= Főtáblára elfogadva
WC=Szabadkártyás
SE=Különleges státusz
Q=Selejtezőből
LL=Szerencsés vesztes
Üres=Nincs a táblán</t>
        </r>
      </text>
    </comment>
    <comment ref="Q6" authorId="0" shapeId="0" xr:uid="{F47A69FA-17BC-45B3-B3B2-399093846372}">
      <text>
        <r>
          <rPr>
            <b/>
            <sz val="8"/>
            <color indexed="8"/>
            <rFont val="Tahoma"/>
            <family val="2"/>
            <charset val="238"/>
          </rPr>
          <t>Amikor kész a kiemelési lista töltsd ki a kiemeléseket 1,2,3,4,…
A ki nem emelteknél hagyd üresen!</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Anders Wennberg</author>
  </authors>
  <commentList>
    <comment ref="N6" authorId="0" shapeId="0" xr:uid="{2AD0CB6E-B1FC-40FC-9503-D012707ABEEB}">
      <text>
        <r>
          <rPr>
            <b/>
            <sz val="8"/>
            <color indexed="8"/>
            <rFont val="Tahoma"/>
            <family val="2"/>
          </rPr>
          <t>Játékos végső elfogadási státusza:
DA= Főtáblára elfogadva
WC=Szabadkártyás
SE=Különleges státusz
Q=Selejtezőből
LL=Szerencsés vesztes
Üres=Nincs a táblán</t>
        </r>
      </text>
    </comment>
    <comment ref="Q6" authorId="0" shapeId="0" xr:uid="{CD99470A-261F-44C1-B7B7-27A5E89B88B8}">
      <text>
        <r>
          <rPr>
            <b/>
            <sz val="8"/>
            <color indexed="8"/>
            <rFont val="Tahoma"/>
            <family val="2"/>
            <charset val="238"/>
          </rPr>
          <t>Amikor kész a kiemelési lista töltsd ki a kiemeléseket 1,2,3,4,…
A ki nem emelteknél hagyd üresen!</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Anders Wennberg</author>
  </authors>
  <commentList>
    <comment ref="N6" authorId="0" shapeId="0" xr:uid="{9E7BD266-E6CC-4D11-8BFF-A2CA79E0BE54}">
      <text>
        <r>
          <rPr>
            <b/>
            <sz val="8"/>
            <color indexed="8"/>
            <rFont val="Tahoma"/>
            <family val="2"/>
          </rPr>
          <t>Játékos végső elfogadási státusza:
DA= Főtáblára elfogadva
WC=Szabadkártyás
SE=Különleges státusz
Q=Selejtezőből
LL=Szerencsés vesztes
Üres=Nincs a táblán</t>
        </r>
      </text>
    </comment>
    <comment ref="Q6" authorId="0" shapeId="0" xr:uid="{77168D90-7D16-44CD-86B2-4775309BB4A0}">
      <text>
        <r>
          <rPr>
            <b/>
            <sz val="8"/>
            <color indexed="8"/>
            <rFont val="Tahoma"/>
            <family val="2"/>
            <charset val="238"/>
          </rPr>
          <t>Amikor kész a kiemelési lista töltsd ki a kiemeléseket 1,2,3,4,…
A ki nem emelteknél hagyd üresen!</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Anders Wennberg</author>
  </authors>
  <commentList>
    <comment ref="E7" authorId="0" shapeId="0" xr:uid="{0B49ECED-A5FB-4D93-BFCA-66F5C00EAF66}">
      <text>
        <r>
          <rPr>
            <b/>
            <sz val="8"/>
            <color indexed="8"/>
            <rFont val="Tahoma"/>
            <family val="2"/>
            <charset val="238"/>
          </rPr>
          <t>Táblakészítés előtt:
Főtábla élőkészitésnél
- kitöltötted a DA, WC, LL, SE, Q-kat?
- kitöltötted a kiemeléseket?
Ha igen: csinálhatod a táblát.
Ha nem: menj vissza és töltsd ki!</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Anders Wennberg</author>
  </authors>
  <commentList>
    <comment ref="N6" authorId="0" shapeId="0" xr:uid="{2AEE2CD0-975A-4D0C-A25E-B1935592D9CF}">
      <text>
        <r>
          <rPr>
            <b/>
            <sz val="8"/>
            <color indexed="8"/>
            <rFont val="Tahoma"/>
            <family val="2"/>
          </rPr>
          <t>Játékos végső elfogadási státusza:
DA= Főtáblára elfogadva
WC=Szabadkártyás
SE=Különleges státusz
Q=Selejtezőből
LL=Szerencsés vesztes
Üres=Nincs a táblán</t>
        </r>
      </text>
    </comment>
    <comment ref="Q6" authorId="0" shapeId="0" xr:uid="{E2901FF4-0CD6-4318-A544-486216A7FDF7}">
      <text>
        <r>
          <rPr>
            <b/>
            <sz val="8"/>
            <color indexed="8"/>
            <rFont val="Tahoma"/>
            <family val="2"/>
            <charset val="238"/>
          </rPr>
          <t>Amikor kész a kiemelési lista töltsd ki a kiemeléseket 1,2,3,4,…
A ki nem emelteknél hagyd üresen!</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Anders Wennberg</author>
  </authors>
  <commentList>
    <comment ref="N6" authorId="0" shapeId="0" xr:uid="{118726ED-DDEB-4987-8C1C-AB010AE15251}">
      <text>
        <r>
          <rPr>
            <b/>
            <sz val="8"/>
            <color indexed="8"/>
            <rFont val="Tahoma"/>
            <family val="2"/>
          </rPr>
          <t>Játékos végső elfogadási státusza:
DA= Főtáblára elfogadva
WC=Szabadkártyás
SE=Különleges státusz
Q=Selejtezőből
LL=Szerencsés vesztes
Üres=Nincs a táblán</t>
        </r>
      </text>
    </comment>
    <comment ref="Q6" authorId="0" shapeId="0" xr:uid="{C59409A3-8B74-42A3-AB3A-1AF49561C7F7}">
      <text>
        <r>
          <rPr>
            <b/>
            <sz val="8"/>
            <color indexed="8"/>
            <rFont val="Tahoma"/>
            <family val="2"/>
            <charset val="238"/>
          </rPr>
          <t>Amikor kész a kiemelési lista töltsd ki a kiemeléseket 1,2,3,4,…
A ki nem emelteknél hagyd üresen!</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Anders Wennberg</author>
  </authors>
  <commentList>
    <comment ref="N6" authorId="0" shapeId="0" xr:uid="{291FF05D-657F-4C02-85F0-A8948E3E4D96}">
      <text>
        <r>
          <rPr>
            <b/>
            <sz val="8"/>
            <color indexed="8"/>
            <rFont val="Tahoma"/>
            <family val="2"/>
          </rPr>
          <t>Játékos végső elfogadási státusza:
DA= Főtáblára elfogadva
WC=Szabadkártyás
SE=Különleges státusz
Q=Selejtezőből
LL=Szerencsés vesztes
Üres=Nincs a táblán</t>
        </r>
      </text>
    </comment>
    <comment ref="Q6" authorId="0" shapeId="0" xr:uid="{056BE875-FC15-4FE7-9925-77F3A1DAC2CC}">
      <text>
        <r>
          <rPr>
            <b/>
            <sz val="8"/>
            <color indexed="8"/>
            <rFont val="Tahoma"/>
            <family val="2"/>
            <charset val="238"/>
          </rPr>
          <t>Amikor kész a kiemelési lista töltsd ki a kiemeléseket 1,2,3,4,…
A ki nem emelteknél hagyd üresen!</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Anders Wennberg</author>
  </authors>
  <commentList>
    <comment ref="N6" authorId="0" shapeId="0" xr:uid="{B74BA73E-7493-4D5D-91CD-FA3A3BA76439}">
      <text>
        <r>
          <rPr>
            <b/>
            <sz val="8"/>
            <color indexed="8"/>
            <rFont val="Tahoma"/>
            <family val="2"/>
          </rPr>
          <t>Játékos végső elfogadási státusza:
DA= Főtáblára elfogadva
WC=Szabadkártyás
SE=Különleges státusz
Q=Selejtezőből
LL=Szerencsés vesztes
Üres=Nincs a táblán</t>
        </r>
      </text>
    </comment>
    <comment ref="Q6" authorId="0" shapeId="0" xr:uid="{4D31531B-6827-4FE6-AA70-105952814232}">
      <text>
        <r>
          <rPr>
            <b/>
            <sz val="8"/>
            <color indexed="8"/>
            <rFont val="Tahoma"/>
            <family val="2"/>
            <charset val="238"/>
          </rPr>
          <t>Amikor kész a kiemelési lista töltsd ki a kiemeléseket 1,2,3,4,…
A ki nem emelteknél hagyd üresen!</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Anders Wennberg</author>
  </authors>
  <commentList>
    <comment ref="N6" authorId="0" shapeId="0" xr:uid="{028AC9DE-D7A9-469F-BB60-F1EF9B91972C}">
      <text>
        <r>
          <rPr>
            <b/>
            <sz val="8"/>
            <color indexed="8"/>
            <rFont val="Tahoma"/>
            <family val="2"/>
          </rPr>
          <t>Játékos végső elfogadási státusza:
DA= Főtáblára elfogadva
WC=Szabadkártyás
SE=Különleges státusz
Q=Selejtezőből
LL=Szerencsés vesztes
Üres=Nincs a táblán</t>
        </r>
      </text>
    </comment>
    <comment ref="Q6" authorId="0" shapeId="0" xr:uid="{512258D7-4144-4D64-A264-08661F50311C}">
      <text>
        <r>
          <rPr>
            <b/>
            <sz val="8"/>
            <color indexed="8"/>
            <rFont val="Tahoma"/>
            <family val="2"/>
            <charset val="238"/>
          </rPr>
          <t>Amikor kész a kiemelési lista töltsd ki a kiemeléseket 1,2,3,4,…
A ki nem emelteknél hagyd üresen!</t>
        </r>
      </text>
    </comment>
  </commentList>
</comments>
</file>

<file path=xl/sharedStrings.xml><?xml version="1.0" encoding="utf-8"?>
<sst xmlns="http://schemas.openxmlformats.org/spreadsheetml/2006/main" count="4425" uniqueCount="812">
  <si>
    <t>Seed Sort</t>
  </si>
  <si>
    <t>AccSort</t>
  </si>
  <si>
    <t>#</t>
  </si>
  <si>
    <t>1</t>
  </si>
  <si>
    <t>2</t>
  </si>
  <si>
    <t>3</t>
  </si>
  <si>
    <t>4</t>
  </si>
  <si>
    <t>5</t>
  </si>
  <si>
    <t>6</t>
  </si>
  <si>
    <t>7</t>
  </si>
  <si>
    <t>8</t>
  </si>
  <si>
    <t/>
  </si>
  <si>
    <t>NatSort</t>
  </si>
  <si>
    <t>AccBasic</t>
  </si>
  <si>
    <t>NatSort
if not 
Seed</t>
  </si>
  <si>
    <t>Ezt az oldalt soha ne töröld le !!!</t>
  </si>
  <si>
    <t>Töltsd ki a zöld mezőket!</t>
  </si>
  <si>
    <t>A verseny neve:</t>
  </si>
  <si>
    <t>A verseny dátuma (éééé.hh.nn)</t>
  </si>
  <si>
    <t>Város</t>
  </si>
  <si>
    <t>Versenybíró:</t>
  </si>
  <si>
    <t>Dátum</t>
  </si>
  <si>
    <t>Családi név</t>
  </si>
  <si>
    <t>Keresztnév</t>
  </si>
  <si>
    <t>Kategória</t>
  </si>
  <si>
    <t>Versenybíró</t>
  </si>
  <si>
    <t>Egyesület</t>
  </si>
  <si>
    <t>Kódszám</t>
  </si>
  <si>
    <t>Versenybíró aláírása</t>
  </si>
  <si>
    <t>ELŐKÉSZÍTŐ LISTA</t>
  </si>
  <si>
    <t>Sor</t>
  </si>
  <si>
    <t>Nevezett Igen</t>
  </si>
  <si>
    <t>Nevezési rangsor</t>
  </si>
  <si>
    <t>Sorsolási rangsor</t>
  </si>
  <si>
    <t>Kiemelés</t>
  </si>
  <si>
    <t>Rangsor</t>
  </si>
  <si>
    <t>Dátuma</t>
  </si>
  <si>
    <t>Kiemeltek</t>
  </si>
  <si>
    <t>Utolsó elfogadott játékos</t>
  </si>
  <si>
    <t>Sorsoló játékosok</t>
  </si>
  <si>
    <t>Elfogadási státusz</t>
  </si>
  <si>
    <t>kiem</t>
  </si>
  <si>
    <t xml:space="preserve">NE TÖRÖLD KI EZT AZ OLDALT!     </t>
  </si>
  <si>
    <t>Versenyszám:</t>
  </si>
  <si>
    <t>Egyéni főtábla</t>
  </si>
  <si>
    <t>Utolsó DA</t>
  </si>
  <si>
    <t>Szerencés Vesztes</t>
  </si>
  <si>
    <t>Helyettesíti</t>
  </si>
  <si>
    <t>Sorsolás időpontja</t>
  </si>
  <si>
    <t>Orvos neve:</t>
  </si>
  <si>
    <t>kódszám</t>
  </si>
  <si>
    <t xml:space="preserve">  </t>
  </si>
  <si>
    <t>A</t>
  </si>
  <si>
    <t>B</t>
  </si>
  <si>
    <t>C</t>
  </si>
  <si>
    <t>Vezetéknév</t>
  </si>
  <si>
    <t>Helyezés</t>
  </si>
  <si>
    <t>Pontszám</t>
  </si>
  <si>
    <t>Bónusz</t>
  </si>
  <si>
    <t>1 FORDULÓ</t>
  </si>
  <si>
    <t>C - A</t>
  </si>
  <si>
    <t>A - B</t>
  </si>
  <si>
    <t>B - C</t>
  </si>
  <si>
    <t>2 FORDULÓ</t>
  </si>
  <si>
    <t>3 FORDULÓ</t>
  </si>
  <si>
    <t>I</t>
  </si>
  <si>
    <t>II</t>
  </si>
  <si>
    <t>III</t>
  </si>
  <si>
    <t>IV</t>
  </si>
  <si>
    <t>V</t>
  </si>
  <si>
    <t>VI</t>
  </si>
  <si>
    <t>VII</t>
  </si>
  <si>
    <t>VIII</t>
  </si>
  <si>
    <t>X</t>
  </si>
  <si>
    <t>XI</t>
  </si>
  <si>
    <t>Verseny rendezője:</t>
  </si>
  <si>
    <t>Versenyigazgató</t>
  </si>
  <si>
    <t>W</t>
  </si>
  <si>
    <t>Magyar verseny táblakészítő</t>
  </si>
  <si>
    <t>Versenyszám 2</t>
  </si>
  <si>
    <t>Versenyszám 3</t>
  </si>
  <si>
    <t>Versenyszám 4</t>
  </si>
  <si>
    <t>Versenyszám 5</t>
  </si>
  <si>
    <t>Aláírás</t>
  </si>
  <si>
    <t>Balatonboglár</t>
  </si>
  <si>
    <t>Nagyistók-Nádasi Judit</t>
  </si>
  <si>
    <t>BBTC SE</t>
  </si>
  <si>
    <t>Paszér Éva</t>
  </si>
  <si>
    <t>A-II.kcs-U10-N-F</t>
  </si>
  <si>
    <t>A-V.kcs.-U14-L</t>
  </si>
  <si>
    <t>A-VIII.kcs.-U18+-L</t>
  </si>
  <si>
    <t>Balogh</t>
  </si>
  <si>
    <t>Rebeka Bella</t>
  </si>
  <si>
    <t>Bors</t>
  </si>
  <si>
    <t>Panna</t>
  </si>
  <si>
    <t>Győry</t>
  </si>
  <si>
    <t>Anna</t>
  </si>
  <si>
    <t>Boglári Ált. Isk. és AMI</t>
  </si>
  <si>
    <t>B.lelle-Karádi Ált. Isk.és AMI</t>
  </si>
  <si>
    <t>120627</t>
  </si>
  <si>
    <t>121225</t>
  </si>
  <si>
    <t>Pór</t>
  </si>
  <si>
    <t>Zsófia</t>
  </si>
  <si>
    <t>Prédl</t>
  </si>
  <si>
    <t>Jázmin</t>
  </si>
  <si>
    <t>Kaposvári Munkácsy M. Gimn</t>
  </si>
  <si>
    <t>Siófoki Perczel M.Gimn.</t>
  </si>
  <si>
    <t>061027</t>
  </si>
  <si>
    <t>A-VII.kcs.-U18-L</t>
  </si>
  <si>
    <t>Ferenczi-Balogh</t>
  </si>
  <si>
    <t>Szokodi</t>
  </si>
  <si>
    <t>Eszter Dorka</t>
  </si>
  <si>
    <t>080505</t>
  </si>
  <si>
    <t>1210030</t>
  </si>
  <si>
    <t>NE ranglista</t>
  </si>
  <si>
    <t>0611080</t>
  </si>
  <si>
    <t>0811240</t>
  </si>
  <si>
    <t>Illés-Maróthy</t>
  </si>
  <si>
    <t>Bence</t>
  </si>
  <si>
    <t>Johancsik</t>
  </si>
  <si>
    <t>Nimród</t>
  </si>
  <si>
    <t>B.földvári Gróf Széchenyi I. Ált.Isk.és AMI</t>
  </si>
  <si>
    <t>Siófoki Vak Bottyán János Ált.Isk.és AMI</t>
  </si>
  <si>
    <t>170213</t>
  </si>
  <si>
    <t>160921</t>
  </si>
  <si>
    <t>Somogy Vármegyei Tenisz DO A kategória</t>
  </si>
  <si>
    <t>Vármegyei szervezet</t>
  </si>
  <si>
    <t>DSB szervezet</t>
  </si>
  <si>
    <t>Versenykiírás</t>
  </si>
  <si>
    <t>Sportág</t>
  </si>
  <si>
    <t>Korcsoport</t>
  </si>
  <si>
    <t>Nem</t>
  </si>
  <si>
    <t>Jelleg</t>
  </si>
  <si>
    <t>Iskola</t>
  </si>
  <si>
    <t>Település</t>
  </si>
  <si>
    <t>Nevező</t>
  </si>
  <si>
    <t>Csapattag</t>
  </si>
  <si>
    <t>Testnevelő</t>
  </si>
  <si>
    <t>Felkészítő</t>
  </si>
  <si>
    <t>Somogy Vármegyei Diáksport Szövetség</t>
  </si>
  <si>
    <t>Marcali DSB</t>
  </si>
  <si>
    <t>Tenisz</t>
  </si>
  <si>
    <t>I.kcs Tenisz U8 piros labdával, P+S szabály</t>
  </si>
  <si>
    <t>F</t>
  </si>
  <si>
    <t>E</t>
  </si>
  <si>
    <t>Marcali Mikszáth Kálmán Általános Iskola</t>
  </si>
  <si>
    <t>Marcali</t>
  </si>
  <si>
    <t>Magyar Zétény</t>
  </si>
  <si>
    <t>Magyar Viktor</t>
  </si>
  <si>
    <t>Dél-Balaton DSB</t>
  </si>
  <si>
    <t>Boglári Általános Iskola és Alapfokú Művészeti Iskola</t>
  </si>
  <si>
    <t>Ecsődi Zsombor</t>
  </si>
  <si>
    <t>Varga Zsolt</t>
  </si>
  <si>
    <t>Balatonlelle-Karádi Általános Iskola és Alapfokú Művészeti Iskola</t>
  </si>
  <si>
    <t>Balatonlelle</t>
  </si>
  <si>
    <t>Lovász Dávid</t>
  </si>
  <si>
    <t>Vári Edit</t>
  </si>
  <si>
    <t>L</t>
  </si>
  <si>
    <t>Szita Léna</t>
  </si>
  <si>
    <t>Siófok DSB</t>
  </si>
  <si>
    <t>II.kcs Tenisz U10 narancs labdával, P+S szabály</t>
  </si>
  <si>
    <t>Siófoki Vak Bottyán János Általános Iskola és Alapfokú Művészeti Iskola</t>
  </si>
  <si>
    <t>Siófok</t>
  </si>
  <si>
    <t>Johancsik Nimród</t>
  </si>
  <si>
    <t>Nágele Nóra</t>
  </si>
  <si>
    <t>Bálint Dávid</t>
  </si>
  <si>
    <t>Gróf Széchényi Imre Általános Iskola és Alapfokú Művészeti Iskola</t>
  </si>
  <si>
    <t>Balatonföldvár</t>
  </si>
  <si>
    <t>Illés-Maróthy Bence</t>
  </si>
  <si>
    <t>Szalay Brigitta</t>
  </si>
  <si>
    <t>Lorántffy Zsuzsanna Református Óvoda, Általános Iskola, Gimnázium és Kollégium</t>
  </si>
  <si>
    <t>Kaposvár</t>
  </si>
  <si>
    <t>Mázsa Zsombor</t>
  </si>
  <si>
    <t>Ágoston Diána</t>
  </si>
  <si>
    <t>Kaposvár DSB</t>
  </si>
  <si>
    <t>Kaposvári Kodály Zoltán Központi Általános Iskola</t>
  </si>
  <si>
    <t>Jovánczai Barna</t>
  </si>
  <si>
    <t>Rédling-Szabó Gabriella</t>
  </si>
  <si>
    <t>Balogh Benett Áron</t>
  </si>
  <si>
    <t>Balatonszemesi Reich Károly Általános Iskola</t>
  </si>
  <si>
    <t>Balatonszemes</t>
  </si>
  <si>
    <t>Szalai-Szollár Máté</t>
  </si>
  <si>
    <t>Batki Balázs</t>
  </si>
  <si>
    <t>Szita Ádám</t>
  </si>
  <si>
    <t>Szántó János</t>
  </si>
  <si>
    <t>Szabó Péter Benedek</t>
  </si>
  <si>
    <t>Miseta Soma</t>
  </si>
  <si>
    <t xml:space="preserve">Kollár Bertalan Gábor </t>
  </si>
  <si>
    <t>Nádasdi Eszter</t>
  </si>
  <si>
    <t>Czene Lara</t>
  </si>
  <si>
    <t>Steiner Luca Gréta</t>
  </si>
  <si>
    <t>Székely Lulu Sára</t>
  </si>
  <si>
    <t>Könnyid-Kovács Judit</t>
  </si>
  <si>
    <t>Torma Tamara</t>
  </si>
  <si>
    <t>Mátyás Emma</t>
  </si>
  <si>
    <t>Szita Róza Genovéva</t>
  </si>
  <si>
    <t xml:space="preserve">III.kcs Tenisz U11 zöld labdával, P+S szabály </t>
  </si>
  <si>
    <t>Aradics Nolen</t>
  </si>
  <si>
    <t>Orosz Zéta Krisztián</t>
  </si>
  <si>
    <t>Ponekker Ákos</t>
  </si>
  <si>
    <t>Meggyes József Róbert</t>
  </si>
  <si>
    <t>Burkhalter Ármin</t>
  </si>
  <si>
    <t>Horváth Zalán Zoltán</t>
  </si>
  <si>
    <t>Győry Nimród Péter</t>
  </si>
  <si>
    <t>Csécs-Varga Zsombor</t>
  </si>
  <si>
    <t>Kántor Ádám</t>
  </si>
  <si>
    <t>Nagyboldogasszony Római Katolikus Gimnázium, Általános Iskola és Alapfokú Művészeti Iskola</t>
  </si>
  <si>
    <t>Rengel Izabella</t>
  </si>
  <si>
    <t>Szerbné Szabó Katalin</t>
  </si>
  <si>
    <t>Tóth Szabina</t>
  </si>
  <si>
    <t>Balogh Fanni Leila</t>
  </si>
  <si>
    <t>Balázs Helka</t>
  </si>
  <si>
    <t>Dávid Borbála</t>
  </si>
  <si>
    <t>Siófoki Beszédes József Általános Iskola</t>
  </si>
  <si>
    <t>Szalay Boglárka</t>
  </si>
  <si>
    <t>Tarján Bence</t>
  </si>
  <si>
    <t>IV.kcs Tenisz U12</t>
  </si>
  <si>
    <t>Körmendi-Bohorquez Hugó Gábor</t>
  </si>
  <si>
    <t>Kertész Gabriella Ilona</t>
  </si>
  <si>
    <t>Márkus Bence</t>
  </si>
  <si>
    <t>Kolumbán Kristóf</t>
  </si>
  <si>
    <t>Kopp Ádám</t>
  </si>
  <si>
    <t>Kapin Zétény</t>
  </si>
  <si>
    <t>Peitler Benett</t>
  </si>
  <si>
    <t>Győry László Benedek</t>
  </si>
  <si>
    <t>Völcsei Misa</t>
  </si>
  <si>
    <t>Kollár Barnabás Huba</t>
  </si>
  <si>
    <t>Balatonszabadi Kincskereső Általános Iskola</t>
  </si>
  <si>
    <t>Balatonszabadi</t>
  </si>
  <si>
    <t>Demeter Dominika</t>
  </si>
  <si>
    <t>Drimmer László</t>
  </si>
  <si>
    <t>Sólyom Emília</t>
  </si>
  <si>
    <t>V.kcs Tenisz U14</t>
  </si>
  <si>
    <t>Luthár Ábel Kristóf</t>
  </si>
  <si>
    <t>Siófoki Széchenyi István Általános Iskola</t>
  </si>
  <si>
    <t>Hermecz Botond Pál</t>
  </si>
  <si>
    <t>Horváth Bence</t>
  </si>
  <si>
    <t>Siska Miklós</t>
  </si>
  <si>
    <t>Bejczi Ádám</t>
  </si>
  <si>
    <t>Bejczi András</t>
  </si>
  <si>
    <t>Mojzes Benedek</t>
  </si>
  <si>
    <t>Balogh Rebeka Bella</t>
  </si>
  <si>
    <t>Bors Panna</t>
  </si>
  <si>
    <t>Győry Anna</t>
  </si>
  <si>
    <t>Ősz Blanka</t>
  </si>
  <si>
    <t>Monostori Réka</t>
  </si>
  <si>
    <t>KESZTHELYI NÓRA</t>
  </si>
  <si>
    <t>Burkhalter Lívia</t>
  </si>
  <si>
    <t>Tóth Luca</t>
  </si>
  <si>
    <t>Takács Zoé</t>
  </si>
  <si>
    <t>Bodor Anna Boróka</t>
  </si>
  <si>
    <t>Gyenis Roxána Léna</t>
  </si>
  <si>
    <t>Antal Ramóna Loretta</t>
  </si>
  <si>
    <t>Varga Fruzsina</t>
  </si>
  <si>
    <t>VI.kcs Tenisz U16</t>
  </si>
  <si>
    <t>Balatonkeresztúri Festetics Kristóf Általános Iskola</t>
  </si>
  <si>
    <t xml:space="preserve">Balatonkeresztúr </t>
  </si>
  <si>
    <t>Kónya Roland</t>
  </si>
  <si>
    <t>Somogyi Zsolt István</t>
  </si>
  <si>
    <t>Siófoki SZC Mathiász János Technikum, Gimnázium és Kollégium</t>
  </si>
  <si>
    <t>Tóth Bence</t>
  </si>
  <si>
    <t>Vargáné Hidvéghy Édua</t>
  </si>
  <si>
    <t>Karaff Attila</t>
  </si>
  <si>
    <t>Kaposvári Csokonai Vitéz Mihály Általános Iskola, Gimnázium és Szakgimnázium</t>
  </si>
  <si>
    <t>Szöllősi Patrik</t>
  </si>
  <si>
    <t>Richter Sándor László</t>
  </si>
  <si>
    <t>Tóth Ákos</t>
  </si>
  <si>
    <t>Méng Zoltán</t>
  </si>
  <si>
    <t>Solymosi Kristóf</t>
  </si>
  <si>
    <t>Siófoki SZC Krúdy Gyula Technikum és Gimnázium</t>
  </si>
  <si>
    <t>Antal-Tizedes Bruno</t>
  </si>
  <si>
    <t>Boda Árpád</t>
  </si>
  <si>
    <t>Horváth Barnabás</t>
  </si>
  <si>
    <t>Vörös Csaba</t>
  </si>
  <si>
    <t>Kaposvári SZC Noszlopy Gáspár Közgazdasági Technikum</t>
  </si>
  <si>
    <t>Fekete Bende</t>
  </si>
  <si>
    <t>Dovigyel Csaba</t>
  </si>
  <si>
    <t>Monok Zalán</t>
  </si>
  <si>
    <t>Eperi Péter Koppány</t>
  </si>
  <si>
    <t>Kaposvári Táncsics Mihály Gimnázium</t>
  </si>
  <si>
    <t>Komáromi Gergő</t>
  </si>
  <si>
    <t>Szabó Dávid János</t>
  </si>
  <si>
    <t>Siófoki Perczel Mór Gimnázium és Kollégium</t>
  </si>
  <si>
    <t>Bors Liza</t>
  </si>
  <si>
    <t>Horváth Csaba</t>
  </si>
  <si>
    <t>Kaposvári Munkácsy Mihály Gimnázium</t>
  </si>
  <si>
    <t>Csernák Fruzsina</t>
  </si>
  <si>
    <t>Horváth Kornél János</t>
  </si>
  <si>
    <t>Erdős Hedvig</t>
  </si>
  <si>
    <t>Péterfi Zsófia</t>
  </si>
  <si>
    <t>Madarász Jázmin Zoé</t>
  </si>
  <si>
    <t>Tóth Lilla</t>
  </si>
  <si>
    <t>VIII.kcs Tenisz U18+</t>
  </si>
  <si>
    <t>Fehér Csongor Barnabás</t>
  </si>
  <si>
    <t>Tirászi Zoltán</t>
  </si>
  <si>
    <t>Pór Zsófia</t>
  </si>
  <si>
    <t>Prédl Jázmin</t>
  </si>
  <si>
    <t>Szigeti Attila</t>
  </si>
  <si>
    <t>Fasching Fanni Terézia</t>
  </si>
  <si>
    <t>VII.kcs Tenisz U18</t>
  </si>
  <si>
    <t>Stefler Mátyás</t>
  </si>
  <si>
    <t>Könye Szabolcs</t>
  </si>
  <si>
    <t>Körmendy Péter Zoltán</t>
  </si>
  <si>
    <t>Lindemann Zalán</t>
  </si>
  <si>
    <t>Kovács Gábor Bence</t>
  </si>
  <si>
    <t>Mátyás Király Gimnázium és Kollégium</t>
  </si>
  <si>
    <t>Fonyód</t>
  </si>
  <si>
    <t>Zelei Kristóf</t>
  </si>
  <si>
    <t>Biró Martin</t>
  </si>
  <si>
    <t>Gergely Márton</t>
  </si>
  <si>
    <t>Falvai Dániel</t>
  </si>
  <si>
    <t>Ferenczi-Balogh Anna</t>
  </si>
  <si>
    <t>Pósfai Adrienn</t>
  </si>
  <si>
    <t>Szokodi Eszter Dorka</t>
  </si>
  <si>
    <t>Maljusin Eliza</t>
  </si>
  <si>
    <t>Prukner-Sas Médea</t>
  </si>
  <si>
    <t>Dienes Borbála</t>
  </si>
  <si>
    <t>Varga Luca</t>
  </si>
  <si>
    <t>Katus Kamilla Berta</t>
  </si>
  <si>
    <t>Ecsődi</t>
  </si>
  <si>
    <t>Zsombor</t>
  </si>
  <si>
    <t>Boglári Ált.Isk.és AMI</t>
  </si>
  <si>
    <t>180725</t>
  </si>
  <si>
    <t>Lovász</t>
  </si>
  <si>
    <t>Dávid</t>
  </si>
  <si>
    <t>B.lelle-Karádi Ált.Isk.és AMI</t>
  </si>
  <si>
    <t>180313</t>
  </si>
  <si>
    <t>Magyar</t>
  </si>
  <si>
    <t>Zétény</t>
  </si>
  <si>
    <t>Marcali Mikszáth K. Ált. Isk.</t>
  </si>
  <si>
    <t>180726</t>
  </si>
  <si>
    <t>Benett Áron</t>
  </si>
  <si>
    <t>Boglári Ált. Isk.és AMI</t>
  </si>
  <si>
    <t>171011</t>
  </si>
  <si>
    <t>Jovánczai</t>
  </si>
  <si>
    <t>Barna</t>
  </si>
  <si>
    <t>Kaposvári Kodály Z.Közp.Ált.Isk.</t>
  </si>
  <si>
    <t>160616</t>
  </si>
  <si>
    <t>Kollár</t>
  </si>
  <si>
    <t>Bertalan Gábor</t>
  </si>
  <si>
    <t>Lórántffy Zs. Kaposvár</t>
  </si>
  <si>
    <t>170121</t>
  </si>
  <si>
    <t>Mázsa</t>
  </si>
  <si>
    <t>170706</t>
  </si>
  <si>
    <t>Miseta</t>
  </si>
  <si>
    <t>Soma</t>
  </si>
  <si>
    <t>160923</t>
  </si>
  <si>
    <t>Lorántffy Zsuzsanna Ref, Óvoda, Ált. Isk., Gimn, és Koll. Kaposvár</t>
  </si>
  <si>
    <t>Szabó</t>
  </si>
  <si>
    <t>Péter Benedek</t>
  </si>
  <si>
    <t>B.lelle-Karádi Ált. Isk. és AMI</t>
  </si>
  <si>
    <t>160814</t>
  </si>
  <si>
    <t>Szalai-Szollár</t>
  </si>
  <si>
    <t>Máté</t>
  </si>
  <si>
    <t>B.szemesi Reich Károly Ált. Isk.</t>
  </si>
  <si>
    <t>170729</t>
  </si>
  <si>
    <t>Szántó</t>
  </si>
  <si>
    <t>János</t>
  </si>
  <si>
    <t>170830</t>
  </si>
  <si>
    <t>Szita</t>
  </si>
  <si>
    <t>Ádám</t>
  </si>
  <si>
    <t>160329</t>
  </si>
  <si>
    <t>Lórántffy Zsuzsanna Ref.Óvoda,Ált.Isk.,Gimn.és Koll. Kaposvár</t>
  </si>
  <si>
    <t>1.csoport</t>
  </si>
  <si>
    <t>2-3. csoport</t>
  </si>
  <si>
    <t>E - F</t>
  </si>
  <si>
    <t>F - D</t>
  </si>
  <si>
    <t>D - E</t>
  </si>
  <si>
    <t>D</t>
  </si>
  <si>
    <t>Döntő</t>
  </si>
  <si>
    <t>vs.</t>
  </si>
  <si>
    <t>3. hely</t>
  </si>
  <si>
    <t>5. hely</t>
  </si>
  <si>
    <t>A -D</t>
  </si>
  <si>
    <t>D - B</t>
  </si>
  <si>
    <t>C - D</t>
  </si>
  <si>
    <t>Aradics</t>
  </si>
  <si>
    <t>Nolen</t>
  </si>
  <si>
    <t>Siófoki Vak Bottyán J.Ált.Isk. és AMI</t>
  </si>
  <si>
    <t>151203</t>
  </si>
  <si>
    <t>Burkhalter</t>
  </si>
  <si>
    <t>Ármin</t>
  </si>
  <si>
    <t>Marcali Mikszáth K.Ált. Iskola</t>
  </si>
  <si>
    <t>150617</t>
  </si>
  <si>
    <t>Csécs-Varga</t>
  </si>
  <si>
    <t>Kaposvári Kodály Z. Közp. Ált. Isk.</t>
  </si>
  <si>
    <t>150105</t>
  </si>
  <si>
    <t>Nimród Péter</t>
  </si>
  <si>
    <t>B.lelle-Karádi Ált. Iskola és AMI</t>
  </si>
  <si>
    <t>151005</t>
  </si>
  <si>
    <t>Horváth</t>
  </si>
  <si>
    <t>Zalán Zoltán</t>
  </si>
  <si>
    <t>150330</t>
  </si>
  <si>
    <t>Orosz</t>
  </si>
  <si>
    <t>Zéta Krisztián</t>
  </si>
  <si>
    <t>Siófoki Vak Bottyán J.Ált. Isk. és AMI</t>
  </si>
  <si>
    <t>150506</t>
  </si>
  <si>
    <t>Ponekker</t>
  </si>
  <si>
    <t>Ákos</t>
  </si>
  <si>
    <t>150828</t>
  </si>
  <si>
    <t>D - G</t>
  </si>
  <si>
    <t>G - E</t>
  </si>
  <si>
    <t>F - E</t>
  </si>
  <si>
    <t>G</t>
  </si>
  <si>
    <t>László Benedek</t>
  </si>
  <si>
    <t>140921</t>
  </si>
  <si>
    <t>Kapin</t>
  </si>
  <si>
    <t>141129</t>
  </si>
  <si>
    <t>Barnabás Huba</t>
  </si>
  <si>
    <t>Lorántffy Zs. Kaposvár</t>
  </si>
  <si>
    <t>141228</t>
  </si>
  <si>
    <t>Kopp</t>
  </si>
  <si>
    <t>140926</t>
  </si>
  <si>
    <t>Körmendi-Bohorquez</t>
  </si>
  <si>
    <t>Hugó Gábor</t>
  </si>
  <si>
    <t>Nagyboldogasszony - Kaposvár</t>
  </si>
  <si>
    <t>140901</t>
  </si>
  <si>
    <t>Márkus</t>
  </si>
  <si>
    <t>Kaposvári Kodály Z. Közp.Ált.Isk.</t>
  </si>
  <si>
    <t>140326</t>
  </si>
  <si>
    <t>Peitler</t>
  </si>
  <si>
    <t>Benett</t>
  </si>
  <si>
    <t>Boglári Általános Iskola és AMI</t>
  </si>
  <si>
    <t>140912</t>
  </si>
  <si>
    <t>Völcsei</t>
  </si>
  <si>
    <t>Misa</t>
  </si>
  <si>
    <t>140924</t>
  </si>
  <si>
    <t>Lorántffy Zsuzsanna Ref.Óvoda,Ált.Isk.,Gimn. és Koll. Kaposvár</t>
  </si>
  <si>
    <t>Nagyboldogasszony Római Kat.Gimn. Ált.Isk.és AMI  Kaposvár</t>
  </si>
  <si>
    <t>St.</t>
  </si>
  <si>
    <t>kód</t>
  </si>
  <si>
    <t>Kiem</t>
  </si>
  <si>
    <t>2. forduló</t>
  </si>
  <si>
    <t>Győztes</t>
  </si>
  <si>
    <t>Umpire</t>
  </si>
  <si>
    <t>CU</t>
  </si>
  <si>
    <t>Elődöntők</t>
  </si>
  <si>
    <t>a</t>
  </si>
  <si>
    <t>b</t>
  </si>
  <si>
    <t>Bejczi Ádi</t>
  </si>
  <si>
    <t>130713</t>
  </si>
  <si>
    <t>Bejczi A.</t>
  </si>
  <si>
    <t>András</t>
  </si>
  <si>
    <t>Hermecz</t>
  </si>
  <si>
    <t>Botond Pál</t>
  </si>
  <si>
    <t>Siófoki Széchenyi István Ált. Isk.</t>
  </si>
  <si>
    <t>130215</t>
  </si>
  <si>
    <t>Luthár</t>
  </si>
  <si>
    <t>Ábel Kristóf</t>
  </si>
  <si>
    <t>130617</t>
  </si>
  <si>
    <t>Mojzes</t>
  </si>
  <si>
    <t>Benedek</t>
  </si>
  <si>
    <t>130119</t>
  </si>
  <si>
    <t>Siska</t>
  </si>
  <si>
    <t>Miklós</t>
  </si>
  <si>
    <t>121119</t>
  </si>
  <si>
    <t>Nagyboldogasszony Római Kat. Gimn., Ált. Isk. és AMI  Kaposvár</t>
  </si>
  <si>
    <t>VI.kcs.-U16-F</t>
  </si>
  <si>
    <t>Antal-Tizedes</t>
  </si>
  <si>
    <t>Bruno</t>
  </si>
  <si>
    <t>Siófoki SZC Krúdy Gy.Tech.és Gimn.</t>
  </si>
  <si>
    <t>100209</t>
  </si>
  <si>
    <t>Eperi</t>
  </si>
  <si>
    <t>Péter Koppány</t>
  </si>
  <si>
    <t>K.vári SZC Noszlopy Gáspár Közg. Techn.</t>
  </si>
  <si>
    <t>110126</t>
  </si>
  <si>
    <t>Fekete</t>
  </si>
  <si>
    <t>Bende</t>
  </si>
  <si>
    <t>100331</t>
  </si>
  <si>
    <t>Barnabás</t>
  </si>
  <si>
    <t>110704</t>
  </si>
  <si>
    <t>Komáromi</t>
  </si>
  <si>
    <t>Gergő</t>
  </si>
  <si>
    <t>110511</t>
  </si>
  <si>
    <t>Monok</t>
  </si>
  <si>
    <t>Zalán</t>
  </si>
  <si>
    <t>100322</t>
  </si>
  <si>
    <t>Szöllősi</t>
  </si>
  <si>
    <t>Patrik</t>
  </si>
  <si>
    <t>K.vári Csokonai V.M.Ált.Isk.,Gimn.és Szakgimn.</t>
  </si>
  <si>
    <t>111223</t>
  </si>
  <si>
    <t>Tóth</t>
  </si>
  <si>
    <t>100716</t>
  </si>
  <si>
    <t>Siófoki SZC Mathiász J. Tech., Gimn. és Koll.</t>
  </si>
  <si>
    <t>100720</t>
  </si>
  <si>
    <t>Lorántffy Zsuzsanna Ref. Óvoda, Ált. Isk., Gimn. és Koll. Kaposvár</t>
  </si>
  <si>
    <t>VII.kcs.-U18-F</t>
  </si>
  <si>
    <t>Gergely</t>
  </si>
  <si>
    <t>Márton</t>
  </si>
  <si>
    <t>Kaposvári Táncsics M. Gimnázium</t>
  </si>
  <si>
    <t>091230</t>
  </si>
  <si>
    <t>Kovács</t>
  </si>
  <si>
    <t>Gábor Bence</t>
  </si>
  <si>
    <t>Siófoki Perczel Mór Gimn. és Koll.</t>
  </si>
  <si>
    <t>080103</t>
  </si>
  <si>
    <t>Körmendy</t>
  </si>
  <si>
    <t>Péter Zoltán</t>
  </si>
  <si>
    <t>080117</t>
  </si>
  <si>
    <t>Lindemann</t>
  </si>
  <si>
    <t>080405</t>
  </si>
  <si>
    <t>Stefler</t>
  </si>
  <si>
    <t>Mátyás</t>
  </si>
  <si>
    <t>K.vári SZC Noszlopy G. Közg.Tech.</t>
  </si>
  <si>
    <t>080902</t>
  </si>
  <si>
    <t>Zelei</t>
  </si>
  <si>
    <t>Kristóf</t>
  </si>
  <si>
    <t>Mátyás Király Gimnázium és Koll.Fonyód</t>
  </si>
  <si>
    <t>090813</t>
  </si>
  <si>
    <t>VII.kcs-U18-F</t>
  </si>
  <si>
    <t>Czene</t>
  </si>
  <si>
    <t>Lara</t>
  </si>
  <si>
    <t>170604</t>
  </si>
  <si>
    <t>Könnyid-Kovács</t>
  </si>
  <si>
    <t>Judit</t>
  </si>
  <si>
    <t>B.lelle-Karádi Ált.Isk. és AMI</t>
  </si>
  <si>
    <t>160117</t>
  </si>
  <si>
    <t>Emma</t>
  </si>
  <si>
    <t>170329</t>
  </si>
  <si>
    <t>Steiner</t>
  </si>
  <si>
    <t>Luca Gréta</t>
  </si>
  <si>
    <t>170313</t>
  </si>
  <si>
    <t>Székely</t>
  </si>
  <si>
    <t>Lulu Sára</t>
  </si>
  <si>
    <t>161130</t>
  </si>
  <si>
    <t>Róza Genovéva</t>
  </si>
  <si>
    <t>170405</t>
  </si>
  <si>
    <t>Torma</t>
  </si>
  <si>
    <t>Tamara</t>
  </si>
  <si>
    <t>160711</t>
  </si>
  <si>
    <t>Balázs</t>
  </si>
  <si>
    <t>Helka</t>
  </si>
  <si>
    <t>151126</t>
  </si>
  <si>
    <t>Fanni Leila</t>
  </si>
  <si>
    <t>150111</t>
  </si>
  <si>
    <t>Borbála</t>
  </si>
  <si>
    <t>150923</t>
  </si>
  <si>
    <t>Rengel</t>
  </si>
  <si>
    <t>Izabella</t>
  </si>
  <si>
    <t>151130</t>
  </si>
  <si>
    <t>Szalay</t>
  </si>
  <si>
    <t>Boglárka</t>
  </si>
  <si>
    <t>Siófoki Beszédes József Ált. Isk.</t>
  </si>
  <si>
    <t>150213</t>
  </si>
  <si>
    <t>Szabina</t>
  </si>
  <si>
    <t>150822</t>
  </si>
  <si>
    <t>IV.kcs.-U12-L</t>
  </si>
  <si>
    <t>Demeter</t>
  </si>
  <si>
    <t>Dominika</t>
  </si>
  <si>
    <t>B.szabadi Kincskereső Ált.Isk.</t>
  </si>
  <si>
    <t>140811</t>
  </si>
  <si>
    <t>Sólyom</t>
  </si>
  <si>
    <t>Emília</t>
  </si>
  <si>
    <t>140628</t>
  </si>
  <si>
    <t>Antal</t>
  </si>
  <si>
    <t>Ramóna Loretta</t>
  </si>
  <si>
    <t>120601</t>
  </si>
  <si>
    <t>Bodor</t>
  </si>
  <si>
    <t>Anna Boróka</t>
  </si>
  <si>
    <t>120906</t>
  </si>
  <si>
    <t>Lívia</t>
  </si>
  <si>
    <t>Marcali Mikszáth K Ált.Isk.</t>
  </si>
  <si>
    <t>130326</t>
  </si>
  <si>
    <t>Gyenis</t>
  </si>
  <si>
    <t>Roxána Léna</t>
  </si>
  <si>
    <t>120730</t>
  </si>
  <si>
    <t>Keszthelyi</t>
  </si>
  <si>
    <t>Nóra</t>
  </si>
  <si>
    <t>Siófoki Beszédes J.Ált.Isk.</t>
  </si>
  <si>
    <t>120911</t>
  </si>
  <si>
    <t>Ősz</t>
  </si>
  <si>
    <t>Blanka</t>
  </si>
  <si>
    <t>120925</t>
  </si>
  <si>
    <t>Takács</t>
  </si>
  <si>
    <t>Zoé</t>
  </si>
  <si>
    <t>130212</t>
  </si>
  <si>
    <t>Luca</t>
  </si>
  <si>
    <t>Siófoki Vak Bottyán J.Ált.Isk.és AMI</t>
  </si>
  <si>
    <t>Varga</t>
  </si>
  <si>
    <t>Fruzsina</t>
  </si>
  <si>
    <t>131016</t>
  </si>
  <si>
    <t>Csernák</t>
  </si>
  <si>
    <t>Kaposvári Munkácsy M. Gimn.</t>
  </si>
  <si>
    <t>101102</t>
  </si>
  <si>
    <t>Erdős</t>
  </si>
  <si>
    <t>Hedvig</t>
  </si>
  <si>
    <t>Kaposvári Táncsics M. Gimn.</t>
  </si>
  <si>
    <t>101209</t>
  </si>
  <si>
    <t>Madarász</t>
  </si>
  <si>
    <t>Jázmin Zoé</t>
  </si>
  <si>
    <t>110207</t>
  </si>
  <si>
    <t>Péterfi</t>
  </si>
  <si>
    <t>100924</t>
  </si>
  <si>
    <t>Lilla</t>
  </si>
  <si>
    <t>110326</t>
  </si>
  <si>
    <t>B - E</t>
  </si>
  <si>
    <t>E - A</t>
  </si>
  <si>
    <t>A - D</t>
  </si>
  <si>
    <t>4 FORDULÓ</t>
  </si>
  <si>
    <t>5 FORDULÓ</t>
  </si>
  <si>
    <t>E - C</t>
  </si>
  <si>
    <t>Dienes</t>
  </si>
  <si>
    <t>Siófoki Perczel Mór Gimn.és Koll.</t>
  </si>
  <si>
    <t>081228</t>
  </si>
  <si>
    <t>Katus</t>
  </si>
  <si>
    <t>Kamilla Berta</t>
  </si>
  <si>
    <t>090407</t>
  </si>
  <si>
    <t>Maljusin</t>
  </si>
  <si>
    <t>Eliza</t>
  </si>
  <si>
    <t>080612</t>
  </si>
  <si>
    <t>080604</t>
  </si>
  <si>
    <t>JÁTÉKREND</t>
  </si>
  <si>
    <t xml:space="preserve">Somogy Vármegyei Tenisz Diákolimpia - Balatonboglár, 2026.04.23. </t>
  </si>
  <si>
    <t>Előre tervezett</t>
  </si>
  <si>
    <t>Pályára ment</t>
  </si>
  <si>
    <t>vsz</t>
  </si>
  <si>
    <t>pálya</t>
  </si>
  <si>
    <t>eredmény</t>
  </si>
  <si>
    <t>Piros pálya</t>
  </si>
  <si>
    <t>9:00</t>
  </si>
  <si>
    <t>B-U8-P-F</t>
  </si>
  <si>
    <t>12/1</t>
  </si>
  <si>
    <t>12/2</t>
  </si>
  <si>
    <t>utána</t>
  </si>
  <si>
    <t>Narancs pálya</t>
  </si>
  <si>
    <t>B-U10-N-F</t>
  </si>
  <si>
    <t>9</t>
  </si>
  <si>
    <t xml:space="preserve">Balogh Benett Áron </t>
  </si>
  <si>
    <t>10</t>
  </si>
  <si>
    <t>11</t>
  </si>
  <si>
    <t>Kollár Bertalan Gábor</t>
  </si>
  <si>
    <t>9:20</t>
  </si>
  <si>
    <t>B-U10-N-L</t>
  </si>
  <si>
    <t xml:space="preserve">Czene Lara </t>
  </si>
  <si>
    <t xml:space="preserve">Székely Lulu Sára </t>
  </si>
  <si>
    <t>9:40</t>
  </si>
  <si>
    <t>10:00</t>
  </si>
  <si>
    <t>10:20</t>
  </si>
  <si>
    <t>10:40</t>
  </si>
  <si>
    <t>11:00</t>
  </si>
  <si>
    <t>B1</t>
  </si>
  <si>
    <t>C1</t>
  </si>
  <si>
    <t>A-U10-N-F</t>
  </si>
  <si>
    <t>3.hely</t>
  </si>
  <si>
    <t>5.hely</t>
  </si>
  <si>
    <t xml:space="preserve">C1 </t>
  </si>
  <si>
    <t>A1</t>
  </si>
  <si>
    <r>
      <t xml:space="preserve">Zöld pálya és </t>
    </r>
    <r>
      <rPr>
        <b/>
        <sz val="14"/>
        <rFont val="Calibri"/>
        <family val="2"/>
        <charset val="238"/>
      </rPr>
      <t>B-U12-L és A-U18-L</t>
    </r>
  </si>
  <si>
    <t>B-U11-Z-F</t>
  </si>
  <si>
    <t>13</t>
  </si>
  <si>
    <t>14</t>
  </si>
  <si>
    <t>B-U12-L</t>
  </si>
  <si>
    <t>9:30</t>
  </si>
  <si>
    <t>B-U11-Z-L</t>
  </si>
  <si>
    <t xml:space="preserve">Tóth Szabina </t>
  </si>
  <si>
    <t>A-U18-L</t>
  </si>
  <si>
    <t>10:30</t>
  </si>
  <si>
    <t>11:30</t>
  </si>
  <si>
    <t>12:00</t>
  </si>
  <si>
    <t>12:30</t>
  </si>
  <si>
    <t>B-U16-L és B-U18-L</t>
  </si>
  <si>
    <t>B-U16-L</t>
  </si>
  <si>
    <t>9:45</t>
  </si>
  <si>
    <t>B-U18-L</t>
  </si>
  <si>
    <t xml:space="preserve">Maljusin Eliza </t>
  </si>
  <si>
    <t>11:15</t>
  </si>
  <si>
    <t>12:45</t>
  </si>
  <si>
    <t>13:30</t>
  </si>
  <si>
    <t>1,2,</t>
  </si>
  <si>
    <t>A-U14-L és A-U18+-L</t>
  </si>
  <si>
    <t>A-U14-L</t>
  </si>
  <si>
    <t>12:15</t>
  </si>
  <si>
    <t>A-U18+-L</t>
  </si>
  <si>
    <t>13:00</t>
  </si>
  <si>
    <t xml:space="preserve">B-U12-F és B-U14-F és B-U16-F és B-U14-L </t>
  </si>
  <si>
    <t>B-U12-F</t>
  </si>
  <si>
    <t>B-U14-F</t>
  </si>
  <si>
    <t>Hermcz Botond Pál</t>
  </si>
  <si>
    <t>B-U16-F</t>
  </si>
  <si>
    <t>B-U14-L</t>
  </si>
  <si>
    <t>elődöntő</t>
  </si>
  <si>
    <t>Ősz Bianka</t>
  </si>
  <si>
    <t>Keszthelyi Nóra</t>
  </si>
  <si>
    <t>Antal/Varga</t>
  </si>
  <si>
    <t>Horváth/Tóth</t>
  </si>
  <si>
    <t>13:15</t>
  </si>
  <si>
    <t>B-U18-F</t>
  </si>
  <si>
    <t>Lindeman Zalán</t>
  </si>
  <si>
    <t>1. helyért</t>
  </si>
  <si>
    <t>3. helyért</t>
  </si>
  <si>
    <t>5. helyért</t>
  </si>
  <si>
    <t>A kieséses táblák vígaszága az adott versenyszám első köre után kerül lebonyolításra, a szabad pályák függvényében</t>
  </si>
  <si>
    <t>Kérjük, hogy a mérkőzés után aki kikapott, jelezze, hogy részt vesz-e a vígaszágon.</t>
  </si>
  <si>
    <t>III.</t>
  </si>
  <si>
    <t>II.</t>
  </si>
  <si>
    <t>I.</t>
  </si>
  <si>
    <t>11/15</t>
  </si>
  <si>
    <t>9/15</t>
  </si>
  <si>
    <t>15/11</t>
  </si>
  <si>
    <t>7/15</t>
  </si>
  <si>
    <t>15/7</t>
  </si>
  <si>
    <t>15/9</t>
  </si>
  <si>
    <t>0/7 1/7</t>
  </si>
  <si>
    <t>7/0 7/1</t>
  </si>
  <si>
    <t>7/3 7/2</t>
  </si>
  <si>
    <t>7/2 7/5</t>
  </si>
  <si>
    <t>2/7 3/7</t>
  </si>
  <si>
    <t>7/4 7/3</t>
  </si>
  <si>
    <t>2/7 5/7</t>
  </si>
  <si>
    <t>4/7 3/7</t>
  </si>
  <si>
    <t xml:space="preserve">5/7 3/7 </t>
  </si>
  <si>
    <t xml:space="preserve">3/7 4/7 </t>
  </si>
  <si>
    <t>1/71/7</t>
  </si>
  <si>
    <t>7/5 7/3</t>
  </si>
  <si>
    <t>7/3 7/4</t>
  </si>
  <si>
    <t>6/8 7/4 4/5</t>
  </si>
  <si>
    <t>8/6 4/7 5/4</t>
  </si>
  <si>
    <t>1/7 4/7</t>
  </si>
  <si>
    <t>0/7 3/7</t>
  </si>
  <si>
    <t xml:space="preserve">7/1 7/1 </t>
  </si>
  <si>
    <t xml:space="preserve">7/1 7/4 </t>
  </si>
  <si>
    <t>7/0 7/3</t>
  </si>
  <si>
    <t>7/1  7/1</t>
  </si>
  <si>
    <t>3-4.</t>
  </si>
  <si>
    <t>5-6.</t>
  </si>
  <si>
    <t>7.</t>
  </si>
  <si>
    <t>5/7 7/4 2/5</t>
  </si>
  <si>
    <t>7/4 7/5</t>
  </si>
  <si>
    <t>5/7 7/9</t>
  </si>
  <si>
    <t>7/5 4/7 5/2</t>
  </si>
  <si>
    <t xml:space="preserve">4/7 5/7 </t>
  </si>
  <si>
    <t>7/5 9/7</t>
  </si>
  <si>
    <t>7-9.</t>
  </si>
  <si>
    <t>4-6.</t>
  </si>
  <si>
    <t>5/7 0/7</t>
  </si>
  <si>
    <t xml:space="preserve">7/5 7/0 </t>
  </si>
  <si>
    <t xml:space="preserve">4/7 7/3 5/0 </t>
  </si>
  <si>
    <t>7/4 3/7 0/5</t>
  </si>
  <si>
    <t xml:space="preserve">7/2 7/0 </t>
  </si>
  <si>
    <t>7/1 7/1</t>
  </si>
  <si>
    <t>2/7 0/7</t>
  </si>
  <si>
    <t xml:space="preserve">1/7 1/7 </t>
  </si>
  <si>
    <t>SZABÓ</t>
  </si>
  <si>
    <t>MÁZSA</t>
  </si>
  <si>
    <t>SZITA</t>
  </si>
  <si>
    <t>5/7 1/7</t>
  </si>
  <si>
    <t>7/5 7/1</t>
  </si>
  <si>
    <t>B.lellei-Karádi Ált.Isk. és AMI</t>
  </si>
  <si>
    <t>III.kcs.-U11-Z-L</t>
  </si>
  <si>
    <t>4.</t>
  </si>
  <si>
    <t>0/4</t>
  </si>
  <si>
    <t>4/2</t>
  </si>
  <si>
    <t xml:space="preserve">4/0 </t>
  </si>
  <si>
    <t>4/0</t>
  </si>
  <si>
    <t>2/4</t>
  </si>
  <si>
    <t>4/1</t>
  </si>
  <si>
    <t>1/4</t>
  </si>
  <si>
    <t>5/3</t>
  </si>
  <si>
    <t>3/5</t>
  </si>
  <si>
    <t>4/5 3/5</t>
  </si>
  <si>
    <t>5/4(9) 5/3</t>
  </si>
  <si>
    <t>40 41</t>
  </si>
  <si>
    <t xml:space="preserve">5/4(5) 4/2 </t>
  </si>
  <si>
    <t>41 41</t>
  </si>
  <si>
    <t>41 40</t>
  </si>
  <si>
    <t>42 42</t>
  </si>
  <si>
    <t>41 14 103</t>
  </si>
  <si>
    <t>4/0 4/0</t>
  </si>
  <si>
    <t>4/0 4/1</t>
  </si>
  <si>
    <t>0/4 0/4</t>
  </si>
  <si>
    <t>0/4 1/4</t>
  </si>
  <si>
    <t>4/1 4/0</t>
  </si>
  <si>
    <t>1/4 0/4</t>
  </si>
  <si>
    <t>40 40</t>
  </si>
  <si>
    <t>jn.</t>
  </si>
  <si>
    <t>41 53</t>
  </si>
  <si>
    <t xml:space="preserve">40 40 </t>
  </si>
  <si>
    <t>4/1 5/3</t>
  </si>
  <si>
    <t>4/2 5/3</t>
  </si>
  <si>
    <t>2/4 2/4</t>
  </si>
  <si>
    <t>1/4 3/5</t>
  </si>
  <si>
    <t>2/4 3/5</t>
  </si>
  <si>
    <t>4/2 4/2</t>
  </si>
  <si>
    <t>4/1 3/5 10/7</t>
  </si>
  <si>
    <t>1/4 5/3 7/10</t>
  </si>
  <si>
    <t>1-2.</t>
  </si>
  <si>
    <t>42 14 105</t>
  </si>
  <si>
    <t>40 04 108</t>
  </si>
  <si>
    <t>40 14 101</t>
  </si>
  <si>
    <t xml:space="preserve">42 42 </t>
  </si>
  <si>
    <t>04 04</t>
  </si>
  <si>
    <t xml:space="preserve">4/0 4/0 </t>
  </si>
  <si>
    <t>4/0 5/3</t>
  </si>
  <si>
    <t>0/4 3/5</t>
  </si>
  <si>
    <t>1/4 4/1 12/10</t>
  </si>
  <si>
    <t>4/1 1/4 10/12</t>
  </si>
  <si>
    <t>0/4 2/4</t>
  </si>
  <si>
    <t>4/0 4/2</t>
  </si>
  <si>
    <t xml:space="preserve">4/0 4/2 </t>
  </si>
  <si>
    <t xml:space="preserve">1/4 0/4 </t>
  </si>
  <si>
    <t>-</t>
  </si>
  <si>
    <t>3/5 0/4</t>
  </si>
  <si>
    <t>5/3 4/0</t>
  </si>
  <si>
    <t>4/2 4/0</t>
  </si>
  <si>
    <t>5.</t>
  </si>
  <si>
    <t>0/4 4/0 14/12</t>
  </si>
  <si>
    <t>4/0 0/4 12/14</t>
  </si>
  <si>
    <t>2/4 4/2 10/12</t>
  </si>
  <si>
    <t>4/2 2/4 12/10</t>
  </si>
  <si>
    <t xml:space="preserve">0/4 0/4 </t>
  </si>
  <si>
    <t>1/4 1/4</t>
  </si>
  <si>
    <t>2/4 0/4</t>
  </si>
  <si>
    <t>4/1 4/1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</si>
</sst>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quot;$&quot;* #,##0.00_-;\-&quot;$&quot;* #,##0.00_-;_-&quot;$&quot;* &quot;-&quot;??_-;_-@_-"/>
    <numFmt numFmtId="165" formatCode="d\-mmm\-yy"/>
    <numFmt numFmtId="166" formatCode="yyyy\.mm\.dd"/>
  </numFmts>
  <fonts count="95" x14ac:knownFonts="1">
    <font>
      <sz val="10"/>
      <name val="Arial"/>
    </font>
    <font>
      <sz val="11"/>
      <color theme="1"/>
      <name val="Calibri"/>
      <family val="2"/>
      <charset val="238"/>
      <scheme val="minor"/>
    </font>
    <font>
      <sz val="10"/>
      <name val="Arial"/>
      <family val="2"/>
      <charset val="238"/>
    </font>
    <font>
      <sz val="10"/>
      <name val="Arial"/>
      <family val="2"/>
      <charset val="238"/>
    </font>
    <font>
      <u/>
      <sz val="10"/>
      <color indexed="12"/>
      <name val="Arial"/>
      <family val="2"/>
      <charset val="238"/>
    </font>
    <font>
      <b/>
      <sz val="32"/>
      <name val="Arial"/>
      <family val="2"/>
    </font>
    <font>
      <sz val="20"/>
      <name val="Arial"/>
      <family val="2"/>
    </font>
    <font>
      <b/>
      <sz val="20"/>
      <color indexed="10"/>
      <name val="Arial"/>
      <family val="2"/>
    </font>
    <font>
      <sz val="9"/>
      <name val="Arial"/>
      <family val="2"/>
    </font>
    <font>
      <b/>
      <sz val="14"/>
      <color indexed="8"/>
      <name val="Arial"/>
      <family val="2"/>
    </font>
    <font>
      <sz val="7"/>
      <name val="Arial"/>
      <family val="2"/>
    </font>
    <font>
      <sz val="6"/>
      <name val="Arial"/>
      <family val="2"/>
    </font>
    <font>
      <b/>
      <sz val="20"/>
      <name val="Arial"/>
      <family val="2"/>
      <charset val="238"/>
    </font>
    <font>
      <b/>
      <sz val="20"/>
      <name val="Arial"/>
      <family val="2"/>
    </font>
    <font>
      <b/>
      <sz val="11"/>
      <name val="Arial"/>
      <family val="2"/>
    </font>
    <font>
      <b/>
      <i/>
      <sz val="10"/>
      <name val="Arial"/>
      <family val="2"/>
    </font>
    <font>
      <b/>
      <sz val="10"/>
      <name val="Arial"/>
      <family val="2"/>
    </font>
    <font>
      <sz val="10"/>
      <color indexed="9"/>
      <name val="Arial"/>
      <family val="2"/>
    </font>
    <font>
      <sz val="6"/>
      <color indexed="8"/>
      <name val="Arial"/>
      <family val="2"/>
    </font>
    <font>
      <b/>
      <sz val="8"/>
      <name val="Arial"/>
      <family val="2"/>
    </font>
    <font>
      <b/>
      <sz val="8"/>
      <color indexed="8"/>
      <name val="Arial"/>
      <family val="2"/>
    </font>
    <font>
      <sz val="10"/>
      <name val="Arial"/>
      <family val="2"/>
    </font>
    <font>
      <u/>
      <sz val="7"/>
      <color indexed="12"/>
      <name val="Arial"/>
      <family val="2"/>
    </font>
    <font>
      <b/>
      <sz val="16"/>
      <name val="Arial"/>
      <family val="2"/>
    </font>
    <font>
      <b/>
      <sz val="14"/>
      <name val="Arial"/>
      <family val="2"/>
      <charset val="238"/>
    </font>
    <font>
      <b/>
      <sz val="7"/>
      <name val="Arial"/>
      <family val="2"/>
      <charset val="238"/>
    </font>
    <font>
      <b/>
      <sz val="7"/>
      <color indexed="8"/>
      <name val="Arial"/>
      <family val="2"/>
      <charset val="238"/>
    </font>
    <font>
      <b/>
      <sz val="7"/>
      <name val="Arial"/>
      <family val="2"/>
    </font>
    <font>
      <sz val="8"/>
      <name val="Arial"/>
      <family val="2"/>
    </font>
    <font>
      <sz val="20"/>
      <color indexed="9"/>
      <name val="Arial"/>
      <family val="2"/>
    </font>
    <font>
      <b/>
      <i/>
      <sz val="10"/>
      <name val="Arial"/>
      <family val="2"/>
      <charset val="238"/>
    </font>
    <font>
      <b/>
      <sz val="7"/>
      <color indexed="9"/>
      <name val="Arial"/>
      <family val="2"/>
      <charset val="238"/>
    </font>
    <font>
      <sz val="7"/>
      <color indexed="8"/>
      <name val="Arial"/>
      <family val="2"/>
    </font>
    <font>
      <b/>
      <sz val="9"/>
      <name val="Arial"/>
      <family val="2"/>
    </font>
    <font>
      <b/>
      <sz val="8"/>
      <color indexed="8"/>
      <name val="Tahoma"/>
      <family val="2"/>
    </font>
    <font>
      <b/>
      <sz val="8"/>
      <color indexed="23"/>
      <name val="Arial"/>
      <family val="2"/>
    </font>
    <font>
      <b/>
      <sz val="8"/>
      <color indexed="8"/>
      <name val="Tahoma"/>
      <family val="2"/>
      <charset val="238"/>
    </font>
    <font>
      <sz val="7"/>
      <color indexed="9"/>
      <name val="Arial"/>
      <family val="2"/>
    </font>
    <font>
      <b/>
      <sz val="8"/>
      <color indexed="9"/>
      <name val="Arial"/>
      <family val="2"/>
    </font>
    <font>
      <i/>
      <sz val="6"/>
      <color indexed="9"/>
      <name val="Arial"/>
      <family val="2"/>
    </font>
    <font>
      <b/>
      <sz val="7"/>
      <color indexed="8"/>
      <name val="Arial"/>
      <family val="2"/>
    </font>
    <font>
      <b/>
      <sz val="7"/>
      <color indexed="9"/>
      <name val="Arial"/>
      <family val="2"/>
    </font>
    <font>
      <sz val="8"/>
      <name val="Arial"/>
      <family val="2"/>
      <charset val="238"/>
    </font>
    <font>
      <b/>
      <sz val="28"/>
      <name val="Arial"/>
      <family val="2"/>
    </font>
    <font>
      <b/>
      <sz val="18"/>
      <name val="Arial"/>
      <family val="2"/>
    </font>
    <font>
      <sz val="8"/>
      <name val="Arial"/>
      <family val="2"/>
      <charset val="238"/>
    </font>
    <font>
      <sz val="8"/>
      <color indexed="8"/>
      <name val="Arial"/>
      <family val="2"/>
      <charset val="238"/>
    </font>
    <font>
      <sz val="8"/>
      <color indexed="10"/>
      <name val="Arial"/>
      <family val="2"/>
      <charset val="238"/>
    </font>
    <font>
      <b/>
      <sz val="8"/>
      <color indexed="8"/>
      <name val="Arial"/>
      <family val="2"/>
      <charset val="238"/>
    </font>
    <font>
      <b/>
      <i/>
      <sz val="10"/>
      <name val="Arial"/>
      <family val="2"/>
      <charset val="238"/>
    </font>
    <font>
      <sz val="7"/>
      <color indexed="8"/>
      <name val="Arial"/>
      <family val="2"/>
      <charset val="238"/>
    </font>
    <font>
      <b/>
      <sz val="10"/>
      <name val="Arial"/>
      <family val="2"/>
      <charset val="238"/>
    </font>
    <font>
      <sz val="8.5"/>
      <name val="Arial"/>
      <family val="2"/>
      <charset val="238"/>
    </font>
    <font>
      <sz val="10"/>
      <name val="Arial"/>
      <family val="2"/>
      <charset val="238"/>
    </font>
    <font>
      <sz val="9"/>
      <name val="Arial"/>
      <family val="2"/>
      <charset val="238"/>
    </font>
    <font>
      <sz val="10"/>
      <color indexed="41"/>
      <name val="Arial"/>
      <family val="2"/>
      <charset val="238"/>
    </font>
    <font>
      <sz val="10"/>
      <color indexed="9"/>
      <name val="Arial"/>
      <family val="2"/>
      <charset val="238"/>
    </font>
    <font>
      <b/>
      <sz val="10"/>
      <color indexed="10"/>
      <name val="Arial"/>
      <family val="2"/>
      <charset val="238"/>
    </font>
    <font>
      <sz val="7"/>
      <color rgb="FF000000"/>
      <name val="Arial"/>
      <family val="2"/>
      <charset val="238"/>
    </font>
    <font>
      <sz val="11"/>
      <color rgb="FFFF0000"/>
      <name val="Calibri"/>
      <family val="2"/>
      <charset val="238"/>
      <scheme val="minor"/>
    </font>
    <font>
      <b/>
      <sz val="11"/>
      <color theme="1"/>
      <name val="Calibri"/>
      <family val="2"/>
      <charset val="238"/>
      <scheme val="minor"/>
    </font>
    <font>
      <b/>
      <sz val="11"/>
      <name val="Calibri"/>
      <family val="2"/>
      <charset val="238"/>
    </font>
    <font>
      <b/>
      <sz val="12"/>
      <name val="Arial"/>
      <family val="2"/>
      <charset val="238"/>
    </font>
    <font>
      <b/>
      <sz val="11"/>
      <name val="Arial"/>
      <family val="2"/>
      <charset val="238"/>
    </font>
    <font>
      <b/>
      <sz val="10"/>
      <color indexed="41"/>
      <name val="Arial"/>
      <family val="2"/>
      <charset val="238"/>
    </font>
    <font>
      <b/>
      <sz val="12"/>
      <name val="Arial"/>
      <family val="2"/>
    </font>
    <font>
      <sz val="6"/>
      <color indexed="9"/>
      <name val="Arial"/>
      <family val="2"/>
    </font>
    <font>
      <b/>
      <sz val="8.5"/>
      <name val="Arial"/>
      <family val="2"/>
    </font>
    <font>
      <sz val="8.5"/>
      <color indexed="42"/>
      <name val="Arial"/>
      <family val="2"/>
    </font>
    <font>
      <sz val="8.5"/>
      <color indexed="8"/>
      <name val="Arial"/>
      <family val="2"/>
    </font>
    <font>
      <sz val="8.5"/>
      <name val="Arial"/>
      <family val="2"/>
    </font>
    <font>
      <sz val="8.5"/>
      <color indexed="9"/>
      <name val="Arial"/>
      <family val="2"/>
    </font>
    <font>
      <sz val="8.5"/>
      <color indexed="8"/>
      <name val="Arial"/>
      <family val="2"/>
      <charset val="238"/>
    </font>
    <font>
      <sz val="10"/>
      <color indexed="8"/>
      <name val="Arial"/>
      <family val="2"/>
      <charset val="238"/>
    </font>
    <font>
      <sz val="7"/>
      <color rgb="FFFF0000"/>
      <name val="Arial"/>
      <family val="2"/>
    </font>
    <font>
      <b/>
      <sz val="8.5"/>
      <color indexed="8"/>
      <name val="Arial"/>
      <family val="2"/>
    </font>
    <font>
      <b/>
      <sz val="8.5"/>
      <name val="Arial"/>
      <family val="2"/>
      <charset val="238"/>
    </font>
    <font>
      <b/>
      <sz val="8.5"/>
      <color indexed="8"/>
      <name val="Arial"/>
      <family val="2"/>
      <charset val="238"/>
    </font>
    <font>
      <b/>
      <sz val="10"/>
      <color indexed="8"/>
      <name val="Arial"/>
      <family val="2"/>
      <charset val="238"/>
    </font>
    <font>
      <sz val="11"/>
      <name val="Arial"/>
      <family val="2"/>
    </font>
    <font>
      <sz val="14"/>
      <name val="Arial"/>
      <family val="2"/>
    </font>
    <font>
      <sz val="14"/>
      <color indexed="9"/>
      <name val="Arial"/>
      <family val="2"/>
    </font>
    <font>
      <sz val="10"/>
      <color indexed="8"/>
      <name val="Arial"/>
      <family val="2"/>
    </font>
    <font>
      <sz val="20"/>
      <color theme="1"/>
      <name val="Calibri"/>
      <family val="2"/>
      <charset val="238"/>
      <scheme val="minor"/>
    </font>
    <font>
      <b/>
      <sz val="16"/>
      <color theme="1"/>
      <name val="Calibri"/>
      <family val="2"/>
      <charset val="238"/>
      <scheme val="minor"/>
    </font>
    <font>
      <sz val="10"/>
      <color theme="1"/>
      <name val="Calibri"/>
      <family val="2"/>
      <charset val="238"/>
      <scheme val="minor"/>
    </font>
    <font>
      <b/>
      <sz val="14"/>
      <color rgb="FFFF0000"/>
      <name val="Calibri"/>
      <family val="2"/>
      <charset val="238"/>
      <scheme val="minor"/>
    </font>
    <font>
      <sz val="11"/>
      <name val="Calibri"/>
      <family val="2"/>
      <charset val="238"/>
      <scheme val="minor"/>
    </font>
    <font>
      <b/>
      <sz val="14"/>
      <color theme="9"/>
      <name val="Calibri"/>
      <family val="2"/>
      <charset val="238"/>
      <scheme val="minor"/>
    </font>
    <font>
      <b/>
      <sz val="11"/>
      <color rgb="FFFF0000"/>
      <name val="Calibri"/>
      <family val="2"/>
      <charset val="238"/>
      <scheme val="minor"/>
    </font>
    <font>
      <b/>
      <sz val="14"/>
      <color rgb="FF00B050"/>
      <name val="Calibri"/>
      <family val="2"/>
      <charset val="238"/>
      <scheme val="minor"/>
    </font>
    <font>
      <b/>
      <sz val="14"/>
      <name val="Calibri"/>
      <family val="2"/>
      <charset val="238"/>
    </font>
    <font>
      <b/>
      <sz val="14"/>
      <color theme="1"/>
      <name val="Calibri"/>
      <family val="2"/>
      <charset val="238"/>
      <scheme val="minor"/>
    </font>
    <font>
      <sz val="14"/>
      <color theme="1"/>
      <name val="Calibri"/>
      <family val="2"/>
      <charset val="238"/>
      <scheme val="minor"/>
    </font>
    <font>
      <i/>
      <sz val="8"/>
      <color rgb="FFFF0000"/>
      <name val="Arial"/>
      <family val="2"/>
      <charset val="238"/>
    </font>
  </fonts>
  <fills count="17">
    <fill>
      <patternFill patternType="none"/>
    </fill>
    <fill>
      <patternFill patternType="gray125"/>
    </fill>
    <fill>
      <patternFill patternType="solid">
        <fgColor indexed="22"/>
        <bgColor indexed="64"/>
      </patternFill>
    </fill>
    <fill>
      <patternFill patternType="solid">
        <fgColor indexed="13"/>
        <bgColor indexed="64"/>
      </patternFill>
    </fill>
    <fill>
      <patternFill patternType="solid">
        <fgColor indexed="11"/>
        <bgColor indexed="64"/>
      </patternFill>
    </fill>
    <fill>
      <patternFill patternType="solid">
        <fgColor indexed="9"/>
        <bgColor indexed="64"/>
      </patternFill>
    </fill>
    <fill>
      <patternFill patternType="solid">
        <fgColor indexed="14"/>
        <bgColor indexed="64"/>
      </patternFill>
    </fill>
    <fill>
      <patternFill patternType="solid">
        <fgColor indexed="41"/>
        <bgColor indexed="64"/>
      </patternFill>
    </fill>
    <fill>
      <patternFill patternType="solid">
        <fgColor indexed="40"/>
        <bgColor indexed="64"/>
      </patternFill>
    </fill>
    <fill>
      <patternFill patternType="solid">
        <fgColor indexed="53"/>
        <bgColor indexed="64"/>
      </patternFill>
    </fill>
    <fill>
      <patternFill patternType="solid">
        <fgColor indexed="10"/>
        <bgColor indexed="64"/>
      </patternFill>
    </fill>
    <fill>
      <patternFill patternType="solid">
        <fgColor indexed="17"/>
        <bgColor indexed="64"/>
      </patternFill>
    </fill>
    <fill>
      <patternFill patternType="solid">
        <fgColor indexed="8"/>
        <bgColor indexed="64"/>
      </patternFill>
    </fill>
    <fill>
      <patternFill patternType="solid">
        <fgColor theme="0"/>
        <bgColor indexed="64"/>
      </patternFill>
    </fill>
    <fill>
      <patternFill patternType="solid">
        <fgColor indexed="9"/>
        <bgColor indexed="8"/>
      </patternFill>
    </fill>
    <fill>
      <patternFill patternType="solid">
        <fgColor indexed="42"/>
        <bgColor indexed="64"/>
      </patternFill>
    </fill>
    <fill>
      <patternFill patternType="solid">
        <fgColor rgb="FFFFFF00"/>
        <bgColor indexed="64"/>
      </patternFill>
    </fill>
  </fills>
  <borders count="45">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8"/>
      </right>
      <top style="medium">
        <color indexed="64"/>
      </top>
      <bottom style="medium">
        <color indexed="64"/>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style="thin">
        <color indexed="64"/>
      </right>
      <top/>
      <bottom/>
      <diagonal/>
    </border>
    <border>
      <left/>
      <right style="thin">
        <color indexed="64"/>
      </right>
      <top/>
      <bottom style="thin">
        <color indexed="64"/>
      </bottom>
      <diagonal/>
    </border>
    <border>
      <left/>
      <right style="medium">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bottom/>
      <diagonal/>
    </border>
  </borders>
  <cellStyleXfs count="5">
    <xf numFmtId="0" fontId="0" fillId="0" borderId="0"/>
    <xf numFmtId="0" fontId="4" fillId="0" borderId="0" applyNumberFormat="0" applyFill="0" applyBorder="0" applyAlignment="0" applyProtection="0"/>
    <xf numFmtId="164" fontId="3" fillId="0" borderId="0" applyFont="0" applyFill="0" applyBorder="0" applyAlignment="0" applyProtection="0"/>
    <xf numFmtId="0" fontId="1" fillId="0" borderId="0"/>
    <xf numFmtId="0" fontId="3" fillId="0" borderId="0"/>
  </cellStyleXfs>
  <cellXfs count="689">
    <xf numFmtId="0" fontId="0" fillId="0" borderId="0" xfId="0"/>
    <xf numFmtId="0" fontId="0" fillId="0" borderId="0" xfId="0" applyAlignment="1">
      <alignment horizontal="left"/>
    </xf>
    <xf numFmtId="0" fontId="0" fillId="0" borderId="0" xfId="0" applyAlignment="1">
      <alignment vertical="center"/>
    </xf>
    <xf numFmtId="0" fontId="5" fillId="2" borderId="0" xfId="0" applyFont="1" applyFill="1" applyAlignment="1">
      <alignment vertical="center"/>
    </xf>
    <xf numFmtId="0" fontId="0" fillId="2" borderId="0" xfId="0" applyFill="1" applyAlignment="1">
      <alignment horizontal="left" vertical="center"/>
    </xf>
    <xf numFmtId="0" fontId="0" fillId="2" borderId="0" xfId="0" applyFill="1" applyAlignment="1">
      <alignment vertical="center"/>
    </xf>
    <xf numFmtId="0" fontId="6" fillId="0" borderId="0" xfId="0" applyFont="1" applyAlignment="1">
      <alignment vertical="center"/>
    </xf>
    <xf numFmtId="0" fontId="7" fillId="3" borderId="1" xfId="0" applyFont="1" applyFill="1" applyBorder="1" applyAlignment="1">
      <alignment horizontal="centerContinuous" vertical="center"/>
    </xf>
    <xf numFmtId="0" fontId="7" fillId="3" borderId="2" xfId="0" applyFont="1" applyFill="1" applyBorder="1" applyAlignment="1">
      <alignment horizontal="centerContinuous" vertical="center"/>
    </xf>
    <xf numFmtId="0" fontId="7" fillId="3" borderId="3" xfId="0" applyFont="1" applyFill="1" applyBorder="1" applyAlignment="1">
      <alignment horizontal="centerContinuous" vertical="center"/>
    </xf>
    <xf numFmtId="0" fontId="6" fillId="2" borderId="0" xfId="0" applyFont="1" applyFill="1" applyAlignment="1">
      <alignment vertical="center"/>
    </xf>
    <xf numFmtId="0" fontId="8" fillId="0" borderId="0" xfId="0" applyFont="1" applyAlignment="1">
      <alignment vertical="center"/>
    </xf>
    <xf numFmtId="0" fontId="8" fillId="2" borderId="0" xfId="0" applyFont="1" applyFill="1" applyAlignment="1">
      <alignment horizontal="center" vertical="center"/>
    </xf>
    <xf numFmtId="0" fontId="8" fillId="2" borderId="0" xfId="0" applyFont="1" applyFill="1" applyAlignment="1">
      <alignment vertical="center"/>
    </xf>
    <xf numFmtId="0" fontId="8" fillId="2" borderId="0" xfId="0" applyFont="1" applyFill="1" applyAlignment="1">
      <alignment horizontal="left" vertical="center"/>
    </xf>
    <xf numFmtId="0" fontId="9" fillId="4" borderId="1" xfId="0" applyFont="1" applyFill="1" applyBorder="1" applyAlignment="1">
      <alignment horizontal="centerContinuous" vertical="center"/>
    </xf>
    <xf numFmtId="0" fontId="9" fillId="4" borderId="2" xfId="0" applyFont="1" applyFill="1" applyBorder="1" applyAlignment="1">
      <alignment horizontal="centerContinuous" vertical="center"/>
    </xf>
    <xf numFmtId="0" fontId="9" fillId="4" borderId="3" xfId="0" applyFont="1" applyFill="1" applyBorder="1" applyAlignment="1">
      <alignment horizontal="centerContinuous" vertical="center"/>
    </xf>
    <xf numFmtId="0" fontId="10" fillId="0" borderId="0" xfId="0" applyFont="1" applyAlignment="1">
      <alignment vertical="center"/>
    </xf>
    <xf numFmtId="49" fontId="11" fillId="2" borderId="4" xfId="0" applyNumberFormat="1" applyFont="1" applyFill="1" applyBorder="1" applyAlignment="1">
      <alignment vertical="center"/>
    </xf>
    <xf numFmtId="49" fontId="11" fillId="2" borderId="0" xfId="0" applyNumberFormat="1" applyFont="1" applyFill="1" applyAlignment="1">
      <alignment vertical="center"/>
    </xf>
    <xf numFmtId="49" fontId="10" fillId="2" borderId="0" xfId="0" applyNumberFormat="1" applyFont="1" applyFill="1" applyAlignment="1">
      <alignment vertical="center"/>
    </xf>
    <xf numFmtId="0" fontId="10" fillId="2" borderId="0" xfId="0" applyFont="1" applyFill="1" applyAlignment="1">
      <alignment vertical="center"/>
    </xf>
    <xf numFmtId="49" fontId="6" fillId="2" borderId="0" xfId="0" applyNumberFormat="1" applyFont="1" applyFill="1" applyAlignment="1">
      <alignment vertical="center"/>
    </xf>
    <xf numFmtId="49" fontId="14" fillId="2" borderId="0" xfId="0" applyNumberFormat="1" applyFont="1" applyFill="1" applyAlignment="1">
      <alignment horizontal="left" vertical="center"/>
    </xf>
    <xf numFmtId="49" fontId="6" fillId="2" borderId="0" xfId="0" applyNumberFormat="1" applyFont="1" applyFill="1" applyAlignment="1">
      <alignment horizontal="right" vertical="center"/>
    </xf>
    <xf numFmtId="14" fontId="19" fillId="4" borderId="5" xfId="0" applyNumberFormat="1" applyFont="1" applyFill="1" applyBorder="1" applyAlignment="1">
      <alignment horizontal="left" vertical="center"/>
    </xf>
    <xf numFmtId="49" fontId="19" fillId="2" borderId="0" xfId="0" applyNumberFormat="1" applyFont="1" applyFill="1" applyAlignment="1">
      <alignment vertical="center"/>
    </xf>
    <xf numFmtId="49" fontId="19" fillId="4" borderId="5" xfId="0" applyNumberFormat="1" applyFont="1" applyFill="1" applyBorder="1" applyAlignment="1">
      <alignment vertical="center"/>
    </xf>
    <xf numFmtId="0" fontId="8" fillId="2" borderId="0" xfId="0" applyFont="1" applyFill="1"/>
    <xf numFmtId="0" fontId="0" fillId="2" borderId="0" xfId="0" applyFill="1"/>
    <xf numFmtId="0" fontId="0" fillId="2" borderId="0" xfId="0" applyFill="1" applyAlignment="1">
      <alignment horizontal="left"/>
    </xf>
    <xf numFmtId="0" fontId="10" fillId="2" borderId="0" xfId="0" applyFont="1" applyFill="1"/>
    <xf numFmtId="0" fontId="22" fillId="2" borderId="0" xfId="1" applyFont="1" applyFill="1"/>
    <xf numFmtId="0" fontId="0" fillId="0" borderId="0" xfId="0" applyAlignment="1">
      <alignment horizontal="center"/>
    </xf>
    <xf numFmtId="49" fontId="25" fillId="2" borderId="0" xfId="0" applyNumberFormat="1" applyFont="1" applyFill="1" applyAlignment="1">
      <alignment horizontal="left" vertical="center"/>
    </xf>
    <xf numFmtId="49" fontId="25" fillId="2" borderId="0" xfId="0" applyNumberFormat="1" applyFont="1" applyFill="1" applyAlignment="1">
      <alignment vertical="center"/>
    </xf>
    <xf numFmtId="49" fontId="26" fillId="2" borderId="0" xfId="0" applyNumberFormat="1" applyFont="1" applyFill="1" applyAlignment="1">
      <alignment horizontal="right" vertical="center"/>
    </xf>
    <xf numFmtId="49" fontId="0" fillId="0" borderId="0" xfId="0" applyNumberFormat="1" applyAlignment="1">
      <alignment horizontal="left"/>
    </xf>
    <xf numFmtId="49" fontId="25" fillId="2" borderId="0" xfId="0" applyNumberFormat="1" applyFont="1" applyFill="1" applyAlignment="1">
      <alignment horizontal="right" vertical="center"/>
    </xf>
    <xf numFmtId="49" fontId="20" fillId="0" borderId="6" xfId="0" applyNumberFormat="1" applyFont="1" applyBorder="1" applyAlignment="1">
      <alignment horizontal="right" vertical="center"/>
    </xf>
    <xf numFmtId="49" fontId="10" fillId="5" borderId="7" xfId="0" applyNumberFormat="1" applyFont="1" applyFill="1" applyBorder="1" applyAlignment="1">
      <alignment vertical="center"/>
    </xf>
    <xf numFmtId="49" fontId="13" fillId="0" borderId="0" xfId="0" applyNumberFormat="1" applyFont="1" applyAlignment="1">
      <alignment vertical="top"/>
    </xf>
    <xf numFmtId="49" fontId="16" fillId="0" borderId="0" xfId="0" applyNumberFormat="1" applyFont="1" applyAlignment="1">
      <alignment horizontal="left"/>
    </xf>
    <xf numFmtId="49" fontId="15" fillId="0" borderId="0" xfId="0" applyNumberFormat="1" applyFont="1" applyAlignment="1">
      <alignment horizontal="left"/>
    </xf>
    <xf numFmtId="49" fontId="20" fillId="0" borderId="6" xfId="0" applyNumberFormat="1" applyFont="1" applyBorder="1" applyAlignment="1">
      <alignment vertical="center"/>
    </xf>
    <xf numFmtId="49" fontId="20" fillId="0" borderId="6" xfId="0" applyNumberFormat="1" applyFont="1" applyBorder="1" applyAlignment="1">
      <alignment horizontal="left" vertical="center"/>
    </xf>
    <xf numFmtId="165" fontId="0" fillId="0" borderId="0" xfId="0" applyNumberFormat="1" applyAlignment="1">
      <alignment horizontal="center"/>
    </xf>
    <xf numFmtId="49" fontId="21" fillId="0" borderId="0" xfId="0" applyNumberFormat="1" applyFont="1" applyAlignment="1">
      <alignment horizontal="left"/>
    </xf>
    <xf numFmtId="0" fontId="21" fillId="0" borderId="8" xfId="0" applyFont="1" applyBorder="1" applyAlignment="1">
      <alignment vertical="center"/>
    </xf>
    <xf numFmtId="0" fontId="21" fillId="0" borderId="8" xfId="0" applyFont="1" applyBorder="1" applyAlignment="1">
      <alignment horizontal="center" vertical="center"/>
    </xf>
    <xf numFmtId="0" fontId="21" fillId="0" borderId="9" xfId="0" applyFont="1" applyBorder="1" applyAlignment="1">
      <alignment horizontal="center" vertical="center"/>
    </xf>
    <xf numFmtId="49" fontId="17" fillId="0" borderId="0" xfId="0" applyNumberFormat="1" applyFont="1" applyAlignment="1">
      <alignment horizontal="left"/>
    </xf>
    <xf numFmtId="49" fontId="18" fillId="2" borderId="10" xfId="0" applyNumberFormat="1" applyFont="1" applyFill="1" applyBorder="1" applyAlignment="1">
      <alignment horizontal="left" vertical="center"/>
    </xf>
    <xf numFmtId="49" fontId="18" fillId="2" borderId="11" xfId="0" applyNumberFormat="1" applyFont="1" applyFill="1" applyBorder="1" applyAlignment="1">
      <alignment horizontal="left" vertical="center"/>
    </xf>
    <xf numFmtId="49" fontId="10" fillId="2" borderId="12" xfId="0" applyNumberFormat="1" applyFont="1" applyFill="1" applyBorder="1" applyAlignment="1">
      <alignment horizontal="center" wrapText="1"/>
    </xf>
    <xf numFmtId="49" fontId="10" fillId="2" borderId="13" xfId="0" applyNumberFormat="1" applyFont="1" applyFill="1" applyBorder="1" applyAlignment="1">
      <alignment horizontal="center" wrapText="1"/>
    </xf>
    <xf numFmtId="49" fontId="10" fillId="6" borderId="12" xfId="0" applyNumberFormat="1" applyFont="1" applyFill="1" applyBorder="1" applyAlignment="1">
      <alignment horizontal="center" wrapText="1"/>
    </xf>
    <xf numFmtId="49" fontId="33" fillId="0" borderId="0" xfId="0" applyNumberFormat="1" applyFont="1" applyAlignment="1">
      <alignment horizontal="left"/>
    </xf>
    <xf numFmtId="49" fontId="18" fillId="2" borderId="11" xfId="0" applyNumberFormat="1" applyFont="1" applyFill="1" applyBorder="1" applyAlignment="1">
      <alignment horizontal="right" vertical="center"/>
    </xf>
    <xf numFmtId="49" fontId="11" fillId="2" borderId="11" xfId="0" applyNumberFormat="1" applyFont="1" applyFill="1" applyBorder="1" applyAlignment="1">
      <alignment horizontal="left" vertical="center"/>
    </xf>
    <xf numFmtId="0" fontId="25" fillId="2" borderId="0" xfId="0" applyFont="1" applyFill="1" applyAlignment="1">
      <alignment horizontal="left" vertical="center"/>
    </xf>
    <xf numFmtId="49" fontId="18" fillId="5" borderId="4" xfId="0" applyNumberFormat="1" applyFont="1" applyFill="1" applyBorder="1" applyAlignment="1">
      <alignment horizontal="left" vertical="center"/>
    </xf>
    <xf numFmtId="49" fontId="18" fillId="0" borderId="0" xfId="0" applyNumberFormat="1" applyFont="1" applyAlignment="1">
      <alignment horizontal="right" vertical="center"/>
    </xf>
    <xf numFmtId="0" fontId="0" fillId="5" borderId="14" xfId="0" applyFill="1" applyBorder="1" applyAlignment="1">
      <alignment horizontal="center" vertical="center"/>
    </xf>
    <xf numFmtId="49" fontId="20" fillId="0" borderId="15" xfId="0" applyNumberFormat="1" applyFont="1" applyBorder="1" applyAlignment="1">
      <alignment horizontal="left" vertical="center"/>
    </xf>
    <xf numFmtId="0" fontId="21" fillId="6" borderId="9" xfId="0" applyFont="1" applyFill="1" applyBorder="1" applyAlignment="1">
      <alignment horizontal="center" vertical="center"/>
    </xf>
    <xf numFmtId="49" fontId="31" fillId="2" borderId="0" xfId="0" applyNumberFormat="1" applyFont="1" applyFill="1" applyAlignment="1">
      <alignment vertical="center"/>
    </xf>
    <xf numFmtId="0" fontId="27" fillId="2" borderId="16" xfId="0" applyFont="1" applyFill="1" applyBorder="1" applyAlignment="1">
      <alignment vertical="center"/>
    </xf>
    <xf numFmtId="0" fontId="27" fillId="2" borderId="17" xfId="0" applyFont="1" applyFill="1" applyBorder="1" applyAlignment="1">
      <alignment vertical="center"/>
    </xf>
    <xf numFmtId="0" fontId="10" fillId="2" borderId="18" xfId="0" applyFont="1" applyFill="1" applyBorder="1" applyAlignment="1">
      <alignment vertical="center"/>
    </xf>
    <xf numFmtId="49" fontId="10" fillId="2" borderId="7" xfId="0" applyNumberFormat="1" applyFont="1" applyFill="1" applyBorder="1" applyAlignment="1">
      <alignment horizontal="right" vertical="center"/>
    </xf>
    <xf numFmtId="0" fontId="10" fillId="5" borderId="19" xfId="0" applyFont="1" applyFill="1" applyBorder="1" applyAlignment="1">
      <alignment vertical="center"/>
    </xf>
    <xf numFmtId="49" fontId="10" fillId="5" borderId="8" xfId="0" applyNumberFormat="1" applyFont="1" applyFill="1" applyBorder="1" applyAlignment="1">
      <alignment vertical="center"/>
    </xf>
    <xf numFmtId="49" fontId="10" fillId="6" borderId="6" xfId="0" applyNumberFormat="1" applyFont="1" applyFill="1" applyBorder="1" applyAlignment="1">
      <alignment horizontal="center" wrapText="1"/>
    </xf>
    <xf numFmtId="0" fontId="21" fillId="0" borderId="8" xfId="0" applyFont="1" applyBorder="1" applyAlignment="1">
      <alignment horizontal="left" vertical="center"/>
    </xf>
    <xf numFmtId="49" fontId="10" fillId="5" borderId="19" xfId="0" applyNumberFormat="1" applyFont="1" applyFill="1" applyBorder="1" applyAlignment="1">
      <alignment vertical="center"/>
    </xf>
    <xf numFmtId="49" fontId="27" fillId="2" borderId="20" xfId="0" applyNumberFormat="1" applyFont="1" applyFill="1" applyBorder="1" applyAlignment="1">
      <alignment horizontal="left" vertical="center"/>
    </xf>
    <xf numFmtId="49" fontId="41" fillId="2" borderId="20" xfId="0" applyNumberFormat="1" applyFont="1" applyFill="1" applyBorder="1" applyAlignment="1">
      <alignment vertical="center"/>
    </xf>
    <xf numFmtId="49" fontId="10" fillId="2" borderId="19" xfId="0" applyNumberFormat="1" applyFont="1" applyFill="1" applyBorder="1" applyAlignment="1">
      <alignment vertical="center"/>
    </xf>
    <xf numFmtId="0" fontId="27" fillId="2" borderId="18" xfId="0" applyFont="1" applyFill="1" applyBorder="1" applyAlignment="1">
      <alignment vertical="center"/>
    </xf>
    <xf numFmtId="49" fontId="10" fillId="2" borderId="18" xfId="0" applyNumberFormat="1" applyFont="1" applyFill="1" applyBorder="1" applyAlignment="1">
      <alignment vertical="center"/>
    </xf>
    <xf numFmtId="49" fontId="10" fillId="2" borderId="21" xfId="0" applyNumberFormat="1" applyFont="1" applyFill="1" applyBorder="1" applyAlignment="1">
      <alignment vertical="center"/>
    </xf>
    <xf numFmtId="0" fontId="43" fillId="2" borderId="0" xfId="0" applyFont="1" applyFill="1" applyAlignment="1">
      <alignment vertical="center"/>
    </xf>
    <xf numFmtId="0" fontId="23" fillId="2" borderId="0" xfId="0" applyFont="1" applyFill="1" applyAlignment="1">
      <alignment horizontal="center" vertical="center" wrapText="1"/>
    </xf>
    <xf numFmtId="0" fontId="19" fillId="2" borderId="0" xfId="0" applyFont="1" applyFill="1" applyAlignment="1">
      <alignment vertical="center"/>
    </xf>
    <xf numFmtId="0" fontId="10" fillId="2" borderId="0" xfId="0" applyFont="1" applyFill="1" applyAlignment="1">
      <alignment horizontal="center"/>
    </xf>
    <xf numFmtId="0" fontId="10" fillId="2" borderId="7" xfId="0" applyFont="1" applyFill="1" applyBorder="1" applyAlignment="1">
      <alignment horizontal="right" vertical="center"/>
    </xf>
    <xf numFmtId="0" fontId="10" fillId="2" borderId="8" xfId="0" applyFont="1" applyFill="1" applyBorder="1" applyAlignment="1">
      <alignment horizontal="right" vertical="center"/>
    </xf>
    <xf numFmtId="49" fontId="10" fillId="2" borderId="22" xfId="0" applyNumberFormat="1" applyFont="1" applyFill="1" applyBorder="1" applyAlignment="1">
      <alignment vertical="center"/>
    </xf>
    <xf numFmtId="49" fontId="10" fillId="2" borderId="20" xfId="0" applyNumberFormat="1" applyFont="1" applyFill="1" applyBorder="1" applyAlignment="1">
      <alignment vertical="center"/>
    </xf>
    <xf numFmtId="49" fontId="10" fillId="2" borderId="23" xfId="0" applyNumberFormat="1" applyFont="1" applyFill="1" applyBorder="1" applyAlignment="1">
      <alignment horizontal="right" vertical="center"/>
    </xf>
    <xf numFmtId="0" fontId="27" fillId="2" borderId="0" xfId="0" applyFont="1" applyFill="1" applyAlignment="1">
      <alignment vertical="center"/>
    </xf>
    <xf numFmtId="49" fontId="44" fillId="0" borderId="0" xfId="0" applyNumberFormat="1" applyFont="1" applyAlignment="1">
      <alignment horizontal="center"/>
    </xf>
    <xf numFmtId="0" fontId="21" fillId="0" borderId="24" xfId="0" applyFont="1" applyBorder="1" applyAlignment="1">
      <alignment horizontal="center" vertical="center"/>
    </xf>
    <xf numFmtId="49" fontId="10" fillId="2" borderId="25" xfId="0" applyNumberFormat="1" applyFont="1" applyFill="1" applyBorder="1" applyAlignment="1">
      <alignment horizontal="center" wrapText="1"/>
    </xf>
    <xf numFmtId="0" fontId="28" fillId="6" borderId="8" xfId="0" applyFont="1" applyFill="1" applyBorder="1" applyAlignment="1">
      <alignment horizontal="center" vertical="center"/>
    </xf>
    <xf numFmtId="49" fontId="10" fillId="6" borderId="25" xfId="0" applyNumberFormat="1" applyFont="1" applyFill="1" applyBorder="1" applyAlignment="1">
      <alignment horizontal="center" wrapText="1"/>
    </xf>
    <xf numFmtId="1" fontId="28" fillId="6" borderId="26" xfId="0" applyNumberFormat="1" applyFont="1" applyFill="1" applyBorder="1" applyAlignment="1">
      <alignment horizontal="center" vertical="center"/>
    </xf>
    <xf numFmtId="49" fontId="10" fillId="6" borderId="27" xfId="0" applyNumberFormat="1" applyFont="1" applyFill="1" applyBorder="1" applyAlignment="1">
      <alignment horizontal="center" wrapText="1"/>
    </xf>
    <xf numFmtId="1" fontId="28" fillId="6" borderId="28" xfId="0" applyNumberFormat="1" applyFont="1" applyFill="1" applyBorder="1" applyAlignment="1">
      <alignment horizontal="center" vertical="center"/>
    </xf>
    <xf numFmtId="0" fontId="8" fillId="0" borderId="26" xfId="0" applyFont="1" applyBorder="1" applyAlignment="1">
      <alignment horizontal="center" vertical="center"/>
    </xf>
    <xf numFmtId="49" fontId="6" fillId="0" borderId="0" xfId="0" applyNumberFormat="1" applyFont="1" applyAlignment="1">
      <alignment horizontal="left" vertical="top"/>
    </xf>
    <xf numFmtId="0" fontId="24" fillId="0" borderId="0" xfId="0" applyFont="1" applyAlignment="1">
      <alignment horizontal="left"/>
    </xf>
    <xf numFmtId="49" fontId="9" fillId="0" borderId="0" xfId="0" applyNumberFormat="1" applyFont="1" applyAlignment="1">
      <alignment horizontal="left"/>
    </xf>
    <xf numFmtId="14" fontId="19" fillId="0" borderId="6" xfId="0" applyNumberFormat="1" applyFont="1" applyBorder="1" applyAlignment="1">
      <alignment horizontal="left" vertical="center"/>
    </xf>
    <xf numFmtId="49" fontId="45" fillId="2" borderId="4" xfId="0" applyNumberFormat="1" applyFont="1" applyFill="1" applyBorder="1" applyAlignment="1">
      <alignment vertical="center"/>
    </xf>
    <xf numFmtId="49" fontId="45" fillId="2" borderId="0" xfId="0" applyNumberFormat="1" applyFont="1" applyFill="1" applyAlignment="1">
      <alignment vertical="center"/>
    </xf>
    <xf numFmtId="49" fontId="46" fillId="2" borderId="0" xfId="0" applyNumberFormat="1" applyFont="1" applyFill="1" applyAlignment="1">
      <alignment horizontal="left" vertical="center"/>
    </xf>
    <xf numFmtId="0" fontId="32" fillId="2" borderId="29" xfId="0" applyFont="1" applyFill="1" applyBorder="1" applyAlignment="1">
      <alignment horizontal="center" wrapText="1"/>
    </xf>
    <xf numFmtId="0" fontId="32" fillId="6" borderId="29" xfId="0" applyFont="1" applyFill="1" applyBorder="1" applyAlignment="1">
      <alignment horizontal="center" wrapText="1"/>
    </xf>
    <xf numFmtId="49" fontId="33" fillId="0" borderId="0" xfId="0" applyNumberFormat="1" applyFont="1" applyAlignment="1">
      <alignment horizontal="center"/>
    </xf>
    <xf numFmtId="0" fontId="0" fillId="2" borderId="30" xfId="0" applyFill="1" applyBorder="1" applyAlignment="1">
      <alignment horizontal="center" vertical="center"/>
    </xf>
    <xf numFmtId="49" fontId="11" fillId="5" borderId="0" xfId="0" applyNumberFormat="1" applyFont="1" applyFill="1" applyAlignment="1">
      <alignment horizontal="left" vertical="center"/>
    </xf>
    <xf numFmtId="49" fontId="21" fillId="0" borderId="9" xfId="0" applyNumberFormat="1" applyFont="1" applyBorder="1" applyAlignment="1">
      <alignment horizontal="center" vertical="center"/>
    </xf>
    <xf numFmtId="49" fontId="10" fillId="2" borderId="0" xfId="0" applyNumberFormat="1" applyFont="1" applyFill="1" applyAlignment="1">
      <alignment horizontal="right" vertical="center"/>
    </xf>
    <xf numFmtId="0" fontId="27" fillId="2" borderId="7" xfId="0" applyFont="1" applyFill="1" applyBorder="1" applyAlignment="1">
      <alignment vertical="center"/>
    </xf>
    <xf numFmtId="0" fontId="27" fillId="2" borderId="31" xfId="0" applyFont="1" applyFill="1" applyBorder="1" applyAlignment="1">
      <alignment vertical="center"/>
    </xf>
    <xf numFmtId="49" fontId="10" fillId="2" borderId="32" xfId="0" applyNumberFormat="1" applyFont="1" applyFill="1" applyBorder="1" applyAlignment="1">
      <alignment horizontal="center" wrapText="1"/>
    </xf>
    <xf numFmtId="0" fontId="21" fillId="0" borderId="33" xfId="0" applyFont="1" applyBorder="1" applyAlignment="1">
      <alignment horizontal="center" vertical="center"/>
    </xf>
    <xf numFmtId="0" fontId="45" fillId="2" borderId="0" xfId="0" applyFont="1" applyFill="1"/>
    <xf numFmtId="0" fontId="15" fillId="0" borderId="0" xfId="0" applyFont="1" applyAlignment="1">
      <alignment horizontal="left" vertical="center"/>
    </xf>
    <xf numFmtId="0" fontId="28" fillId="6" borderId="19" xfId="0" applyFont="1" applyFill="1" applyBorder="1" applyAlignment="1">
      <alignment horizontal="center" vertical="center"/>
    </xf>
    <xf numFmtId="0" fontId="21" fillId="0" borderId="34" xfId="0" applyFont="1" applyBorder="1" applyAlignment="1">
      <alignment horizontal="center" vertical="center"/>
    </xf>
    <xf numFmtId="0" fontId="21" fillId="6" borderId="34" xfId="0" applyFont="1" applyFill="1" applyBorder="1" applyAlignment="1">
      <alignment horizontal="center" vertical="center"/>
    </xf>
    <xf numFmtId="49" fontId="48" fillId="0" borderId="6" xfId="0" applyNumberFormat="1" applyFont="1" applyBorder="1" applyAlignment="1">
      <alignment horizontal="right" vertical="center"/>
    </xf>
    <xf numFmtId="0" fontId="15" fillId="4" borderId="5" xfId="0" applyFont="1" applyFill="1" applyBorder="1" applyAlignment="1">
      <alignment horizontal="left" vertical="center"/>
    </xf>
    <xf numFmtId="0" fontId="21" fillId="4" borderId="5" xfId="0" applyFont="1" applyFill="1" applyBorder="1" applyAlignment="1">
      <alignment vertical="center"/>
    </xf>
    <xf numFmtId="49" fontId="50" fillId="2" borderId="10" xfId="0" applyNumberFormat="1" applyFont="1" applyFill="1" applyBorder="1" applyAlignment="1">
      <alignment horizontal="left" vertical="center"/>
    </xf>
    <xf numFmtId="49" fontId="6" fillId="5" borderId="0" xfId="0" applyNumberFormat="1" applyFont="1" applyFill="1" applyAlignment="1">
      <alignment vertical="top"/>
    </xf>
    <xf numFmtId="49" fontId="44" fillId="5" borderId="0" xfId="0" applyNumberFormat="1" applyFont="1" applyFill="1" applyAlignment="1">
      <alignment vertical="top"/>
    </xf>
    <xf numFmtId="49" fontId="29" fillId="5" borderId="0" xfId="0" applyNumberFormat="1" applyFont="1" applyFill="1" applyAlignment="1">
      <alignment vertical="top"/>
    </xf>
    <xf numFmtId="49" fontId="33" fillId="5" borderId="0" xfId="0" applyNumberFormat="1" applyFont="1" applyFill="1" applyAlignment="1">
      <alignment horizontal="center"/>
    </xf>
    <xf numFmtId="49" fontId="33" fillId="5" borderId="0" xfId="0" applyNumberFormat="1" applyFont="1" applyFill="1" applyAlignment="1">
      <alignment horizontal="left"/>
    </xf>
    <xf numFmtId="0" fontId="49" fillId="5" borderId="0" xfId="0" applyFont="1" applyFill="1"/>
    <xf numFmtId="49" fontId="15" fillId="5" borderId="0" xfId="0" applyNumberFormat="1" applyFont="1" applyFill="1" applyAlignment="1">
      <alignment horizontal="left"/>
    </xf>
    <xf numFmtId="49" fontId="30" fillId="5" borderId="0" xfId="0" applyNumberFormat="1" applyFont="1" applyFill="1"/>
    <xf numFmtId="49" fontId="21" fillId="5" borderId="0" xfId="0" applyNumberFormat="1" applyFont="1" applyFill="1"/>
    <xf numFmtId="49" fontId="17" fillId="5" borderId="0" xfId="0" applyNumberFormat="1" applyFont="1" applyFill="1"/>
    <xf numFmtId="14" fontId="19" fillId="5" borderId="6" xfId="0" applyNumberFormat="1" applyFont="1" applyFill="1" applyBorder="1" applyAlignment="1">
      <alignment horizontal="left" vertical="center"/>
    </xf>
    <xf numFmtId="49" fontId="19" fillId="5" borderId="6" xfId="0" applyNumberFormat="1" applyFont="1" applyFill="1" applyBorder="1" applyAlignment="1">
      <alignment vertical="center"/>
    </xf>
    <xf numFmtId="49" fontId="38" fillId="5" borderId="6" xfId="0" applyNumberFormat="1" applyFont="1" applyFill="1" applyBorder="1" applyAlignment="1">
      <alignment vertical="center"/>
    </xf>
    <xf numFmtId="49" fontId="19" fillId="5" borderId="6" xfId="2" applyNumberFormat="1" applyFont="1" applyFill="1" applyBorder="1" applyAlignment="1" applyProtection="1">
      <alignment vertical="center"/>
      <protection locked="0"/>
    </xf>
    <xf numFmtId="49" fontId="20" fillId="5" borderId="6" xfId="0" applyNumberFormat="1" applyFont="1" applyFill="1" applyBorder="1" applyAlignment="1">
      <alignment horizontal="right" vertical="center"/>
    </xf>
    <xf numFmtId="0" fontId="0" fillId="5" borderId="19" xfId="0" applyFill="1" applyBorder="1"/>
    <xf numFmtId="0" fontId="0" fillId="5" borderId="0" xfId="0" applyFill="1"/>
    <xf numFmtId="49" fontId="27" fillId="5" borderId="22" xfId="0" applyNumberFormat="1" applyFont="1" applyFill="1" applyBorder="1" applyAlignment="1">
      <alignment vertical="center"/>
    </xf>
    <xf numFmtId="49" fontId="37" fillId="5" borderId="19" xfId="0" applyNumberFormat="1" applyFont="1" applyFill="1" applyBorder="1" applyAlignment="1">
      <alignment vertical="center"/>
    </xf>
    <xf numFmtId="49" fontId="10" fillId="5" borderId="22" xfId="0" applyNumberFormat="1" applyFont="1" applyFill="1" applyBorder="1" applyAlignment="1">
      <alignment vertical="center"/>
    </xf>
    <xf numFmtId="49" fontId="10" fillId="5" borderId="20" xfId="0" applyNumberFormat="1" applyFont="1" applyFill="1" applyBorder="1" applyAlignment="1">
      <alignment vertical="center"/>
    </xf>
    <xf numFmtId="49" fontId="10" fillId="5" borderId="23" xfId="0" applyNumberFormat="1" applyFont="1" applyFill="1" applyBorder="1" applyAlignment="1">
      <alignment horizontal="right" vertical="center"/>
    </xf>
    <xf numFmtId="49" fontId="10" fillId="5" borderId="21" xfId="0" applyNumberFormat="1" applyFont="1" applyFill="1" applyBorder="1" applyAlignment="1">
      <alignment vertical="center"/>
    </xf>
    <xf numFmtId="49" fontId="10" fillId="5" borderId="8" xfId="0" applyNumberFormat="1" applyFont="1" applyFill="1" applyBorder="1" applyAlignment="1">
      <alignment horizontal="right" vertical="center"/>
    </xf>
    <xf numFmtId="0" fontId="52" fillId="5" borderId="19" xfId="0" applyFont="1" applyFill="1" applyBorder="1" applyAlignment="1">
      <alignment vertical="center"/>
    </xf>
    <xf numFmtId="0" fontId="2" fillId="2" borderId="0" xfId="0" applyFont="1" applyFill="1"/>
    <xf numFmtId="0" fontId="52" fillId="5" borderId="19" xfId="0" applyFont="1" applyFill="1" applyBorder="1" applyAlignment="1">
      <alignment horizontal="center" vertical="center" shrinkToFit="1"/>
    </xf>
    <xf numFmtId="0" fontId="53" fillId="5" borderId="19" xfId="0" applyFont="1" applyFill="1" applyBorder="1"/>
    <xf numFmtId="49" fontId="16" fillId="5" borderId="0" xfId="0" applyNumberFormat="1" applyFont="1" applyFill="1" applyAlignment="1">
      <alignment horizontal="left"/>
    </xf>
    <xf numFmtId="49" fontId="29" fillId="0" borderId="0" xfId="0" applyNumberFormat="1" applyFont="1" applyAlignment="1">
      <alignment vertical="top"/>
    </xf>
    <xf numFmtId="49" fontId="6" fillId="0" borderId="0" xfId="0" applyNumberFormat="1" applyFont="1" applyAlignment="1">
      <alignment vertical="top"/>
    </xf>
    <xf numFmtId="49" fontId="17" fillId="0" borderId="0" xfId="0" applyNumberFormat="1" applyFont="1"/>
    <xf numFmtId="49" fontId="21" fillId="0" borderId="0" xfId="0" applyNumberFormat="1" applyFont="1"/>
    <xf numFmtId="49" fontId="25" fillId="0" borderId="0" xfId="0" applyNumberFormat="1" applyFont="1" applyAlignment="1">
      <alignment vertical="center"/>
    </xf>
    <xf numFmtId="49" fontId="31" fillId="0" borderId="0" xfId="0" applyNumberFormat="1" applyFont="1" applyAlignment="1">
      <alignment vertical="center"/>
    </xf>
    <xf numFmtId="49" fontId="38" fillId="0" borderId="0" xfId="0" applyNumberFormat="1" applyFont="1" applyAlignment="1">
      <alignment vertical="center"/>
    </xf>
    <xf numFmtId="49" fontId="19" fillId="0" borderId="0" xfId="0" applyNumberFormat="1" applyFont="1" applyAlignment="1">
      <alignment vertical="center"/>
    </xf>
    <xf numFmtId="0" fontId="0" fillId="5" borderId="0" xfId="0" applyFill="1" applyAlignment="1">
      <alignment horizontal="center"/>
    </xf>
    <xf numFmtId="0" fontId="53" fillId="5" borderId="0" xfId="0" applyFont="1" applyFill="1"/>
    <xf numFmtId="49" fontId="27" fillId="0" borderId="0" xfId="0" applyNumberFormat="1" applyFont="1" applyAlignment="1">
      <alignment horizontal="left" vertical="center"/>
    </xf>
    <xf numFmtId="49" fontId="41" fillId="0" borderId="0" xfId="0" applyNumberFormat="1" applyFont="1" applyAlignment="1">
      <alignment vertical="center"/>
    </xf>
    <xf numFmtId="49" fontId="27" fillId="0" borderId="0" xfId="0" applyNumberFormat="1" applyFont="1" applyAlignment="1">
      <alignment vertical="center"/>
    </xf>
    <xf numFmtId="49" fontId="37" fillId="0" borderId="0" xfId="0" applyNumberFormat="1" applyFont="1" applyAlignment="1">
      <alignment vertical="center"/>
    </xf>
    <xf numFmtId="49" fontId="10" fillId="0" borderId="0" xfId="0" applyNumberFormat="1" applyFont="1" applyAlignment="1">
      <alignment vertical="center"/>
    </xf>
    <xf numFmtId="0" fontId="39" fillId="0" borderId="0" xfId="0" applyFont="1" applyAlignment="1">
      <alignment horizontal="right" vertical="center"/>
    </xf>
    <xf numFmtId="49" fontId="40" fillId="2" borderId="20" xfId="0" applyNumberFormat="1" applyFont="1" applyFill="1" applyBorder="1" applyAlignment="1">
      <alignment horizontal="center" vertical="center"/>
    </xf>
    <xf numFmtId="49" fontId="40" fillId="2" borderId="20" xfId="0" applyNumberFormat="1" applyFont="1" applyFill="1" applyBorder="1" applyAlignment="1">
      <alignment vertical="center"/>
    </xf>
    <xf numFmtId="49" fontId="10" fillId="5" borderId="22" xfId="0" applyNumberFormat="1" applyFont="1" applyFill="1" applyBorder="1" applyAlignment="1">
      <alignment horizontal="center" vertical="center"/>
    </xf>
    <xf numFmtId="49" fontId="37" fillId="5" borderId="20" xfId="0" applyNumberFormat="1" applyFont="1" applyFill="1" applyBorder="1" applyAlignment="1">
      <alignment vertical="center"/>
    </xf>
    <xf numFmtId="0" fontId="0" fillId="5" borderId="23" xfId="0" applyFill="1" applyBorder="1"/>
    <xf numFmtId="49" fontId="10" fillId="5" borderId="18" xfId="0" applyNumberFormat="1" applyFont="1" applyFill="1" applyBorder="1" applyAlignment="1">
      <alignment horizontal="center" vertical="center"/>
    </xf>
    <xf numFmtId="49" fontId="10" fillId="5" borderId="0" xfId="0" applyNumberFormat="1" applyFont="1" applyFill="1" applyAlignment="1">
      <alignment vertical="center"/>
    </xf>
    <xf numFmtId="49" fontId="37" fillId="5" borderId="0" xfId="0" applyNumberFormat="1" applyFont="1" applyFill="1" applyAlignment="1">
      <alignment vertical="center"/>
    </xf>
    <xf numFmtId="0" fontId="0" fillId="5" borderId="7" xfId="0" applyFill="1" applyBorder="1"/>
    <xf numFmtId="0" fontId="10" fillId="5" borderId="0" xfId="0" applyFont="1" applyFill="1" applyAlignment="1">
      <alignment vertical="center"/>
    </xf>
    <xf numFmtId="49" fontId="10" fillId="5" borderId="21" xfId="0" applyNumberFormat="1" applyFont="1" applyFill="1" applyBorder="1" applyAlignment="1">
      <alignment horizontal="center" vertical="center"/>
    </xf>
    <xf numFmtId="0" fontId="0" fillId="5" borderId="8" xfId="0" applyFill="1" applyBorder="1"/>
    <xf numFmtId="49" fontId="32" fillId="5" borderId="22" xfId="0" applyNumberFormat="1" applyFont="1" applyFill="1" applyBorder="1" applyAlignment="1">
      <alignment horizontal="center" vertical="center"/>
    </xf>
    <xf numFmtId="49" fontId="10" fillId="5" borderId="23" xfId="0" applyNumberFormat="1" applyFont="1" applyFill="1" applyBorder="1" applyAlignment="1">
      <alignment vertical="center"/>
    </xf>
    <xf numFmtId="49" fontId="32" fillId="5" borderId="18" xfId="0" applyNumberFormat="1" applyFont="1" applyFill="1" applyBorder="1" applyAlignment="1">
      <alignment horizontal="center" vertical="center"/>
    </xf>
    <xf numFmtId="49" fontId="32" fillId="5" borderId="21" xfId="0" applyNumberFormat="1" applyFont="1" applyFill="1" applyBorder="1" applyAlignment="1">
      <alignment horizontal="center" vertical="center"/>
    </xf>
    <xf numFmtId="0" fontId="10" fillId="5" borderId="21" xfId="0" applyFont="1" applyFill="1" applyBorder="1" applyAlignment="1">
      <alignment vertical="center"/>
    </xf>
    <xf numFmtId="49" fontId="10" fillId="5" borderId="18" xfId="0" applyNumberFormat="1" applyFont="1" applyFill="1" applyBorder="1" applyAlignment="1">
      <alignment vertical="center"/>
    </xf>
    <xf numFmtId="0" fontId="0" fillId="2" borderId="17" xfId="0" applyFill="1" applyBorder="1"/>
    <xf numFmtId="0" fontId="0" fillId="5" borderId="20" xfId="0" applyFill="1" applyBorder="1"/>
    <xf numFmtId="0" fontId="2" fillId="5" borderId="0" xfId="0" applyFont="1" applyFill="1"/>
    <xf numFmtId="0" fontId="54" fillId="2" borderId="0" xfId="0" applyFont="1" applyFill="1" applyAlignment="1">
      <alignment horizontal="center" shrinkToFit="1"/>
    </xf>
    <xf numFmtId="0" fontId="55" fillId="7" borderId="0" xfId="0" applyFont="1" applyFill="1"/>
    <xf numFmtId="0" fontId="55" fillId="5" borderId="0" xfId="0" applyFont="1" applyFill="1"/>
    <xf numFmtId="0" fontId="0" fillId="5" borderId="5" xfId="0" applyFill="1" applyBorder="1" applyAlignment="1">
      <alignment horizontal="center" vertical="center"/>
    </xf>
    <xf numFmtId="49" fontId="21" fillId="3" borderId="0" xfId="0" applyNumberFormat="1" applyFont="1" applyFill="1"/>
    <xf numFmtId="0" fontId="0" fillId="3" borderId="0" xfId="0" applyFill="1" applyAlignment="1">
      <alignment horizontal="center"/>
    </xf>
    <xf numFmtId="49" fontId="21" fillId="4" borderId="0" xfId="0" applyNumberFormat="1" applyFont="1" applyFill="1"/>
    <xf numFmtId="0" fontId="0" fillId="4" borderId="0" xfId="0" applyFill="1" applyAlignment="1">
      <alignment horizontal="center"/>
    </xf>
    <xf numFmtId="49" fontId="21" fillId="8" borderId="0" xfId="0" applyNumberFormat="1" applyFont="1" applyFill="1"/>
    <xf numFmtId="0" fontId="0" fillId="8" borderId="0" xfId="0" applyFill="1" applyAlignment="1">
      <alignment horizontal="center"/>
    </xf>
    <xf numFmtId="0" fontId="4" fillId="2" borderId="0" xfId="1" applyFill="1" applyBorder="1"/>
    <xf numFmtId="0" fontId="0" fillId="3" borderId="0" xfId="0" applyFill="1"/>
    <xf numFmtId="49" fontId="0" fillId="3" borderId="0" xfId="0" applyNumberFormat="1" applyFill="1"/>
    <xf numFmtId="0" fontId="0" fillId="9" borderId="28" xfId="0" applyFill="1" applyBorder="1" applyAlignment="1">
      <alignment horizontal="center"/>
    </xf>
    <xf numFmtId="49" fontId="20" fillId="4" borderId="5" xfId="0" applyNumberFormat="1" applyFont="1" applyFill="1" applyBorder="1" applyAlignment="1">
      <alignment horizontal="left" vertical="center"/>
    </xf>
    <xf numFmtId="0" fontId="0" fillId="10" borderId="0" xfId="0" applyFill="1"/>
    <xf numFmtId="0" fontId="56" fillId="11" borderId="0" xfId="0" applyFont="1" applyFill="1" applyAlignment="1">
      <alignment horizontal="center" vertical="center"/>
    </xf>
    <xf numFmtId="0" fontId="0" fillId="7" borderId="19" xfId="0" applyFill="1" applyBorder="1" applyAlignment="1">
      <alignment horizontal="center"/>
    </xf>
    <xf numFmtId="0" fontId="57" fillId="5" borderId="19" xfId="0" applyFont="1" applyFill="1" applyBorder="1" applyAlignment="1">
      <alignment horizontal="center"/>
    </xf>
    <xf numFmtId="0" fontId="57" fillId="5" borderId="0" xfId="0" applyFont="1" applyFill="1" applyAlignment="1">
      <alignment horizontal="center"/>
    </xf>
    <xf numFmtId="49" fontId="51" fillId="2" borderId="0" xfId="0" applyNumberFormat="1" applyFont="1" applyFill="1" applyAlignment="1">
      <alignment horizontal="center" vertical="center"/>
    </xf>
    <xf numFmtId="49" fontId="13" fillId="4" borderId="31" xfId="0" applyNumberFormat="1" applyFont="1" applyFill="1" applyBorder="1" applyAlignment="1">
      <alignment vertical="center"/>
    </xf>
    <xf numFmtId="49" fontId="47" fillId="3" borderId="1" xfId="0" applyNumberFormat="1" applyFont="1" applyFill="1" applyBorder="1" applyAlignment="1">
      <alignment vertical="center" shrinkToFit="1"/>
    </xf>
    <xf numFmtId="0" fontId="21" fillId="0" borderId="35" xfId="0" applyFont="1" applyBorder="1" applyAlignment="1">
      <alignment horizontal="center" vertical="center"/>
    </xf>
    <xf numFmtId="0" fontId="21" fillId="0" borderId="36" xfId="0" applyFont="1" applyBorder="1" applyAlignment="1">
      <alignment horizontal="center" vertical="center"/>
    </xf>
    <xf numFmtId="0" fontId="21" fillId="0" borderId="37" xfId="0" applyFont="1" applyBorder="1" applyAlignment="1">
      <alignment horizontal="center" vertical="center"/>
    </xf>
    <xf numFmtId="49" fontId="47" fillId="3" borderId="2" xfId="0" applyNumberFormat="1" applyFont="1" applyFill="1" applyBorder="1" applyAlignment="1">
      <alignment vertical="center" shrinkToFit="1"/>
    </xf>
    <xf numFmtId="49" fontId="47" fillId="3" borderId="29" xfId="0" applyNumberFormat="1" applyFont="1" applyFill="1" applyBorder="1" applyAlignment="1">
      <alignment vertical="center" shrinkToFit="1"/>
    </xf>
    <xf numFmtId="49" fontId="21" fillId="0" borderId="6" xfId="0" applyNumberFormat="1" applyFont="1" applyBorder="1" applyAlignment="1">
      <alignment horizontal="left"/>
    </xf>
    <xf numFmtId="0" fontId="10" fillId="2" borderId="1" xfId="0" applyFont="1" applyFill="1" applyBorder="1" applyAlignment="1">
      <alignment wrapText="1"/>
    </xf>
    <xf numFmtId="0" fontId="10" fillId="2" borderId="29" xfId="0" applyFont="1" applyFill="1" applyBorder="1" applyAlignment="1">
      <alignment wrapText="1"/>
    </xf>
    <xf numFmtId="0" fontId="21" fillId="0" borderId="38" xfId="0" applyFont="1" applyBorder="1" applyAlignment="1">
      <alignment horizontal="center" vertical="center"/>
    </xf>
    <xf numFmtId="49" fontId="26" fillId="2" borderId="30" xfId="0" applyNumberFormat="1" applyFont="1" applyFill="1" applyBorder="1" applyAlignment="1">
      <alignment horizontal="right" vertical="center"/>
    </xf>
    <xf numFmtId="0" fontId="21" fillId="0" borderId="17" xfId="0" applyFont="1" applyBorder="1" applyAlignment="1">
      <alignment horizontal="center" vertical="center"/>
    </xf>
    <xf numFmtId="0" fontId="21" fillId="6" borderId="17" xfId="0" applyFont="1" applyFill="1" applyBorder="1" applyAlignment="1">
      <alignment horizontal="center" vertical="center"/>
    </xf>
    <xf numFmtId="49" fontId="0" fillId="0" borderId="0" xfId="0" applyNumberFormat="1" applyAlignment="1">
      <alignment horizontal="center"/>
    </xf>
    <xf numFmtId="49" fontId="21" fillId="0" borderId="9" xfId="0" applyNumberFormat="1" applyFont="1" applyBorder="1" applyAlignment="1">
      <alignment horizontal="center" vertical="center" wrapText="1"/>
    </xf>
    <xf numFmtId="49" fontId="26" fillId="2" borderId="11" xfId="0" applyNumberFormat="1" applyFont="1" applyFill="1" applyBorder="1" applyAlignment="1">
      <alignment horizontal="right" vertical="center"/>
    </xf>
    <xf numFmtId="49" fontId="48" fillId="0" borderId="13" xfId="0" applyNumberFormat="1" applyFont="1" applyBorder="1" applyAlignment="1">
      <alignment horizontal="right" vertical="center"/>
    </xf>
    <xf numFmtId="0" fontId="21" fillId="0" borderId="19" xfId="0" applyFont="1" applyBorder="1" applyAlignment="1">
      <alignment horizontal="center" vertical="center"/>
    </xf>
    <xf numFmtId="0" fontId="35" fillId="13" borderId="13" xfId="0" applyFont="1" applyFill="1" applyBorder="1" applyAlignment="1">
      <alignment horizontal="right" vertical="center"/>
    </xf>
    <xf numFmtId="0" fontId="0" fillId="0" borderId="18" xfId="0" applyBorder="1"/>
    <xf numFmtId="0" fontId="0" fillId="2" borderId="31" xfId="0" applyFill="1" applyBorder="1"/>
    <xf numFmtId="0" fontId="53" fillId="0" borderId="8" xfId="0" applyFont="1" applyBorder="1" applyAlignment="1">
      <alignment vertical="center"/>
    </xf>
    <xf numFmtId="49" fontId="21" fillId="0" borderId="22" xfId="0" applyNumberFormat="1" applyFont="1" applyBorder="1" applyAlignment="1">
      <alignment horizontal="center" vertical="center"/>
    </xf>
    <xf numFmtId="49" fontId="0" fillId="0" borderId="9" xfId="0" applyNumberFormat="1" applyBorder="1" applyAlignment="1">
      <alignment horizontal="center" vertical="center"/>
    </xf>
    <xf numFmtId="0" fontId="49" fillId="0" borderId="0" xfId="0" applyFont="1" applyAlignment="1">
      <alignment horizontal="left"/>
    </xf>
    <xf numFmtId="0" fontId="15" fillId="5" borderId="0" xfId="0" applyFont="1" applyFill="1" applyAlignment="1">
      <alignment horizontal="left"/>
    </xf>
    <xf numFmtId="49" fontId="12" fillId="4" borderId="16" xfId="0" applyNumberFormat="1" applyFont="1" applyFill="1" applyBorder="1" applyAlignment="1">
      <alignment vertical="center"/>
    </xf>
    <xf numFmtId="0" fontId="0" fillId="0" borderId="39" xfId="0" applyBorder="1"/>
    <xf numFmtId="166" fontId="0" fillId="0" borderId="39" xfId="0" applyNumberFormat="1" applyBorder="1" applyAlignment="1">
      <alignment horizontal="center"/>
    </xf>
    <xf numFmtId="0" fontId="0" fillId="0" borderId="5" xfId="0" applyBorder="1"/>
    <xf numFmtId="166" fontId="0" fillId="0" borderId="5" xfId="0" applyNumberFormat="1" applyBorder="1" applyAlignment="1">
      <alignment horizontal="center"/>
    </xf>
    <xf numFmtId="0" fontId="3" fillId="0" borderId="39" xfId="0" applyFont="1" applyBorder="1"/>
    <xf numFmtId="0" fontId="3" fillId="0" borderId="5" xfId="0" applyFont="1" applyBorder="1"/>
    <xf numFmtId="0" fontId="21" fillId="0" borderId="39" xfId="0" applyFont="1" applyBorder="1" applyAlignment="1">
      <alignment horizontal="left" vertical="center"/>
    </xf>
    <xf numFmtId="0" fontId="21" fillId="0" borderId="5" xfId="0" applyFont="1" applyBorder="1" applyAlignment="1">
      <alignment horizontal="left" vertical="center"/>
    </xf>
    <xf numFmtId="49" fontId="10" fillId="2" borderId="12" xfId="0" applyNumberFormat="1" applyFont="1" applyFill="1" applyBorder="1" applyAlignment="1">
      <alignment horizontal="left" wrapText="1"/>
    </xf>
    <xf numFmtId="166" fontId="0" fillId="0" borderId="39" xfId="0" applyNumberFormat="1" applyBorder="1" applyAlignment="1">
      <alignment horizontal="left"/>
    </xf>
    <xf numFmtId="166" fontId="0" fillId="0" borderId="5" xfId="0" applyNumberFormat="1" applyBorder="1" applyAlignment="1">
      <alignment horizontal="left"/>
    </xf>
    <xf numFmtId="49" fontId="21" fillId="0" borderId="9" xfId="0" applyNumberFormat="1" applyFont="1" applyBorder="1" applyAlignment="1">
      <alignment horizontal="left" vertical="center"/>
    </xf>
    <xf numFmtId="49" fontId="21" fillId="0" borderId="40" xfId="0" applyNumberFormat="1" applyFont="1" applyBorder="1" applyAlignment="1">
      <alignment horizontal="left" vertical="center"/>
    </xf>
    <xf numFmtId="49" fontId="21" fillId="0" borderId="24" xfId="0" applyNumberFormat="1" applyFont="1" applyBorder="1" applyAlignment="1">
      <alignment horizontal="left" vertical="center"/>
    </xf>
    <xf numFmtId="49" fontId="24" fillId="0" borderId="0" xfId="0" applyNumberFormat="1" applyFont="1" applyAlignment="1">
      <alignment vertical="top"/>
    </xf>
    <xf numFmtId="0" fontId="61" fillId="0" borderId="0" xfId="3" applyFont="1" applyAlignment="1">
      <alignment wrapText="1"/>
    </xf>
    <xf numFmtId="0" fontId="1" fillId="0" borderId="0" xfId="3"/>
    <xf numFmtId="49" fontId="62" fillId="0" borderId="0" xfId="4" applyNumberFormat="1" applyFont="1" applyAlignment="1">
      <alignment vertical="top"/>
    </xf>
    <xf numFmtId="49" fontId="13" fillId="0" borderId="0" xfId="4" applyNumberFormat="1" applyFont="1" applyAlignment="1">
      <alignment vertical="top"/>
    </xf>
    <xf numFmtId="49" fontId="44" fillId="0" borderId="0" xfId="4" applyNumberFormat="1" applyFont="1" applyAlignment="1">
      <alignment horizontal="center"/>
    </xf>
    <xf numFmtId="49" fontId="33" fillId="0" borderId="0" xfId="4" applyNumberFormat="1" applyFont="1" applyAlignment="1">
      <alignment horizontal="center"/>
    </xf>
    <xf numFmtId="49" fontId="33" fillId="0" borderId="0" xfId="4" applyNumberFormat="1" applyFont="1" applyAlignment="1">
      <alignment horizontal="left"/>
    </xf>
    <xf numFmtId="49" fontId="6" fillId="0" borderId="0" xfId="4" applyNumberFormat="1" applyFont="1" applyAlignment="1">
      <alignment horizontal="left" vertical="top"/>
    </xf>
    <xf numFmtId="49" fontId="16" fillId="0" borderId="0" xfId="4" applyNumberFormat="1" applyFont="1" applyAlignment="1">
      <alignment horizontal="left"/>
    </xf>
    <xf numFmtId="0" fontId="24" fillId="0" borderId="0" xfId="4" applyFont="1" applyAlignment="1">
      <alignment horizontal="left"/>
    </xf>
    <xf numFmtId="49" fontId="9" fillId="0" borderId="0" xfId="4" applyNumberFormat="1" applyFont="1" applyAlignment="1">
      <alignment horizontal="left"/>
    </xf>
    <xf numFmtId="0" fontId="3" fillId="0" borderId="0" xfId="4"/>
    <xf numFmtId="49" fontId="15" fillId="0" borderId="0" xfId="4" applyNumberFormat="1" applyFont="1" applyAlignment="1">
      <alignment horizontal="left"/>
    </xf>
    <xf numFmtId="49" fontId="21" fillId="0" borderId="0" xfId="4" applyNumberFormat="1" applyFont="1" applyAlignment="1">
      <alignment horizontal="left"/>
    </xf>
    <xf numFmtId="49" fontId="21" fillId="0" borderId="6" xfId="4" applyNumberFormat="1" applyFont="1" applyBorder="1" applyAlignment="1">
      <alignment horizontal="left"/>
    </xf>
    <xf numFmtId="49" fontId="17" fillId="0" borderId="0" xfId="4" applyNumberFormat="1" applyFont="1" applyAlignment="1">
      <alignment horizontal="left"/>
    </xf>
    <xf numFmtId="49" fontId="3" fillId="0" borderId="0" xfId="4" applyNumberFormat="1" applyAlignment="1">
      <alignment horizontal="left"/>
    </xf>
    <xf numFmtId="49" fontId="47" fillId="3" borderId="1" xfId="4" applyNumberFormat="1" applyFont="1" applyFill="1" applyBorder="1" applyAlignment="1">
      <alignment vertical="center" shrinkToFit="1"/>
    </xf>
    <xf numFmtId="49" fontId="47" fillId="3" borderId="2" xfId="4" applyNumberFormat="1" applyFont="1" applyFill="1" applyBorder="1" applyAlignment="1">
      <alignment vertical="center" shrinkToFit="1"/>
    </xf>
    <xf numFmtId="49" fontId="47" fillId="3" borderId="29" xfId="4" applyNumberFormat="1" applyFont="1" applyFill="1" applyBorder="1" applyAlignment="1">
      <alignment vertical="center" shrinkToFit="1"/>
    </xf>
    <xf numFmtId="49" fontId="18" fillId="2" borderId="10" xfId="4" applyNumberFormat="1" applyFont="1" applyFill="1" applyBorder="1" applyAlignment="1">
      <alignment horizontal="left" vertical="center"/>
    </xf>
    <xf numFmtId="49" fontId="18" fillId="2" borderId="11" xfId="4" applyNumberFormat="1" applyFont="1" applyFill="1" applyBorder="1" applyAlignment="1">
      <alignment horizontal="right" vertical="center"/>
    </xf>
    <xf numFmtId="49" fontId="50" fillId="2" borderId="10" xfId="4" applyNumberFormat="1" applyFont="1" applyFill="1" applyBorder="1" applyAlignment="1">
      <alignment horizontal="left" vertical="center"/>
    </xf>
    <xf numFmtId="49" fontId="18" fillId="2" borderId="11" xfId="4" applyNumberFormat="1" applyFont="1" applyFill="1" applyBorder="1" applyAlignment="1">
      <alignment horizontal="left" vertical="center"/>
    </xf>
    <xf numFmtId="49" fontId="11" fillId="2" borderId="11" xfId="4" applyNumberFormat="1" applyFont="1" applyFill="1" applyBorder="1" applyAlignment="1">
      <alignment horizontal="left" vertical="center"/>
    </xf>
    <xf numFmtId="0" fontId="3" fillId="2" borderId="30" xfId="4" applyFill="1" applyBorder="1" applyAlignment="1">
      <alignment horizontal="center" vertical="center"/>
    </xf>
    <xf numFmtId="0" fontId="3" fillId="0" borderId="0" xfId="4" applyAlignment="1">
      <alignment vertical="center"/>
    </xf>
    <xf numFmtId="49" fontId="25" fillId="2" borderId="0" xfId="4" applyNumberFormat="1" applyFont="1" applyFill="1" applyAlignment="1">
      <alignment vertical="center"/>
    </xf>
    <xf numFmtId="49" fontId="25" fillId="2" borderId="0" xfId="4" applyNumberFormat="1" applyFont="1" applyFill="1" applyAlignment="1">
      <alignment horizontal="left" vertical="center"/>
    </xf>
    <xf numFmtId="49" fontId="25" fillId="2" borderId="0" xfId="4" applyNumberFormat="1" applyFont="1" applyFill="1" applyAlignment="1">
      <alignment horizontal="right" vertical="center"/>
    </xf>
    <xf numFmtId="0" fontId="25" fillId="2" borderId="0" xfId="4" applyFont="1" applyFill="1" applyAlignment="1">
      <alignment horizontal="left" vertical="center"/>
    </xf>
    <xf numFmtId="49" fontId="26" fillId="2" borderId="11" xfId="4" applyNumberFormat="1" applyFont="1" applyFill="1" applyBorder="1" applyAlignment="1">
      <alignment horizontal="right" vertical="center"/>
    </xf>
    <xf numFmtId="49" fontId="26" fillId="2" borderId="30" xfId="4" applyNumberFormat="1" applyFont="1" applyFill="1" applyBorder="1" applyAlignment="1">
      <alignment horizontal="right" vertical="center"/>
    </xf>
    <xf numFmtId="49" fontId="18" fillId="5" borderId="4" xfId="4" applyNumberFormat="1" applyFont="1" applyFill="1" applyBorder="1" applyAlignment="1">
      <alignment horizontal="left" vertical="center"/>
    </xf>
    <xf numFmtId="49" fontId="18" fillId="0" borderId="0" xfId="4" applyNumberFormat="1" applyFont="1" applyAlignment="1">
      <alignment horizontal="right" vertical="center"/>
    </xf>
    <xf numFmtId="49" fontId="11" fillId="5" borderId="0" xfId="4" applyNumberFormat="1" applyFont="1" applyFill="1" applyAlignment="1">
      <alignment horizontal="left" vertical="center"/>
    </xf>
    <xf numFmtId="0" fontId="3" fillId="5" borderId="14" xfId="4" applyFill="1" applyBorder="1" applyAlignment="1">
      <alignment horizontal="center" vertical="center"/>
    </xf>
    <xf numFmtId="14" fontId="19" fillId="0" borderId="6" xfId="4" applyNumberFormat="1" applyFont="1" applyBorder="1" applyAlignment="1">
      <alignment horizontal="left" vertical="center"/>
    </xf>
    <xf numFmtId="49" fontId="20" fillId="0" borderId="6" xfId="4" applyNumberFormat="1" applyFont="1" applyBorder="1" applyAlignment="1">
      <alignment vertical="center"/>
    </xf>
    <xf numFmtId="49" fontId="20" fillId="0" borderId="6" xfId="4" applyNumberFormat="1" applyFont="1" applyBorder="1" applyAlignment="1">
      <alignment horizontal="left" vertical="center"/>
    </xf>
    <xf numFmtId="49" fontId="48" fillId="0" borderId="6" xfId="4" applyNumberFormat="1" applyFont="1" applyBorder="1" applyAlignment="1">
      <alignment horizontal="right" vertical="center"/>
    </xf>
    <xf numFmtId="49" fontId="48" fillId="0" borderId="13" xfId="4" applyNumberFormat="1" applyFont="1" applyBorder="1" applyAlignment="1">
      <alignment horizontal="right" vertical="center"/>
    </xf>
    <xf numFmtId="49" fontId="20" fillId="0" borderId="15" xfId="4" applyNumberFormat="1" applyFont="1" applyBorder="1" applyAlignment="1">
      <alignment horizontal="left" vertical="center"/>
    </xf>
    <xf numFmtId="49" fontId="20" fillId="0" borderId="6" xfId="4" applyNumberFormat="1" applyFont="1" applyBorder="1" applyAlignment="1">
      <alignment horizontal="right" vertical="center"/>
    </xf>
    <xf numFmtId="0" fontId="35" fillId="13" borderId="13" xfId="4" applyFont="1" applyFill="1" applyBorder="1" applyAlignment="1">
      <alignment horizontal="right" vertical="center"/>
    </xf>
    <xf numFmtId="49" fontId="10" fillId="2" borderId="25" xfId="4" applyNumberFormat="1" applyFont="1" applyFill="1" applyBorder="1" applyAlignment="1">
      <alignment horizontal="center" wrapText="1"/>
    </xf>
    <xf numFmtId="49" fontId="10" fillId="2" borderId="12" xfId="4" applyNumberFormat="1" applyFont="1" applyFill="1" applyBorder="1" applyAlignment="1">
      <alignment horizontal="center" wrapText="1"/>
    </xf>
    <xf numFmtId="49" fontId="10" fillId="2" borderId="13" xfId="4" applyNumberFormat="1" applyFont="1" applyFill="1" applyBorder="1" applyAlignment="1">
      <alignment horizontal="center" wrapText="1"/>
    </xf>
    <xf numFmtId="0" fontId="10" fillId="2" borderId="1" xfId="4" applyFont="1" applyFill="1" applyBorder="1" applyAlignment="1">
      <alignment wrapText="1"/>
    </xf>
    <xf numFmtId="0" fontId="10" fillId="2" borderId="29" xfId="4" applyFont="1" applyFill="1" applyBorder="1" applyAlignment="1">
      <alignment wrapText="1"/>
    </xf>
    <xf numFmtId="49" fontId="10" fillId="6" borderId="25" xfId="4" applyNumberFormat="1" applyFont="1" applyFill="1" applyBorder="1" applyAlignment="1">
      <alignment horizontal="center" wrapText="1"/>
    </xf>
    <xf numFmtId="49" fontId="10" fillId="6" borderId="12" xfId="4" applyNumberFormat="1" applyFont="1" applyFill="1" applyBorder="1" applyAlignment="1">
      <alignment horizontal="center" wrapText="1"/>
    </xf>
    <xf numFmtId="49" fontId="10" fillId="6" borderId="27" xfId="4" applyNumberFormat="1" applyFont="1" applyFill="1" applyBorder="1" applyAlignment="1">
      <alignment horizontal="center" wrapText="1"/>
    </xf>
    <xf numFmtId="49" fontId="10" fillId="6" borderId="6" xfId="4" applyNumberFormat="1" applyFont="1" applyFill="1" applyBorder="1" applyAlignment="1">
      <alignment horizontal="center" wrapText="1"/>
    </xf>
    <xf numFmtId="49" fontId="10" fillId="2" borderId="32" xfId="4" applyNumberFormat="1" applyFont="1" applyFill="1" applyBorder="1" applyAlignment="1">
      <alignment horizontal="center" wrapText="1"/>
    </xf>
    <xf numFmtId="0" fontId="32" fillId="2" borderId="29" xfId="4" applyFont="1" applyFill="1" applyBorder="1" applyAlignment="1">
      <alignment horizontal="center" wrapText="1"/>
    </xf>
    <xf numFmtId="0" fontId="32" fillId="6" borderId="29" xfId="4" applyFont="1" applyFill="1" applyBorder="1" applyAlignment="1">
      <alignment horizontal="center" wrapText="1"/>
    </xf>
    <xf numFmtId="0" fontId="8" fillId="0" borderId="26" xfId="4" applyFont="1" applyBorder="1" applyAlignment="1">
      <alignment horizontal="center" vertical="center"/>
    </xf>
    <xf numFmtId="0" fontId="3" fillId="0" borderId="39" xfId="4" applyBorder="1"/>
    <xf numFmtId="166" fontId="3" fillId="0" borderId="39" xfId="4" applyNumberFormat="1" applyBorder="1" applyAlignment="1">
      <alignment horizontal="left"/>
    </xf>
    <xf numFmtId="0" fontId="21" fillId="0" borderId="8" xfId="4" applyFont="1" applyBorder="1" applyAlignment="1">
      <alignment horizontal="left" vertical="center"/>
    </xf>
    <xf numFmtId="49" fontId="21" fillId="0" borderId="9" xfId="4" applyNumberFormat="1" applyFont="1" applyBorder="1" applyAlignment="1">
      <alignment horizontal="center" vertical="center"/>
    </xf>
    <xf numFmtId="0" fontId="21" fillId="0" borderId="35" xfId="4" applyFont="1" applyBorder="1" applyAlignment="1">
      <alignment horizontal="center" vertical="center"/>
    </xf>
    <xf numFmtId="0" fontId="21" fillId="0" borderId="36" xfId="4" applyFont="1" applyBorder="1" applyAlignment="1">
      <alignment horizontal="center" vertical="center"/>
    </xf>
    <xf numFmtId="0" fontId="21" fillId="0" borderId="8" xfId="4" applyFont="1" applyBorder="1" applyAlignment="1">
      <alignment horizontal="center" vertical="center"/>
    </xf>
    <xf numFmtId="1" fontId="28" fillId="6" borderId="26" xfId="4" applyNumberFormat="1" applyFont="1" applyFill="1" applyBorder="1" applyAlignment="1">
      <alignment horizontal="center" vertical="center"/>
    </xf>
    <xf numFmtId="0" fontId="28" fillId="6" borderId="8" xfId="4" applyFont="1" applyFill="1" applyBorder="1" applyAlignment="1">
      <alignment horizontal="center" vertical="center"/>
    </xf>
    <xf numFmtId="1" fontId="28" fillId="6" borderId="28" xfId="4" applyNumberFormat="1" applyFont="1" applyFill="1" applyBorder="1" applyAlignment="1">
      <alignment horizontal="center" vertical="center"/>
    </xf>
    <xf numFmtId="0" fontId="21" fillId="0" borderId="24" xfId="4" applyFont="1" applyBorder="1" applyAlignment="1">
      <alignment horizontal="center" vertical="center"/>
    </xf>
    <xf numFmtId="0" fontId="21" fillId="6" borderId="9" xfId="4" applyFont="1" applyFill="1" applyBorder="1" applyAlignment="1">
      <alignment horizontal="center" vertical="center"/>
    </xf>
    <xf numFmtId="0" fontId="21" fillId="0" borderId="9" xfId="4" applyFont="1" applyBorder="1" applyAlignment="1">
      <alignment horizontal="center" vertical="center"/>
    </xf>
    <xf numFmtId="0" fontId="8" fillId="0" borderId="0" xfId="4" applyFont="1" applyAlignment="1">
      <alignment vertical="center"/>
    </xf>
    <xf numFmtId="0" fontId="3" fillId="0" borderId="5" xfId="4" applyBorder="1"/>
    <xf numFmtId="166" fontId="3" fillId="0" borderId="5" xfId="4" applyNumberFormat="1" applyBorder="1" applyAlignment="1">
      <alignment horizontal="left"/>
    </xf>
    <xf numFmtId="0" fontId="21" fillId="0" borderId="37" xfId="4" applyFont="1" applyBorder="1" applyAlignment="1">
      <alignment horizontal="center" vertical="center"/>
    </xf>
    <xf numFmtId="0" fontId="21" fillId="0" borderId="34" xfId="4" applyFont="1" applyBorder="1" applyAlignment="1">
      <alignment horizontal="center" vertical="center"/>
    </xf>
    <xf numFmtId="0" fontId="21" fillId="6" borderId="17" xfId="4" applyFont="1" applyFill="1" applyBorder="1" applyAlignment="1">
      <alignment horizontal="center" vertical="center"/>
    </xf>
    <xf numFmtId="0" fontId="21" fillId="0" borderId="33" xfId="4" applyFont="1" applyBorder="1" applyAlignment="1">
      <alignment horizontal="center" vertical="center"/>
    </xf>
    <xf numFmtId="0" fontId="21" fillId="0" borderId="8" xfId="4" applyFont="1" applyBorder="1" applyAlignment="1">
      <alignment vertical="center"/>
    </xf>
    <xf numFmtId="0" fontId="21" fillId="0" borderId="17" xfId="4" applyFont="1" applyBorder="1" applyAlignment="1">
      <alignment horizontal="center" vertical="center"/>
    </xf>
    <xf numFmtId="0" fontId="21" fillId="0" borderId="38" xfId="4" applyFont="1" applyBorder="1" applyAlignment="1">
      <alignment horizontal="center" vertical="center"/>
    </xf>
    <xf numFmtId="0" fontId="28" fillId="6" borderId="19" xfId="4" applyFont="1" applyFill="1" applyBorder="1" applyAlignment="1">
      <alignment horizontal="center" vertical="center"/>
    </xf>
    <xf numFmtId="0" fontId="3" fillId="0" borderId="8" xfId="4" applyBorder="1" applyAlignment="1">
      <alignment vertical="center"/>
    </xf>
    <xf numFmtId="49" fontId="21" fillId="0" borderId="22" xfId="4" applyNumberFormat="1" applyFont="1" applyBorder="1" applyAlignment="1">
      <alignment horizontal="center" vertical="center"/>
    </xf>
    <xf numFmtId="0" fontId="21" fillId="0" borderId="19" xfId="4" applyFont="1" applyBorder="1" applyAlignment="1">
      <alignment horizontal="center" vertical="center"/>
    </xf>
    <xf numFmtId="49" fontId="3" fillId="0" borderId="9" xfId="4" applyNumberFormat="1" applyBorder="1" applyAlignment="1">
      <alignment horizontal="center" vertical="center"/>
    </xf>
    <xf numFmtId="0" fontId="21" fillId="6" borderId="34" xfId="4" applyFont="1" applyFill="1" applyBorder="1" applyAlignment="1">
      <alignment horizontal="center" vertical="center"/>
    </xf>
    <xf numFmtId="0" fontId="3" fillId="0" borderId="0" xfId="4" applyAlignment="1">
      <alignment horizontal="center"/>
    </xf>
    <xf numFmtId="49" fontId="3" fillId="0" borderId="0" xfId="4" applyNumberFormat="1" applyAlignment="1">
      <alignment horizontal="center"/>
    </xf>
    <xf numFmtId="165" fontId="3" fillId="0" borderId="0" xfId="4" applyNumberFormat="1" applyAlignment="1">
      <alignment horizontal="center"/>
    </xf>
    <xf numFmtId="49" fontId="6" fillId="5" borderId="0" xfId="4" applyNumberFormat="1" applyFont="1" applyFill="1" applyAlignment="1">
      <alignment vertical="top"/>
    </xf>
    <xf numFmtId="49" fontId="33" fillId="5" borderId="0" xfId="4" applyNumberFormat="1" applyFont="1" applyFill="1" applyAlignment="1">
      <alignment horizontal="center"/>
    </xf>
    <xf numFmtId="49" fontId="44" fillId="5" borderId="0" xfId="4" applyNumberFormat="1" applyFont="1" applyFill="1" applyAlignment="1">
      <alignment vertical="top"/>
    </xf>
    <xf numFmtId="49" fontId="29" fillId="5" borderId="0" xfId="4" applyNumberFormat="1" applyFont="1" applyFill="1" applyAlignment="1">
      <alignment vertical="top"/>
    </xf>
    <xf numFmtId="49" fontId="33" fillId="5" borderId="0" xfId="4" applyNumberFormat="1" applyFont="1" applyFill="1" applyAlignment="1">
      <alignment horizontal="left"/>
    </xf>
    <xf numFmtId="49" fontId="16" fillId="5" borderId="0" xfId="4" applyNumberFormat="1" applyFont="1" applyFill="1" applyAlignment="1">
      <alignment horizontal="left"/>
    </xf>
    <xf numFmtId="49" fontId="29" fillId="0" borderId="0" xfId="4" applyNumberFormat="1" applyFont="1" applyAlignment="1">
      <alignment vertical="top"/>
    </xf>
    <xf numFmtId="49" fontId="6" fillId="0" borderId="0" xfId="4" applyNumberFormat="1" applyFont="1" applyAlignment="1">
      <alignment vertical="top"/>
    </xf>
    <xf numFmtId="0" fontId="56" fillId="11" borderId="0" xfId="4" applyFont="1" applyFill="1" applyAlignment="1">
      <alignment horizontal="center" vertical="center"/>
    </xf>
    <xf numFmtId="0" fontId="30" fillId="5" borderId="0" xfId="4" applyFont="1" applyFill="1"/>
    <xf numFmtId="49" fontId="15" fillId="5" borderId="0" xfId="4" applyNumberFormat="1" applyFont="1" applyFill="1" applyAlignment="1">
      <alignment horizontal="left"/>
    </xf>
    <xf numFmtId="49" fontId="30" fillId="5" borderId="0" xfId="4" applyNumberFormat="1" applyFont="1" applyFill="1"/>
    <xf numFmtId="49" fontId="21" fillId="5" borderId="0" xfId="4" applyNumberFormat="1" applyFont="1" applyFill="1"/>
    <xf numFmtId="49" fontId="17" fillId="5" borderId="0" xfId="4" applyNumberFormat="1" applyFont="1" applyFill="1"/>
    <xf numFmtId="49" fontId="17" fillId="0" borderId="0" xfId="4" applyNumberFormat="1" applyFont="1"/>
    <xf numFmtId="49" fontId="21" fillId="0" borderId="0" xfId="4" applyNumberFormat="1" applyFont="1"/>
    <xf numFmtId="49" fontId="3" fillId="3" borderId="0" xfId="4" applyNumberFormat="1" applyFill="1"/>
    <xf numFmtId="0" fontId="3" fillId="3" borderId="0" xfId="4" applyFill="1"/>
    <xf numFmtId="0" fontId="3" fillId="3" borderId="0" xfId="4" applyFill="1" applyAlignment="1">
      <alignment horizontal="center"/>
    </xf>
    <xf numFmtId="49" fontId="31" fillId="2" borderId="0" xfId="4" applyNumberFormat="1" applyFont="1" applyFill="1" applyAlignment="1">
      <alignment vertical="center"/>
    </xf>
    <xf numFmtId="49" fontId="26" fillId="2" borderId="0" xfId="4" applyNumberFormat="1" applyFont="1" applyFill="1" applyAlignment="1">
      <alignment horizontal="right" vertical="center"/>
    </xf>
    <xf numFmtId="49" fontId="31" fillId="0" borderId="0" xfId="4" applyNumberFormat="1" applyFont="1" applyAlignment="1">
      <alignment vertical="center"/>
    </xf>
    <xf numFmtId="49" fontId="25" fillId="0" borderId="0" xfId="4" applyNumberFormat="1" applyFont="1" applyAlignment="1">
      <alignment vertical="center"/>
    </xf>
    <xf numFmtId="49" fontId="21" fillId="3" borderId="0" xfId="4" applyNumberFormat="1" applyFont="1" applyFill="1"/>
    <xf numFmtId="14" fontId="19" fillId="5" borderId="6" xfId="4" applyNumberFormat="1" applyFont="1" applyFill="1" applyBorder="1" applyAlignment="1">
      <alignment horizontal="left" vertical="center"/>
    </xf>
    <xf numFmtId="49" fontId="19" fillId="5" borderId="6" xfId="4" applyNumberFormat="1" applyFont="1" applyFill="1" applyBorder="1" applyAlignment="1">
      <alignment vertical="center"/>
    </xf>
    <xf numFmtId="49" fontId="38" fillId="5" borderId="6" xfId="4" applyNumberFormat="1" applyFont="1" applyFill="1" applyBorder="1" applyAlignment="1">
      <alignment vertical="center"/>
    </xf>
    <xf numFmtId="49" fontId="20" fillId="5" borderId="6" xfId="4" applyNumberFormat="1" applyFont="1" applyFill="1" applyBorder="1" applyAlignment="1">
      <alignment horizontal="right" vertical="center"/>
    </xf>
    <xf numFmtId="49" fontId="38" fillId="0" borderId="0" xfId="4" applyNumberFormat="1" applyFont="1" applyAlignment="1">
      <alignment vertical="center"/>
    </xf>
    <xf numFmtId="49" fontId="19" fillId="0" borderId="0" xfId="4" applyNumberFormat="1" applyFont="1" applyAlignment="1">
      <alignment vertical="center"/>
    </xf>
    <xf numFmtId="49" fontId="21" fillId="4" borderId="0" xfId="4" applyNumberFormat="1" applyFont="1" applyFill="1"/>
    <xf numFmtId="0" fontId="3" fillId="4" borderId="0" xfId="4" applyFill="1" applyAlignment="1">
      <alignment horizontal="center"/>
    </xf>
    <xf numFmtId="0" fontId="3" fillId="2" borderId="0" xfId="4" applyFill="1"/>
    <xf numFmtId="0" fontId="54" fillId="2" borderId="0" xfId="4" applyFont="1" applyFill="1" applyAlignment="1">
      <alignment horizontal="center" shrinkToFit="1"/>
    </xf>
    <xf numFmtId="49" fontId="21" fillId="8" borderId="0" xfId="4" applyNumberFormat="1" applyFont="1" applyFill="1"/>
    <xf numFmtId="0" fontId="3" fillId="8" borderId="0" xfId="4" applyFill="1" applyAlignment="1">
      <alignment horizontal="center"/>
    </xf>
    <xf numFmtId="0" fontId="3" fillId="5" borderId="0" xfId="4" applyFill="1"/>
    <xf numFmtId="0" fontId="3" fillId="5" borderId="0" xfId="4" applyFill="1" applyAlignment="1">
      <alignment horizontal="center"/>
    </xf>
    <xf numFmtId="0" fontId="55" fillId="7" borderId="0" xfId="4" applyFont="1" applyFill="1"/>
    <xf numFmtId="0" fontId="52" fillId="5" borderId="19" xfId="4" applyFont="1" applyFill="1" applyBorder="1" applyAlignment="1">
      <alignment horizontal="center" vertical="center" shrinkToFit="1"/>
    </xf>
    <xf numFmtId="0" fontId="52" fillId="5" borderId="19" xfId="4" applyFont="1" applyFill="1" applyBorder="1" applyAlignment="1">
      <alignment vertical="center"/>
    </xf>
    <xf numFmtId="0" fontId="3" fillId="5" borderId="19" xfId="4" applyFill="1" applyBorder="1"/>
    <xf numFmtId="0" fontId="3" fillId="9" borderId="28" xfId="4" applyFill="1" applyBorder="1" applyAlignment="1">
      <alignment horizontal="center"/>
    </xf>
    <xf numFmtId="0" fontId="57" fillId="5" borderId="19" xfId="4" applyFont="1" applyFill="1" applyBorder="1" applyAlignment="1">
      <alignment horizontal="center"/>
    </xf>
    <xf numFmtId="0" fontId="55" fillId="5" borderId="0" xfId="4" applyFont="1" applyFill="1"/>
    <xf numFmtId="0" fontId="57" fillId="5" borderId="0" xfId="4" applyFont="1" applyFill="1" applyAlignment="1">
      <alignment horizontal="center"/>
    </xf>
    <xf numFmtId="0" fontId="3" fillId="10" borderId="0" xfId="4" applyFill="1"/>
    <xf numFmtId="0" fontId="3" fillId="5" borderId="5" xfId="4" applyFill="1" applyBorder="1" applyAlignment="1">
      <alignment horizontal="center" vertical="center"/>
    </xf>
    <xf numFmtId="0" fontId="27" fillId="2" borderId="16" xfId="4" applyFont="1" applyFill="1" applyBorder="1" applyAlignment="1">
      <alignment vertical="center"/>
    </xf>
    <xf numFmtId="0" fontId="27" fillId="2" borderId="17" xfId="4" applyFont="1" applyFill="1" applyBorder="1" applyAlignment="1">
      <alignment vertical="center"/>
    </xf>
    <xf numFmtId="0" fontId="27" fillId="2" borderId="31" xfId="4" applyFont="1" applyFill="1" applyBorder="1" applyAlignment="1">
      <alignment vertical="center"/>
    </xf>
    <xf numFmtId="49" fontId="40" fillId="2" borderId="20" xfId="4" applyNumberFormat="1" applyFont="1" applyFill="1" applyBorder="1" applyAlignment="1">
      <alignment horizontal="center" vertical="center"/>
    </xf>
    <xf numFmtId="49" fontId="40" fillId="2" borderId="20" xfId="4" applyNumberFormat="1" applyFont="1" applyFill="1" applyBorder="1" applyAlignment="1">
      <alignment vertical="center"/>
    </xf>
    <xf numFmtId="0" fontId="3" fillId="2" borderId="17" xfId="4" applyFill="1" applyBorder="1"/>
    <xf numFmtId="49" fontId="41" fillId="2" borderId="20" xfId="4" applyNumberFormat="1" applyFont="1" applyFill="1" applyBorder="1" applyAlignment="1">
      <alignment vertical="center"/>
    </xf>
    <xf numFmtId="49" fontId="27" fillId="2" borderId="20" xfId="4" applyNumberFormat="1" applyFont="1" applyFill="1" applyBorder="1" applyAlignment="1">
      <alignment horizontal="left" vertical="center"/>
    </xf>
    <xf numFmtId="0" fontId="3" fillId="2" borderId="31" xfId="4" applyFill="1" applyBorder="1"/>
    <xf numFmtId="0" fontId="3" fillId="0" borderId="18" xfId="4" applyBorder="1"/>
    <xf numFmtId="49" fontId="27" fillId="0" borderId="0" xfId="4" applyNumberFormat="1" applyFont="1" applyAlignment="1">
      <alignment horizontal="left" vertical="center"/>
    </xf>
    <xf numFmtId="49" fontId="41" fillId="0" borderId="0" xfId="4" applyNumberFormat="1" applyFont="1" applyAlignment="1">
      <alignment vertical="center"/>
    </xf>
    <xf numFmtId="49" fontId="10" fillId="5" borderId="22" xfId="4" applyNumberFormat="1" applyFont="1" applyFill="1" applyBorder="1" applyAlignment="1">
      <alignment vertical="center"/>
    </xf>
    <xf numFmtId="49" fontId="10" fillId="5" borderId="20" xfId="4" applyNumberFormat="1" applyFont="1" applyFill="1" applyBorder="1" applyAlignment="1">
      <alignment vertical="center"/>
    </xf>
    <xf numFmtId="49" fontId="10" fillId="5" borderId="23" xfId="4" applyNumberFormat="1" applyFont="1" applyFill="1" applyBorder="1" applyAlignment="1">
      <alignment horizontal="right" vertical="center"/>
    </xf>
    <xf numFmtId="49" fontId="10" fillId="5" borderId="22" xfId="4" applyNumberFormat="1" applyFont="1" applyFill="1" applyBorder="1" applyAlignment="1">
      <alignment horizontal="center" vertical="center"/>
    </xf>
    <xf numFmtId="49" fontId="32" fillId="5" borderId="22" xfId="4" applyNumberFormat="1" applyFont="1" applyFill="1" applyBorder="1" applyAlignment="1">
      <alignment horizontal="center" vertical="center"/>
    </xf>
    <xf numFmtId="49" fontId="37" fillId="5" borderId="20" xfId="4" applyNumberFormat="1" applyFont="1" applyFill="1" applyBorder="1" applyAlignment="1">
      <alignment vertical="center"/>
    </xf>
    <xf numFmtId="49" fontId="10" fillId="5" borderId="23" xfId="4" applyNumberFormat="1" applyFont="1" applyFill="1" applyBorder="1" applyAlignment="1">
      <alignment vertical="center"/>
    </xf>
    <xf numFmtId="49" fontId="27" fillId="5" borderId="22" xfId="4" applyNumberFormat="1" applyFont="1" applyFill="1" applyBorder="1" applyAlignment="1">
      <alignment vertical="center"/>
    </xf>
    <xf numFmtId="0" fontId="3" fillId="5" borderId="20" xfId="4" applyFill="1" applyBorder="1"/>
    <xf numFmtId="0" fontId="3" fillId="5" borderId="7" xfId="4" applyFill="1" applyBorder="1"/>
    <xf numFmtId="49" fontId="27" fillId="0" borderId="0" xfId="4" applyNumberFormat="1" applyFont="1" applyAlignment="1">
      <alignment vertical="center"/>
    </xf>
    <xf numFmtId="49" fontId="37" fillId="0" borderId="0" xfId="4" applyNumberFormat="1" applyFont="1" applyAlignment="1">
      <alignment vertical="center"/>
    </xf>
    <xf numFmtId="49" fontId="10" fillId="5" borderId="21" xfId="4" applyNumberFormat="1" applyFont="1" applyFill="1" applyBorder="1" applyAlignment="1">
      <alignment vertical="center"/>
    </xf>
    <xf numFmtId="49" fontId="10" fillId="5" borderId="19" xfId="4" applyNumberFormat="1" applyFont="1" applyFill="1" applyBorder="1" applyAlignment="1">
      <alignment vertical="center"/>
    </xf>
    <xf numFmtId="49" fontId="10" fillId="5" borderId="8" xfId="4" applyNumberFormat="1" applyFont="1" applyFill="1" applyBorder="1" applyAlignment="1">
      <alignment horizontal="right" vertical="center"/>
    </xf>
    <xf numFmtId="49" fontId="10" fillId="5" borderId="18" xfId="4" applyNumberFormat="1" applyFont="1" applyFill="1" applyBorder="1" applyAlignment="1">
      <alignment horizontal="center" vertical="center"/>
    </xf>
    <xf numFmtId="49" fontId="32" fillId="5" borderId="18" xfId="4" applyNumberFormat="1" applyFont="1" applyFill="1" applyBorder="1" applyAlignment="1">
      <alignment horizontal="center" vertical="center"/>
    </xf>
    <xf numFmtId="49" fontId="10" fillId="5" borderId="0" xfId="4" applyNumberFormat="1" applyFont="1" applyFill="1" applyAlignment="1">
      <alignment vertical="center"/>
    </xf>
    <xf numFmtId="49" fontId="37" fillId="5" borderId="0" xfId="4" applyNumberFormat="1" applyFont="1" applyFill="1" applyAlignment="1">
      <alignment vertical="center"/>
    </xf>
    <xf numFmtId="49" fontId="10" fillId="5" borderId="7" xfId="4" applyNumberFormat="1" applyFont="1" applyFill="1" applyBorder="1" applyAlignment="1">
      <alignment vertical="center"/>
    </xf>
    <xf numFmtId="0" fontId="10" fillId="5" borderId="21" xfId="4" applyFont="1" applyFill="1" applyBorder="1" applyAlignment="1">
      <alignment vertical="center"/>
    </xf>
    <xf numFmtId="0" fontId="3" fillId="5" borderId="8" xfId="4" applyFill="1" applyBorder="1"/>
    <xf numFmtId="49" fontId="10" fillId="0" borderId="0" xfId="4" applyNumberFormat="1" applyFont="1" applyAlignment="1">
      <alignment vertical="center"/>
    </xf>
    <xf numFmtId="49" fontId="10" fillId="2" borderId="22" xfId="4" applyNumberFormat="1" applyFont="1" applyFill="1" applyBorder="1" applyAlignment="1">
      <alignment vertical="center"/>
    </xf>
    <xf numFmtId="49" fontId="10" fillId="2" borderId="20" xfId="4" applyNumberFormat="1" applyFont="1" applyFill="1" applyBorder="1" applyAlignment="1">
      <alignment vertical="center"/>
    </xf>
    <xf numFmtId="49" fontId="10" fillId="2" borderId="23" xfId="4" applyNumberFormat="1" applyFont="1" applyFill="1" applyBorder="1" applyAlignment="1">
      <alignment horizontal="right" vertical="center"/>
    </xf>
    <xf numFmtId="0" fontId="10" fillId="5" borderId="0" xfId="4" applyFont="1" applyFill="1" applyAlignment="1">
      <alignment vertical="center"/>
    </xf>
    <xf numFmtId="0" fontId="3" fillId="5" borderId="23" xfId="4" applyFill="1" applyBorder="1"/>
    <xf numFmtId="0" fontId="10" fillId="2" borderId="18" xfId="4" applyFont="1" applyFill="1" applyBorder="1" applyAlignment="1">
      <alignment vertical="center"/>
    </xf>
    <xf numFmtId="49" fontId="10" fillId="2" borderId="0" xfId="4" applyNumberFormat="1" applyFont="1" applyFill="1" applyAlignment="1">
      <alignment horizontal="right" vertical="center"/>
    </xf>
    <xf numFmtId="49" fontId="10" fillId="2" borderId="7" xfId="4" applyNumberFormat="1" applyFont="1" applyFill="1" applyBorder="1" applyAlignment="1">
      <alignment horizontal="right" vertical="center"/>
    </xf>
    <xf numFmtId="49" fontId="10" fillId="5" borderId="18" xfId="4" applyNumberFormat="1" applyFont="1" applyFill="1" applyBorder="1" applyAlignment="1">
      <alignment vertical="center"/>
    </xf>
    <xf numFmtId="0" fontId="27" fillId="2" borderId="18" xfId="4" applyFont="1" applyFill="1" applyBorder="1" applyAlignment="1">
      <alignment vertical="center"/>
    </xf>
    <xf numFmtId="0" fontId="27" fillId="2" borderId="0" xfId="4" applyFont="1" applyFill="1" applyAlignment="1">
      <alignment vertical="center"/>
    </xf>
    <xf numFmtId="0" fontId="27" fillId="2" borderId="7" xfId="4" applyFont="1" applyFill="1" applyBorder="1" applyAlignment="1">
      <alignment vertical="center"/>
    </xf>
    <xf numFmtId="49" fontId="10" fillId="2" borderId="18" xfId="4" applyNumberFormat="1" applyFont="1" applyFill="1" applyBorder="1" applyAlignment="1">
      <alignment vertical="center"/>
    </xf>
    <xf numFmtId="49" fontId="10" fillId="2" borderId="0" xfId="4" applyNumberFormat="1" applyFont="1" applyFill="1" applyAlignment="1">
      <alignment vertical="center"/>
    </xf>
    <xf numFmtId="0" fontId="10" fillId="2" borderId="7" xfId="4" applyFont="1" applyFill="1" applyBorder="1" applyAlignment="1">
      <alignment horizontal="right" vertical="center"/>
    </xf>
    <xf numFmtId="49" fontId="10" fillId="2" borderId="21" xfId="4" applyNumberFormat="1" applyFont="1" applyFill="1" applyBorder="1" applyAlignment="1">
      <alignment vertical="center"/>
    </xf>
    <xf numFmtId="49" fontId="10" fillId="2" borderId="19" xfId="4" applyNumberFormat="1" applyFont="1" applyFill="1" applyBorder="1" applyAlignment="1">
      <alignment vertical="center"/>
    </xf>
    <xf numFmtId="0" fontId="10" fillId="2" borderId="8" xfId="4" applyFont="1" applyFill="1" applyBorder="1" applyAlignment="1">
      <alignment horizontal="right" vertical="center"/>
    </xf>
    <xf numFmtId="49" fontId="10" fillId="5" borderId="21" xfId="4" applyNumberFormat="1" applyFont="1" applyFill="1" applyBorder="1" applyAlignment="1">
      <alignment horizontal="center" vertical="center"/>
    </xf>
    <xf numFmtId="0" fontId="10" fillId="5" borderId="19" xfId="4" applyFont="1" applyFill="1" applyBorder="1" applyAlignment="1">
      <alignment vertical="center"/>
    </xf>
    <xf numFmtId="49" fontId="32" fillId="5" borderId="21" xfId="4" applyNumberFormat="1" applyFont="1" applyFill="1" applyBorder="1" applyAlignment="1">
      <alignment horizontal="center" vertical="center"/>
    </xf>
    <xf numFmtId="49" fontId="37" fillId="5" borderId="19" xfId="4" applyNumberFormat="1" applyFont="1" applyFill="1" applyBorder="1" applyAlignment="1">
      <alignment vertical="center"/>
    </xf>
    <xf numFmtId="49" fontId="10" fillId="5" borderId="8" xfId="4" applyNumberFormat="1" applyFont="1" applyFill="1" applyBorder="1" applyAlignment="1">
      <alignment vertical="center"/>
    </xf>
    <xf numFmtId="0" fontId="39" fillId="0" borderId="0" xfId="4" applyFont="1" applyAlignment="1">
      <alignment horizontal="right" vertical="center"/>
    </xf>
    <xf numFmtId="49" fontId="63" fillId="0" borderId="0" xfId="4" applyNumberFormat="1" applyFont="1" applyAlignment="1">
      <alignment vertical="top"/>
    </xf>
    <xf numFmtId="0" fontId="30" fillId="0" borderId="0" xfId="4" applyFont="1" applyAlignment="1">
      <alignment horizontal="left"/>
    </xf>
    <xf numFmtId="49" fontId="21" fillId="0" borderId="9" xfId="4" applyNumberFormat="1" applyFont="1" applyBorder="1" applyAlignment="1">
      <alignment horizontal="center" vertical="center" wrapText="1"/>
    </xf>
    <xf numFmtId="0" fontId="15" fillId="5" borderId="0" xfId="4" applyFont="1" applyFill="1" applyAlignment="1">
      <alignment horizontal="left"/>
    </xf>
    <xf numFmtId="0" fontId="51" fillId="5" borderId="0" xfId="4" applyFont="1" applyFill="1" applyAlignment="1">
      <alignment horizontal="center"/>
    </xf>
    <xf numFmtId="0" fontId="3" fillId="7" borderId="0" xfId="4" applyFill="1" applyAlignment="1">
      <alignment horizontal="center"/>
    </xf>
    <xf numFmtId="0" fontId="64" fillId="5" borderId="0" xfId="4" applyFont="1" applyFill="1" applyAlignment="1">
      <alignment horizontal="center"/>
    </xf>
    <xf numFmtId="0" fontId="64" fillId="7" borderId="0" xfId="4" applyFont="1" applyFill="1" applyAlignment="1">
      <alignment horizontal="center"/>
    </xf>
    <xf numFmtId="0" fontId="3" fillId="5" borderId="5" xfId="4" applyFill="1" applyBorder="1"/>
    <xf numFmtId="0" fontId="51" fillId="7" borderId="5" xfId="4" applyFont="1" applyFill="1" applyBorder="1" applyAlignment="1">
      <alignment horizontal="center" vertical="center"/>
    </xf>
    <xf numFmtId="0" fontId="3" fillId="5" borderId="0" xfId="4" applyFill="1" applyAlignment="1">
      <alignment horizontal="center" vertical="center"/>
    </xf>
    <xf numFmtId="0" fontId="3" fillId="0" borderId="6" xfId="4" applyBorder="1"/>
    <xf numFmtId="0" fontId="3" fillId="5" borderId="19" xfId="4" applyFill="1" applyBorder="1" applyAlignment="1">
      <alignment horizontal="center" vertical="center" shrinkToFit="1"/>
    </xf>
    <xf numFmtId="0" fontId="3" fillId="5" borderId="19" xfId="4" applyFill="1" applyBorder="1" applyAlignment="1">
      <alignment vertical="center" shrinkToFit="1"/>
    </xf>
    <xf numFmtId="0" fontId="3" fillId="5" borderId="0" xfId="4" applyFill="1" applyAlignment="1">
      <alignment shrinkToFit="1"/>
    </xf>
    <xf numFmtId="49" fontId="24" fillId="0" borderId="0" xfId="4" applyNumberFormat="1" applyFont="1" applyAlignment="1">
      <alignment vertical="top"/>
    </xf>
    <xf numFmtId="0" fontId="3" fillId="5" borderId="0" xfId="4" applyFill="1" applyAlignment="1">
      <alignment horizontal="right" vertical="center" shrinkToFit="1"/>
    </xf>
    <xf numFmtId="0" fontId="51" fillId="5" borderId="0" xfId="4" applyFont="1" applyFill="1" applyAlignment="1">
      <alignment horizontal="center" vertical="center"/>
    </xf>
    <xf numFmtId="0" fontId="6" fillId="0" borderId="0" xfId="4" applyFont="1" applyAlignment="1">
      <alignment vertical="top"/>
    </xf>
    <xf numFmtId="0" fontId="6" fillId="5" borderId="0" xfId="4" applyFont="1" applyFill="1" applyAlignment="1">
      <alignment vertical="top"/>
    </xf>
    <xf numFmtId="0" fontId="21" fillId="0" borderId="0" xfId="4" applyFont="1"/>
    <xf numFmtId="0" fontId="11" fillId="0" borderId="0" xfId="4" applyFont="1" applyAlignment="1">
      <alignment vertical="center"/>
    </xf>
    <xf numFmtId="0" fontId="19" fillId="0" borderId="0" xfId="4" applyFont="1" applyAlignment="1">
      <alignment vertical="center"/>
    </xf>
    <xf numFmtId="49" fontId="10" fillId="2" borderId="0" xfId="4" applyNumberFormat="1" applyFont="1" applyFill="1" applyAlignment="1">
      <alignment horizontal="center" vertical="center"/>
    </xf>
    <xf numFmtId="49" fontId="10" fillId="2" borderId="0" xfId="4" applyNumberFormat="1" applyFont="1" applyFill="1" applyAlignment="1">
      <alignment horizontal="center" vertical="center" shrinkToFit="1"/>
    </xf>
    <xf numFmtId="49" fontId="10" fillId="2" borderId="0" xfId="4" applyNumberFormat="1" applyFont="1" applyFill="1" applyAlignment="1">
      <alignment horizontal="left" vertical="center"/>
    </xf>
    <xf numFmtId="49" fontId="37" fillId="2" borderId="0" xfId="4" applyNumberFormat="1" applyFont="1" applyFill="1" applyAlignment="1">
      <alignment horizontal="center" vertical="center"/>
    </xf>
    <xf numFmtId="49" fontId="37" fillId="2" borderId="0" xfId="4" applyNumberFormat="1" applyFont="1" applyFill="1" applyAlignment="1">
      <alignment vertical="center"/>
    </xf>
    <xf numFmtId="0" fontId="11" fillId="2" borderId="0" xfId="4" applyFont="1" applyFill="1" applyAlignment="1">
      <alignment horizontal="right" vertical="center"/>
    </xf>
    <xf numFmtId="0" fontId="11" fillId="2" borderId="0" xfId="4" applyFont="1" applyFill="1" applyAlignment="1">
      <alignment horizontal="center" vertical="center"/>
    </xf>
    <xf numFmtId="0" fontId="11" fillId="2" borderId="0" xfId="4" applyFont="1" applyFill="1" applyAlignment="1">
      <alignment horizontal="left" vertical="center"/>
    </xf>
    <xf numFmtId="0" fontId="3" fillId="2" borderId="0" xfId="4" applyFill="1" applyAlignment="1">
      <alignment vertical="center"/>
    </xf>
    <xf numFmtId="0" fontId="66" fillId="2" borderId="0" xfId="4" applyFont="1" applyFill="1" applyAlignment="1">
      <alignment horizontal="center" vertical="center"/>
    </xf>
    <xf numFmtId="0" fontId="66" fillId="2" borderId="0" xfId="4" applyFont="1" applyFill="1" applyAlignment="1">
      <alignment vertical="center"/>
    </xf>
    <xf numFmtId="49" fontId="67" fillId="2" borderId="0" xfId="4" applyNumberFormat="1" applyFont="1" applyFill="1" applyAlignment="1">
      <alignment horizontal="center" vertical="center"/>
    </xf>
    <xf numFmtId="0" fontId="70" fillId="5" borderId="0" xfId="4" applyFont="1" applyFill="1" applyAlignment="1">
      <alignment vertical="center"/>
    </xf>
    <xf numFmtId="0" fontId="71" fillId="5" borderId="0" xfId="4" applyFont="1" applyFill="1" applyAlignment="1">
      <alignment vertical="center"/>
    </xf>
    <xf numFmtId="49" fontId="70" fillId="5" borderId="0" xfId="4" applyNumberFormat="1" applyFont="1" applyFill="1" applyAlignment="1">
      <alignment vertical="center"/>
    </xf>
    <xf numFmtId="49" fontId="71" fillId="5" borderId="0" xfId="4" applyNumberFormat="1" applyFont="1" applyFill="1" applyAlignment="1">
      <alignment vertical="center"/>
    </xf>
    <xf numFmtId="0" fontId="21" fillId="5" borderId="0" xfId="4" applyFont="1" applyFill="1" applyAlignment="1">
      <alignment vertical="center"/>
    </xf>
    <xf numFmtId="0" fontId="21" fillId="0" borderId="0" xfId="4" applyFont="1" applyAlignment="1">
      <alignment vertical="center"/>
    </xf>
    <xf numFmtId="49" fontId="70" fillId="2" borderId="0" xfId="4" applyNumberFormat="1" applyFont="1" applyFill="1" applyAlignment="1">
      <alignment horizontal="center" vertical="center"/>
    </xf>
    <xf numFmtId="0" fontId="39" fillId="14" borderId="23" xfId="4" applyFont="1" applyFill="1" applyBorder="1" applyAlignment="1">
      <alignment horizontal="right" vertical="center"/>
    </xf>
    <xf numFmtId="0" fontId="39" fillId="14" borderId="7" xfId="4" applyFont="1" applyFill="1" applyBorder="1" applyAlignment="1">
      <alignment horizontal="right" vertical="center"/>
    </xf>
    <xf numFmtId="49" fontId="76" fillId="2" borderId="0" xfId="4" applyNumberFormat="1" applyFont="1" applyFill="1" applyAlignment="1">
      <alignment horizontal="center" vertical="center"/>
    </xf>
    <xf numFmtId="0" fontId="76" fillId="5" borderId="19" xfId="4" applyFont="1" applyFill="1" applyBorder="1" applyAlignment="1">
      <alignment vertical="center"/>
    </xf>
    <xf numFmtId="0" fontId="3" fillId="5" borderId="0" xfId="4" applyFill="1" applyAlignment="1">
      <alignment vertical="center"/>
    </xf>
    <xf numFmtId="49" fontId="79" fillId="5" borderId="0" xfId="4" applyNumberFormat="1" applyFont="1" applyFill="1" applyAlignment="1">
      <alignment horizontal="center" vertical="center"/>
    </xf>
    <xf numFmtId="49" fontId="81" fillId="0" borderId="0" xfId="4" applyNumberFormat="1" applyFont="1" applyAlignment="1">
      <alignment horizontal="center" vertical="center"/>
    </xf>
    <xf numFmtId="49" fontId="80" fillId="5" borderId="0" xfId="4" applyNumberFormat="1" applyFont="1" applyFill="1" applyAlignment="1">
      <alignment vertical="center"/>
    </xf>
    <xf numFmtId="49" fontId="81" fillId="5" borderId="0" xfId="4" applyNumberFormat="1" applyFont="1" applyFill="1" applyAlignment="1">
      <alignment vertical="center"/>
    </xf>
    <xf numFmtId="49" fontId="40" fillId="2" borderId="17" xfId="4" applyNumberFormat="1" applyFont="1" applyFill="1" applyBorder="1" applyAlignment="1">
      <alignment horizontal="center" vertical="center"/>
    </xf>
    <xf numFmtId="49" fontId="40" fillId="2" borderId="17" xfId="4" applyNumberFormat="1" applyFont="1" applyFill="1" applyBorder="1" applyAlignment="1">
      <alignment vertical="center"/>
    </xf>
    <xf numFmtId="49" fontId="40" fillId="2" borderId="17" xfId="4" applyNumberFormat="1" applyFont="1" applyFill="1" applyBorder="1" applyAlignment="1">
      <alignment horizontal="centerContinuous" vertical="center"/>
    </xf>
    <xf numFmtId="49" fontId="40" fillId="2" borderId="31" xfId="4" applyNumberFormat="1" applyFont="1" applyFill="1" applyBorder="1" applyAlignment="1">
      <alignment horizontal="centerContinuous" vertical="center"/>
    </xf>
    <xf numFmtId="49" fontId="41" fillId="2" borderId="17" xfId="4" applyNumberFormat="1" applyFont="1" applyFill="1" applyBorder="1" applyAlignment="1">
      <alignment vertical="center"/>
    </xf>
    <xf numFmtId="49" fontId="41" fillId="2" borderId="31" xfId="4" applyNumberFormat="1" applyFont="1" applyFill="1" applyBorder="1" applyAlignment="1">
      <alignment vertical="center"/>
    </xf>
    <xf numFmtId="49" fontId="27" fillId="2" borderId="17" xfId="4" applyNumberFormat="1" applyFont="1" applyFill="1" applyBorder="1" applyAlignment="1">
      <alignment horizontal="left" vertical="center"/>
    </xf>
    <xf numFmtId="49" fontId="27" fillId="0" borderId="17" xfId="4" applyNumberFormat="1" applyFont="1" applyBorder="1" applyAlignment="1">
      <alignment horizontal="left" vertical="center"/>
    </xf>
    <xf numFmtId="49" fontId="41" fillId="5" borderId="31" xfId="4" applyNumberFormat="1" applyFont="1" applyFill="1" applyBorder="1" applyAlignment="1">
      <alignment vertical="center"/>
    </xf>
    <xf numFmtId="0" fontId="10" fillId="0" borderId="0" xfId="4" applyFont="1" applyAlignment="1">
      <alignment vertical="center"/>
    </xf>
    <xf numFmtId="49" fontId="10" fillId="5" borderId="0" xfId="4" applyNumberFormat="1" applyFont="1" applyFill="1" applyAlignment="1">
      <alignment horizontal="center" vertical="center"/>
    </xf>
    <xf numFmtId="49" fontId="10" fillId="2" borderId="20" xfId="4" applyNumberFormat="1" applyFont="1" applyFill="1" applyBorder="1" applyAlignment="1">
      <alignment horizontal="right" vertical="center"/>
    </xf>
    <xf numFmtId="0" fontId="10" fillId="2" borderId="0" xfId="4" applyFont="1" applyFill="1" applyAlignment="1">
      <alignment horizontal="right" vertical="center"/>
    </xf>
    <xf numFmtId="0" fontId="10" fillId="2" borderId="19" xfId="4" applyFont="1" applyFill="1" applyBorder="1" applyAlignment="1">
      <alignment horizontal="right" vertical="center"/>
    </xf>
    <xf numFmtId="49" fontId="10" fillId="5" borderId="19" xfId="4" applyNumberFormat="1" applyFont="1" applyFill="1" applyBorder="1" applyAlignment="1">
      <alignment horizontal="center" vertical="center"/>
    </xf>
    <xf numFmtId="0" fontId="39" fillId="14" borderId="8" xfId="4" applyFont="1" applyFill="1" applyBorder="1" applyAlignment="1">
      <alignment horizontal="right" vertical="center"/>
    </xf>
    <xf numFmtId="0" fontId="37" fillId="0" borderId="0" xfId="4" applyFont="1"/>
    <xf numFmtId="0" fontId="17" fillId="0" borderId="0" xfId="4" applyFont="1"/>
    <xf numFmtId="49" fontId="65" fillId="0" borderId="0" xfId="4" applyNumberFormat="1" applyFont="1" applyAlignment="1">
      <alignment vertical="top"/>
    </xf>
    <xf numFmtId="49" fontId="44" fillId="0" borderId="0" xfId="4" applyNumberFormat="1" applyFont="1" applyAlignment="1">
      <alignment vertical="top"/>
    </xf>
    <xf numFmtId="0" fontId="30" fillId="0" borderId="0" xfId="4" applyFont="1"/>
    <xf numFmtId="0" fontId="15" fillId="0" borderId="0" xfId="4" applyFont="1" applyAlignment="1">
      <alignment horizontal="left"/>
    </xf>
    <xf numFmtId="49" fontId="30" fillId="0" borderId="0" xfId="4" applyNumberFormat="1" applyFont="1"/>
    <xf numFmtId="49" fontId="19" fillId="0" borderId="6" xfId="4" applyNumberFormat="1" applyFont="1" applyBorder="1" applyAlignment="1">
      <alignment vertical="center"/>
    </xf>
    <xf numFmtId="49" fontId="3" fillId="0" borderId="6" xfId="4" applyNumberFormat="1" applyBorder="1" applyAlignment="1">
      <alignment vertical="center"/>
    </xf>
    <xf numFmtId="49" fontId="38" fillId="0" borderId="6" xfId="4" applyNumberFormat="1" applyFont="1" applyBorder="1" applyAlignment="1">
      <alignment vertical="center"/>
    </xf>
    <xf numFmtId="49" fontId="19" fillId="0" borderId="6" xfId="2" applyNumberFormat="1" applyFont="1" applyBorder="1" applyAlignment="1" applyProtection="1">
      <alignment vertical="center"/>
      <protection locked="0"/>
    </xf>
    <xf numFmtId="0" fontId="20" fillId="0" borderId="6" xfId="4" applyFont="1" applyBorder="1" applyAlignment="1">
      <alignment horizontal="left" vertical="center"/>
    </xf>
    <xf numFmtId="49" fontId="11" fillId="2" borderId="0" xfId="4" applyNumberFormat="1" applyFont="1" applyFill="1" applyAlignment="1">
      <alignment horizontal="right" vertical="center"/>
    </xf>
    <xf numFmtId="0" fontId="52" fillId="0" borderId="19" xfId="4" applyFont="1" applyBorder="1" applyAlignment="1">
      <alignment horizontal="center" vertical="center"/>
    </xf>
    <xf numFmtId="0" fontId="52" fillId="0" borderId="19" xfId="4" applyFont="1" applyBorder="1" applyAlignment="1">
      <alignment horizontal="center" vertical="center" shrinkToFit="1"/>
    </xf>
    <xf numFmtId="0" fontId="68" fillId="15" borderId="19" xfId="4" applyFont="1" applyFill="1" applyBorder="1" applyAlignment="1">
      <alignment horizontal="center" vertical="center"/>
    </xf>
    <xf numFmtId="0" fontId="67" fillId="0" borderId="19" xfId="4" applyFont="1" applyBorder="1" applyAlignment="1">
      <alignment vertical="center"/>
    </xf>
    <xf numFmtId="0" fontId="69" fillId="0" borderId="19" xfId="4" applyFont="1" applyBorder="1" applyAlignment="1">
      <alignment horizontal="center" vertical="center"/>
    </xf>
    <xf numFmtId="0" fontId="69" fillId="0" borderId="0" xfId="4" applyFont="1" applyAlignment="1">
      <alignment vertical="center"/>
    </xf>
    <xf numFmtId="0" fontId="21" fillId="0" borderId="41" xfId="4" applyFont="1" applyBorder="1" applyAlignment="1">
      <alignment vertical="center"/>
    </xf>
    <xf numFmtId="0" fontId="52" fillId="0" borderId="0" xfId="4" applyFont="1" applyAlignment="1">
      <alignment horizontal="center" vertical="center"/>
    </xf>
    <xf numFmtId="0" fontId="52" fillId="0" borderId="0" xfId="4" applyFont="1" applyAlignment="1">
      <alignment horizontal="center" vertical="center" shrinkToFit="1"/>
    </xf>
    <xf numFmtId="0" fontId="70" fillId="0" borderId="0" xfId="4" applyFont="1" applyAlignment="1">
      <alignment horizontal="center" vertical="center"/>
    </xf>
    <xf numFmtId="0" fontId="72" fillId="0" borderId="0" xfId="4" applyFont="1" applyAlignment="1">
      <alignment vertical="center"/>
    </xf>
    <xf numFmtId="0" fontId="73" fillId="0" borderId="0" xfId="4" applyFont="1" applyAlignment="1">
      <alignment vertical="center"/>
    </xf>
    <xf numFmtId="0" fontId="74" fillId="0" borderId="0" xfId="4" applyFont="1" applyAlignment="1">
      <alignment horizontal="right" vertical="center"/>
    </xf>
    <xf numFmtId="0" fontId="69" fillId="0" borderId="19" xfId="4" applyFont="1" applyBorder="1" applyAlignment="1">
      <alignment vertical="center"/>
    </xf>
    <xf numFmtId="0" fontId="21" fillId="0" borderId="42" xfId="4" applyFont="1" applyBorder="1" applyAlignment="1">
      <alignment vertical="center"/>
    </xf>
    <xf numFmtId="0" fontId="70" fillId="0" borderId="19" xfId="4" applyFont="1" applyBorder="1" applyAlignment="1">
      <alignment vertical="center"/>
    </xf>
    <xf numFmtId="0" fontId="69" fillId="0" borderId="8" xfId="4" applyFont="1" applyBorder="1" applyAlignment="1">
      <alignment horizontal="center" vertical="center"/>
    </xf>
    <xf numFmtId="0" fontId="69" fillId="0" borderId="7" xfId="4" applyFont="1" applyBorder="1" applyAlignment="1">
      <alignment horizontal="left" vertical="center"/>
    </xf>
    <xf numFmtId="0" fontId="68" fillId="0" borderId="0" xfId="4" applyFont="1" applyAlignment="1">
      <alignment horizontal="center" vertical="center"/>
    </xf>
    <xf numFmtId="0" fontId="69" fillId="0" borderId="0" xfId="4" applyFont="1" applyAlignment="1">
      <alignment horizontal="center" vertical="center"/>
    </xf>
    <xf numFmtId="0" fontId="37" fillId="0" borderId="0" xfId="4" applyFont="1" applyAlignment="1">
      <alignment horizontal="right" vertical="center"/>
    </xf>
    <xf numFmtId="49" fontId="69" fillId="0" borderId="19" xfId="4" applyNumberFormat="1" applyFont="1" applyBorder="1" applyAlignment="1">
      <alignment vertical="center"/>
    </xf>
    <xf numFmtId="49" fontId="69" fillId="0" borderId="0" xfId="4" applyNumberFormat="1" applyFont="1" applyAlignment="1">
      <alignment vertical="center"/>
    </xf>
    <xf numFmtId="0" fontId="69" fillId="0" borderId="7" xfId="4" applyFont="1" applyBorder="1" applyAlignment="1">
      <alignment vertical="center"/>
    </xf>
    <xf numFmtId="49" fontId="69" fillId="0" borderId="7" xfId="4" applyNumberFormat="1" applyFont="1" applyBorder="1" applyAlignment="1">
      <alignment vertical="center"/>
    </xf>
    <xf numFmtId="0" fontId="69" fillId="0" borderId="8" xfId="4" applyFont="1" applyBorder="1" applyAlignment="1">
      <alignment vertical="center"/>
    </xf>
    <xf numFmtId="0" fontId="75" fillId="0" borderId="8" xfId="4" applyFont="1" applyBorder="1" applyAlignment="1">
      <alignment horizontal="center" vertical="center"/>
    </xf>
    <xf numFmtId="0" fontId="82" fillId="0" borderId="0" xfId="4" applyFont="1" applyAlignment="1">
      <alignment vertical="center"/>
    </xf>
    <xf numFmtId="0" fontId="77" fillId="0" borderId="0" xfId="4" applyFont="1" applyAlignment="1">
      <alignment vertical="center"/>
    </xf>
    <xf numFmtId="0" fontId="75" fillId="0" borderId="19" xfId="4" applyFont="1" applyBorder="1" applyAlignment="1">
      <alignment horizontal="center" vertical="center"/>
    </xf>
    <xf numFmtId="0" fontId="21" fillId="0" borderId="43" xfId="4" applyFont="1" applyBorder="1" applyAlignment="1">
      <alignment vertical="center"/>
    </xf>
    <xf numFmtId="49" fontId="69" fillId="0" borderId="8" xfId="4" applyNumberFormat="1" applyFont="1" applyBorder="1" applyAlignment="1">
      <alignment vertical="center"/>
    </xf>
    <xf numFmtId="0" fontId="78" fillId="0" borderId="0" xfId="4" applyFont="1" applyAlignment="1">
      <alignment vertical="center"/>
    </xf>
    <xf numFmtId="49" fontId="70" fillId="0" borderId="0" xfId="4" applyNumberFormat="1" applyFont="1" applyAlignment="1">
      <alignment horizontal="center" vertical="center"/>
    </xf>
    <xf numFmtId="49" fontId="67" fillId="0" borderId="0" xfId="4" applyNumberFormat="1" applyFont="1" applyAlignment="1">
      <alignment horizontal="center" vertical="center"/>
    </xf>
    <xf numFmtId="0" fontId="70" fillId="0" borderId="0" xfId="4" applyFont="1" applyAlignment="1">
      <alignment vertical="center"/>
    </xf>
    <xf numFmtId="49" fontId="70" fillId="0" borderId="0" xfId="4" applyNumberFormat="1" applyFont="1" applyAlignment="1">
      <alignment vertical="center"/>
    </xf>
    <xf numFmtId="0" fontId="10" fillId="0" borderId="0" xfId="4" applyFont="1" applyAlignment="1">
      <alignment horizontal="right" vertical="center"/>
    </xf>
    <xf numFmtId="0" fontId="70" fillId="0" borderId="0" xfId="4" applyFont="1" applyAlignment="1">
      <alignment horizontal="left" vertical="center"/>
    </xf>
    <xf numFmtId="49" fontId="80" fillId="0" borderId="0" xfId="4" applyNumberFormat="1" applyFont="1" applyAlignment="1">
      <alignment vertical="center"/>
    </xf>
    <xf numFmtId="49" fontId="10" fillId="0" borderId="22" xfId="4" applyNumberFormat="1" applyFont="1" applyBorder="1" applyAlignment="1">
      <alignment vertical="center"/>
    </xf>
    <xf numFmtId="49" fontId="10" fillId="0" borderId="20" xfId="4" applyNumberFormat="1" applyFont="1" applyBorder="1" applyAlignment="1">
      <alignment vertical="center"/>
    </xf>
    <xf numFmtId="49" fontId="10" fillId="0" borderId="20" xfId="4" applyNumberFormat="1" applyFont="1" applyBorder="1" applyAlignment="1">
      <alignment horizontal="right" vertical="center"/>
    </xf>
    <xf numFmtId="49" fontId="10" fillId="0" borderId="23" xfId="4" applyNumberFormat="1" applyFont="1" applyBorder="1" applyAlignment="1">
      <alignment horizontal="right" vertical="center"/>
    </xf>
    <xf numFmtId="49" fontId="10" fillId="0" borderId="0" xfId="4" applyNumberFormat="1" applyFont="1" applyAlignment="1">
      <alignment horizontal="center" vertical="center"/>
    </xf>
    <xf numFmtId="49" fontId="32" fillId="0" borderId="0" xfId="4" applyNumberFormat="1" applyFont="1" applyAlignment="1">
      <alignment horizontal="center" vertical="center"/>
    </xf>
    <xf numFmtId="49" fontId="37" fillId="0" borderId="7" xfId="4" applyNumberFormat="1" applyFont="1" applyBorder="1" applyAlignment="1">
      <alignment vertical="center"/>
    </xf>
    <xf numFmtId="49" fontId="27" fillId="2" borderId="22" xfId="4" applyNumberFormat="1" applyFont="1" applyFill="1" applyBorder="1" applyAlignment="1">
      <alignment vertical="center"/>
    </xf>
    <xf numFmtId="49" fontId="27" fillId="2" borderId="20" xfId="4" applyNumberFormat="1" applyFont="1" applyFill="1" applyBorder="1" applyAlignment="1">
      <alignment vertical="center"/>
    </xf>
    <xf numFmtId="49" fontId="37" fillId="2" borderId="7" xfId="4" applyNumberFormat="1" applyFont="1" applyFill="1" applyBorder="1" applyAlignment="1">
      <alignment vertical="center"/>
    </xf>
    <xf numFmtId="49" fontId="10" fillId="0" borderId="21" xfId="4" applyNumberFormat="1" applyFont="1" applyBorder="1" applyAlignment="1">
      <alignment vertical="center"/>
    </xf>
    <xf numFmtId="49" fontId="10" fillId="0" borderId="19" xfId="4" applyNumberFormat="1" applyFont="1" applyBorder="1" applyAlignment="1">
      <alignment vertical="center"/>
    </xf>
    <xf numFmtId="49" fontId="10" fillId="0" borderId="19" xfId="4" applyNumberFormat="1" applyFont="1" applyBorder="1" applyAlignment="1">
      <alignment horizontal="right" vertical="center"/>
    </xf>
    <xf numFmtId="49" fontId="10" fillId="0" borderId="8" xfId="4" applyNumberFormat="1" applyFont="1" applyBorder="1" applyAlignment="1">
      <alignment horizontal="right" vertical="center"/>
    </xf>
    <xf numFmtId="0" fontId="10" fillId="0" borderId="19" xfId="4" applyFont="1" applyBorder="1" applyAlignment="1">
      <alignment vertical="center"/>
    </xf>
    <xf numFmtId="49" fontId="37" fillId="0" borderId="19" xfId="4" applyNumberFormat="1" applyFont="1" applyBorder="1" applyAlignment="1">
      <alignment vertical="center"/>
    </xf>
    <xf numFmtId="49" fontId="37" fillId="0" borderId="8" xfId="4" applyNumberFormat="1" applyFont="1" applyBorder="1" applyAlignment="1">
      <alignment vertical="center"/>
    </xf>
    <xf numFmtId="49" fontId="10" fillId="0" borderId="19" xfId="4" applyNumberFormat="1" applyFont="1" applyBorder="1" applyAlignment="1">
      <alignment horizontal="center" vertical="center"/>
    </xf>
    <xf numFmtId="49" fontId="32" fillId="0" borderId="19" xfId="4" applyNumberFormat="1" applyFont="1" applyBorder="1" applyAlignment="1">
      <alignment horizontal="center" vertical="center"/>
    </xf>
    <xf numFmtId="0" fontId="15" fillId="0" borderId="0" xfId="4" applyFont="1" applyAlignment="1">
      <alignment horizontal="left" vertical="center"/>
    </xf>
    <xf numFmtId="49" fontId="21" fillId="0" borderId="9" xfId="4" applyNumberFormat="1" applyFont="1" applyBorder="1" applyAlignment="1">
      <alignment horizontal="left" vertical="center"/>
    </xf>
    <xf numFmtId="0" fontId="21" fillId="0" borderId="9" xfId="4" applyFont="1" applyBorder="1" applyAlignment="1">
      <alignment horizontal="left" vertical="center"/>
    </xf>
    <xf numFmtId="0" fontId="51" fillId="7" borderId="0" xfId="4" applyFont="1" applyFill="1" applyAlignment="1">
      <alignment horizontal="center"/>
    </xf>
    <xf numFmtId="0" fontId="51" fillId="5" borderId="19" xfId="4" applyFont="1" applyFill="1" applyBorder="1"/>
    <xf numFmtId="0" fontId="21" fillId="0" borderId="5" xfId="4" applyFont="1" applyBorder="1" applyAlignment="1">
      <alignment horizontal="center" vertical="center"/>
    </xf>
    <xf numFmtId="49" fontId="26" fillId="0" borderId="0" xfId="4" applyNumberFormat="1" applyFont="1" applyAlignment="1">
      <alignment horizontal="right" vertical="center"/>
    </xf>
    <xf numFmtId="49" fontId="85" fillId="0" borderId="0" xfId="3" applyNumberFormat="1" applyFont="1" applyAlignment="1">
      <alignment textRotation="90" wrapText="1"/>
    </xf>
    <xf numFmtId="49" fontId="85" fillId="0" borderId="0" xfId="3" applyNumberFormat="1" applyFont="1" applyAlignment="1">
      <alignment horizontal="right" textRotation="90" wrapText="1"/>
    </xf>
    <xf numFmtId="49" fontId="1" fillId="0" borderId="0" xfId="3" applyNumberFormat="1" applyAlignment="1">
      <alignment horizontal="center" vertical="center"/>
    </xf>
    <xf numFmtId="49" fontId="1" fillId="0" borderId="0" xfId="3" applyNumberFormat="1" applyAlignment="1">
      <alignment horizontal="center"/>
    </xf>
    <xf numFmtId="49" fontId="1" fillId="0" borderId="5" xfId="3" applyNumberFormat="1" applyBorder="1"/>
    <xf numFmtId="49" fontId="59" fillId="0" borderId="5" xfId="3" applyNumberFormat="1" applyFont="1" applyBorder="1"/>
    <xf numFmtId="49" fontId="1" fillId="0" borderId="5" xfId="3" applyNumberFormat="1" applyBorder="1" applyAlignment="1">
      <alignment horizontal="center"/>
    </xf>
    <xf numFmtId="0" fontId="1" fillId="0" borderId="5" xfId="3" applyBorder="1" applyAlignment="1">
      <alignment horizontal="center" vertical="center"/>
    </xf>
    <xf numFmtId="49" fontId="1" fillId="0" borderId="5" xfId="3" applyNumberFormat="1" applyBorder="1" applyAlignment="1">
      <alignment horizontal="center" vertical="center"/>
    </xf>
    <xf numFmtId="49" fontId="87" fillId="0" borderId="5" xfId="3" applyNumberFormat="1" applyFont="1" applyBorder="1"/>
    <xf numFmtId="0" fontId="87" fillId="0" borderId="5" xfId="3" applyFont="1" applyBorder="1" applyAlignment="1">
      <alignment horizontal="center" vertical="center"/>
    </xf>
    <xf numFmtId="49" fontId="1" fillId="0" borderId="0" xfId="3" applyNumberFormat="1"/>
    <xf numFmtId="49" fontId="59" fillId="0" borderId="0" xfId="3" applyNumberFormat="1" applyFont="1"/>
    <xf numFmtId="0" fontId="1" fillId="0" borderId="0" xfId="3" applyAlignment="1">
      <alignment horizontal="center" vertical="center"/>
    </xf>
    <xf numFmtId="0" fontId="87" fillId="0" borderId="0" xfId="3" applyFont="1" applyAlignment="1">
      <alignment horizontal="center" vertical="center"/>
    </xf>
    <xf numFmtId="49" fontId="89" fillId="0" borderId="5" xfId="3" applyNumberFormat="1" applyFont="1" applyBorder="1"/>
    <xf numFmtId="49" fontId="87" fillId="0" borderId="5" xfId="3" applyNumberFormat="1" applyFont="1" applyBorder="1" applyAlignment="1">
      <alignment horizontal="center"/>
    </xf>
    <xf numFmtId="49" fontId="89" fillId="0" borderId="5" xfId="3" applyNumberFormat="1" applyFont="1" applyBorder="1" applyAlignment="1">
      <alignment horizontal="center" vertical="center"/>
    </xf>
    <xf numFmtId="49" fontId="60" fillId="0" borderId="5" xfId="3" applyNumberFormat="1" applyFont="1" applyBorder="1" applyAlignment="1">
      <alignment horizontal="center" vertical="center"/>
    </xf>
    <xf numFmtId="20" fontId="1" fillId="0" borderId="0" xfId="3" applyNumberFormat="1"/>
    <xf numFmtId="166" fontId="1" fillId="0" borderId="0" xfId="3" applyNumberFormat="1" applyAlignment="1">
      <alignment horizontal="center"/>
    </xf>
    <xf numFmtId="49" fontId="1" fillId="0" borderId="16" xfId="3" applyNumberFormat="1" applyBorder="1"/>
    <xf numFmtId="49" fontId="1" fillId="0" borderId="17" xfId="3" applyNumberFormat="1" applyBorder="1"/>
    <xf numFmtId="49" fontId="1" fillId="0" borderId="31" xfId="3" applyNumberFormat="1" applyBorder="1"/>
    <xf numFmtId="0" fontId="3" fillId="5" borderId="19" xfId="4" applyFill="1" applyBorder="1" applyAlignment="1">
      <alignment vertical="center" shrinkToFit="1"/>
    </xf>
    <xf numFmtId="0" fontId="2" fillId="7" borderId="19" xfId="4" applyFont="1" applyFill="1" applyBorder="1" applyAlignment="1">
      <alignment horizontal="center"/>
    </xf>
    <xf numFmtId="0" fontId="2" fillId="7" borderId="19" xfId="0" applyFont="1" applyFill="1" applyBorder="1" applyAlignment="1">
      <alignment horizontal="center"/>
    </xf>
    <xf numFmtId="49" fontId="3" fillId="5" borderId="0" xfId="4" applyNumberFormat="1" applyFill="1"/>
    <xf numFmtId="49" fontId="2" fillId="5" borderId="19" xfId="4" applyNumberFormat="1" applyFont="1" applyFill="1" applyBorder="1"/>
    <xf numFmtId="49" fontId="2" fillId="7" borderId="19" xfId="4" applyNumberFormat="1" applyFont="1" applyFill="1" applyBorder="1" applyAlignment="1">
      <alignment horizontal="center"/>
    </xf>
    <xf numFmtId="49" fontId="3" fillId="5" borderId="0" xfId="4" applyNumberFormat="1" applyFill="1" applyAlignment="1">
      <alignment horizontal="center"/>
    </xf>
    <xf numFmtId="49" fontId="3" fillId="7" borderId="19" xfId="4" applyNumberFormat="1" applyFill="1" applyBorder="1" applyAlignment="1">
      <alignment horizontal="center"/>
    </xf>
    <xf numFmtId="0" fontId="2" fillId="5" borderId="0" xfId="4" applyFont="1" applyFill="1"/>
    <xf numFmtId="0" fontId="2" fillId="5" borderId="0" xfId="4" applyFont="1" applyFill="1" applyAlignment="1">
      <alignment shrinkToFit="1"/>
    </xf>
    <xf numFmtId="0" fontId="30" fillId="5" borderId="0" xfId="4" applyFont="1" applyFill="1" applyAlignment="1">
      <alignment horizontal="left"/>
    </xf>
    <xf numFmtId="49" fontId="0" fillId="5" borderId="0" xfId="0" applyNumberFormat="1" applyFill="1" applyAlignment="1">
      <alignment horizontal="center"/>
    </xf>
    <xf numFmtId="49" fontId="2" fillId="7" borderId="19" xfId="0" applyNumberFormat="1" applyFont="1" applyFill="1" applyBorder="1" applyAlignment="1">
      <alignment horizontal="center"/>
    </xf>
    <xf numFmtId="0" fontId="2" fillId="5" borderId="19" xfId="4" applyFont="1" applyFill="1" applyBorder="1"/>
    <xf numFmtId="49" fontId="92" fillId="0" borderId="16" xfId="3" applyNumberFormat="1" applyFont="1" applyBorder="1" applyAlignment="1">
      <alignment horizontal="center"/>
    </xf>
    <xf numFmtId="49" fontId="93" fillId="0" borderId="17" xfId="3" applyNumberFormat="1" applyFont="1" applyBorder="1" applyAlignment="1">
      <alignment horizontal="center"/>
    </xf>
    <xf numFmtId="49" fontId="93" fillId="0" borderId="31" xfId="3" applyNumberFormat="1" applyFont="1" applyBorder="1" applyAlignment="1">
      <alignment horizontal="center"/>
    </xf>
    <xf numFmtId="49" fontId="92" fillId="0" borderId="17" xfId="3" applyNumberFormat="1" applyFont="1" applyBorder="1" applyAlignment="1">
      <alignment horizontal="center"/>
    </xf>
    <xf numFmtId="49" fontId="92" fillId="0" borderId="31" xfId="3" applyNumberFormat="1" applyFont="1" applyBorder="1" applyAlignment="1">
      <alignment horizontal="center"/>
    </xf>
    <xf numFmtId="0" fontId="83" fillId="0" borderId="0" xfId="3" applyFont="1" applyAlignment="1">
      <alignment horizontal="center" vertical="center"/>
    </xf>
    <xf numFmtId="0" fontId="84" fillId="16" borderId="0" xfId="3" applyFont="1" applyFill="1" applyAlignment="1">
      <alignment horizontal="center" vertical="center" wrapText="1"/>
    </xf>
    <xf numFmtId="0" fontId="84" fillId="0" borderId="0" xfId="3" applyFont="1" applyAlignment="1">
      <alignment horizontal="center" vertical="center" wrapText="1"/>
    </xf>
    <xf numFmtId="49" fontId="86" fillId="0" borderId="19" xfId="3" applyNumberFormat="1" applyFont="1" applyBorder="1" applyAlignment="1">
      <alignment horizontal="center"/>
    </xf>
    <xf numFmtId="49" fontId="88" fillId="0" borderId="16" xfId="3" applyNumberFormat="1" applyFont="1" applyBorder="1" applyAlignment="1">
      <alignment horizontal="center"/>
    </xf>
    <xf numFmtId="49" fontId="88" fillId="0" borderId="17" xfId="3" applyNumberFormat="1" applyFont="1" applyBorder="1" applyAlignment="1">
      <alignment horizontal="center"/>
    </xf>
    <xf numFmtId="49" fontId="88" fillId="0" borderId="31" xfId="3" applyNumberFormat="1" applyFont="1" applyBorder="1" applyAlignment="1">
      <alignment horizontal="center"/>
    </xf>
    <xf numFmtId="49" fontId="90" fillId="0" borderId="16" xfId="3" applyNumberFormat="1" applyFont="1" applyBorder="1" applyAlignment="1">
      <alignment horizontal="center"/>
    </xf>
    <xf numFmtId="49" fontId="90" fillId="0" borderId="17" xfId="3" applyNumberFormat="1" applyFont="1" applyBorder="1" applyAlignment="1">
      <alignment horizontal="center"/>
    </xf>
    <xf numFmtId="49" fontId="90" fillId="0" borderId="31" xfId="3" applyNumberFormat="1" applyFont="1" applyBorder="1" applyAlignment="1">
      <alignment horizontal="center"/>
    </xf>
    <xf numFmtId="0" fontId="3" fillId="0" borderId="5" xfId="4" applyBorder="1" applyAlignment="1">
      <alignment horizontal="center" vertical="center" shrinkToFit="1"/>
    </xf>
    <xf numFmtId="49" fontId="13" fillId="5" borderId="0" xfId="4" applyNumberFormat="1" applyFont="1" applyFill="1" applyAlignment="1">
      <alignment vertical="top" shrinkToFit="1"/>
    </xf>
    <xf numFmtId="14" fontId="19" fillId="5" borderId="6" xfId="4" applyNumberFormat="1" applyFont="1" applyFill="1" applyBorder="1" applyAlignment="1">
      <alignment horizontal="left" vertical="center"/>
    </xf>
    <xf numFmtId="0" fontId="3" fillId="2" borderId="5" xfId="4" applyFill="1" applyBorder="1" applyAlignment="1">
      <alignment vertical="center"/>
    </xf>
    <xf numFmtId="0" fontId="10" fillId="5" borderId="0" xfId="4" applyFont="1" applyFill="1" applyAlignment="1">
      <alignment horizontal="left" vertical="center"/>
    </xf>
    <xf numFmtId="0" fontId="3" fillId="0" borderId="5" xfId="4" applyBorder="1" applyAlignment="1">
      <alignment horizontal="right" vertical="center" shrinkToFit="1"/>
    </xf>
    <xf numFmtId="49" fontId="3" fillId="12" borderId="5" xfId="4" applyNumberFormat="1" applyFill="1" applyBorder="1" applyAlignment="1">
      <alignment horizontal="center" vertical="center"/>
    </xf>
    <xf numFmtId="49" fontId="2" fillId="0" borderId="5" xfId="4" applyNumberFormat="1" applyFont="1" applyBorder="1" applyAlignment="1">
      <alignment horizontal="center" vertical="center"/>
    </xf>
    <xf numFmtId="49" fontId="3" fillId="0" borderId="5" xfId="4" applyNumberFormat="1" applyBorder="1" applyAlignment="1">
      <alignment horizontal="center" vertical="center"/>
    </xf>
    <xf numFmtId="0" fontId="10" fillId="5" borderId="20" xfId="4" applyFont="1" applyFill="1" applyBorder="1" applyAlignment="1">
      <alignment horizontal="left" vertical="center"/>
    </xf>
    <xf numFmtId="0" fontId="10" fillId="5" borderId="0" xfId="0" applyFont="1" applyFill="1" applyAlignment="1">
      <alignment horizontal="left" vertical="center"/>
    </xf>
    <xf numFmtId="0" fontId="0" fillId="0" borderId="5" xfId="0" applyBorder="1" applyAlignment="1">
      <alignment horizontal="right" vertical="center" shrinkToFit="1"/>
    </xf>
    <xf numFmtId="49" fontId="0" fillId="12" borderId="5" xfId="0" applyNumberFormat="1" applyFill="1" applyBorder="1" applyAlignment="1">
      <alignment horizontal="center" vertical="center"/>
    </xf>
    <xf numFmtId="49" fontId="2" fillId="0" borderId="5" xfId="0" applyNumberFormat="1" applyFont="1" applyBorder="1" applyAlignment="1">
      <alignment horizontal="center" vertical="center"/>
    </xf>
    <xf numFmtId="49" fontId="0" fillId="0" borderId="5" xfId="0" applyNumberFormat="1" applyBorder="1" applyAlignment="1">
      <alignment horizontal="center" vertical="center"/>
    </xf>
    <xf numFmtId="0" fontId="0" fillId="0" borderId="5" xfId="0" applyBorder="1" applyAlignment="1">
      <alignment horizontal="center" vertical="center"/>
    </xf>
    <xf numFmtId="0" fontId="0" fillId="12" borderId="5" xfId="0" applyFill="1" applyBorder="1" applyAlignment="1">
      <alignment horizontal="center" vertical="center"/>
    </xf>
    <xf numFmtId="0" fontId="10" fillId="5" borderId="20" xfId="0" applyFont="1" applyFill="1" applyBorder="1" applyAlignment="1">
      <alignment horizontal="left" vertical="center"/>
    </xf>
    <xf numFmtId="0" fontId="0" fillId="0" borderId="5" xfId="0" applyBorder="1" applyAlignment="1">
      <alignment horizontal="center" vertical="center" shrinkToFit="1"/>
    </xf>
    <xf numFmtId="49" fontId="13" fillId="5" borderId="0" xfId="0" applyNumberFormat="1" applyFont="1" applyFill="1" applyAlignment="1">
      <alignment vertical="top" shrinkToFit="1"/>
    </xf>
    <xf numFmtId="14" fontId="19" fillId="5" borderId="6" xfId="0" applyNumberFormat="1" applyFont="1" applyFill="1" applyBorder="1" applyAlignment="1">
      <alignment horizontal="left" vertical="center"/>
    </xf>
    <xf numFmtId="0" fontId="0" fillId="2" borderId="5" xfId="0" applyFill="1" applyBorder="1" applyAlignment="1">
      <alignment vertical="center"/>
    </xf>
    <xf numFmtId="49" fontId="3" fillId="0" borderId="5" xfId="4" applyNumberFormat="1" applyBorder="1" applyAlignment="1">
      <alignment horizontal="center" vertical="center" shrinkToFit="1"/>
    </xf>
    <xf numFmtId="49" fontId="2" fillId="0" borderId="5" xfId="4" applyNumberFormat="1" applyFont="1" applyBorder="1" applyAlignment="1">
      <alignment horizontal="center" vertical="center" shrinkToFit="1"/>
    </xf>
    <xf numFmtId="0" fontId="3" fillId="5" borderId="19" xfId="4" applyFill="1" applyBorder="1" applyAlignment="1">
      <alignment horizontal="center"/>
    </xf>
    <xf numFmtId="0" fontId="2" fillId="5" borderId="19" xfId="4" applyFont="1" applyFill="1" applyBorder="1" applyAlignment="1">
      <alignment vertical="center" shrinkToFit="1"/>
    </xf>
    <xf numFmtId="0" fontId="3" fillId="5" borderId="19" xfId="4" applyFill="1" applyBorder="1" applyAlignment="1">
      <alignment vertical="center" shrinkToFit="1"/>
    </xf>
    <xf numFmtId="0" fontId="3" fillId="0" borderId="44" xfId="4" applyBorder="1" applyAlignment="1">
      <alignment horizontal="center" vertical="center" shrinkToFit="1"/>
    </xf>
    <xf numFmtId="0" fontId="3" fillId="0" borderId="18" xfId="4" applyBorder="1" applyAlignment="1">
      <alignment horizontal="center" vertical="center" shrinkToFit="1"/>
    </xf>
    <xf numFmtId="0" fontId="3" fillId="0" borderId="44" xfId="4" applyBorder="1" applyAlignment="1">
      <alignment horizontal="center" vertical="center"/>
    </xf>
    <xf numFmtId="0" fontId="3" fillId="0" borderId="18" xfId="4" applyBorder="1" applyAlignment="1">
      <alignment horizontal="center" vertical="center"/>
    </xf>
    <xf numFmtId="49" fontId="2" fillId="12" borderId="5" xfId="4" applyNumberFormat="1" applyFont="1" applyFill="1" applyBorder="1" applyAlignment="1">
      <alignment horizontal="center" vertical="center"/>
    </xf>
    <xf numFmtId="14" fontId="19" fillId="0" borderId="6" xfId="4" applyNumberFormat="1" applyFont="1" applyBorder="1" applyAlignment="1">
      <alignment horizontal="left" vertical="center"/>
    </xf>
    <xf numFmtId="0" fontId="2" fillId="0" borderId="5" xfId="0" applyFont="1" applyBorder="1" applyAlignment="1">
      <alignment horizontal="center" vertical="center"/>
    </xf>
  </cellXfs>
  <cellStyles count="5">
    <cellStyle name="Hivatkozás" xfId="1" builtinId="8"/>
    <cellStyle name="Normál" xfId="0" builtinId="0"/>
    <cellStyle name="Normál 2" xfId="3" xr:uid="{B4BC0E50-C23A-4AC3-87E6-4AE80EC1D9E5}"/>
    <cellStyle name="Normál 3" xfId="4" xr:uid="{4C474A89-87D0-4752-81DE-815229791812}"/>
    <cellStyle name="Pénznem" xfId="2" builtinId="4"/>
  </cellStyles>
  <dxfs count="398">
    <dxf>
      <font>
        <i val="0"/>
        <condense val="0"/>
        <extend val="0"/>
        <color indexed="9"/>
      </font>
      <fill>
        <patternFill>
          <bgColor indexed="42"/>
        </patternFill>
      </fill>
    </dxf>
    <dxf>
      <font>
        <b val="0"/>
        <i val="0"/>
        <condense val="0"/>
        <extend val="0"/>
      </font>
    </dxf>
    <dxf>
      <font>
        <i val="0"/>
        <condense val="0"/>
        <extend val="0"/>
        <color indexed="23"/>
      </font>
      <fill>
        <patternFill>
          <bgColor indexed="23"/>
        </patternFill>
      </fill>
    </dxf>
    <dxf>
      <fill>
        <patternFill>
          <bgColor indexed="43"/>
        </patternFill>
      </fill>
    </dxf>
    <dxf>
      <fill>
        <patternFill>
          <bgColor indexed="13"/>
        </patternFill>
      </fill>
    </dxf>
    <dxf>
      <fill>
        <patternFill>
          <bgColor indexed="10"/>
        </patternFill>
      </fill>
    </dxf>
    <dxf>
      <fill>
        <patternFill>
          <bgColor indexed="43"/>
        </patternFill>
      </fill>
    </dxf>
    <dxf>
      <fill>
        <patternFill>
          <bgColor indexed="13"/>
        </patternFill>
      </fill>
    </dxf>
    <dxf>
      <fill>
        <patternFill>
          <bgColor indexed="10"/>
        </patternFill>
      </fill>
    </dxf>
    <dxf>
      <fill>
        <patternFill>
          <bgColor indexed="43"/>
        </patternFill>
      </fill>
    </dxf>
    <dxf>
      <fill>
        <patternFill>
          <bgColor indexed="13"/>
        </patternFill>
      </fill>
    </dxf>
    <dxf>
      <fill>
        <patternFill>
          <bgColor indexed="10"/>
        </patternFill>
      </fill>
    </dxf>
    <dxf>
      <fill>
        <patternFill>
          <bgColor indexed="43"/>
        </patternFill>
      </fill>
    </dxf>
    <dxf>
      <fill>
        <patternFill>
          <bgColor indexed="13"/>
        </patternFill>
      </fill>
    </dxf>
    <dxf>
      <fill>
        <patternFill>
          <bgColor indexed="10"/>
        </patternFill>
      </fill>
    </dxf>
    <dxf>
      <font>
        <b/>
        <i val="0"/>
        <condense val="0"/>
        <extend val="0"/>
      </font>
    </dxf>
    <dxf>
      <font>
        <b/>
        <i val="0"/>
        <condense val="0"/>
        <extend val="0"/>
      </font>
    </dxf>
    <dxf>
      <font>
        <i val="0"/>
        <condense val="0"/>
        <extend val="0"/>
        <color indexed="23"/>
      </font>
      <fill>
        <patternFill>
          <bgColor indexed="23"/>
        </patternFill>
      </fill>
    </dxf>
    <dxf>
      <fill>
        <patternFill>
          <bgColor indexed="43"/>
        </patternFill>
      </fill>
    </dxf>
    <dxf>
      <fill>
        <patternFill>
          <bgColor indexed="13"/>
        </patternFill>
      </fill>
    </dxf>
    <dxf>
      <fill>
        <patternFill>
          <bgColor indexed="10"/>
        </patternFill>
      </fill>
    </dxf>
    <dxf>
      <fill>
        <patternFill>
          <bgColor indexed="43"/>
        </patternFill>
      </fill>
    </dxf>
    <dxf>
      <fill>
        <patternFill>
          <bgColor indexed="13"/>
        </patternFill>
      </fill>
    </dxf>
    <dxf>
      <fill>
        <patternFill>
          <bgColor indexed="10"/>
        </patternFill>
      </fill>
    </dxf>
    <dxf>
      <fill>
        <patternFill>
          <bgColor indexed="43"/>
        </patternFill>
      </fill>
    </dxf>
    <dxf>
      <fill>
        <patternFill>
          <bgColor indexed="13"/>
        </patternFill>
      </fill>
    </dxf>
    <dxf>
      <fill>
        <patternFill>
          <bgColor indexed="10"/>
        </patternFill>
      </fill>
    </dxf>
    <dxf>
      <fill>
        <patternFill>
          <bgColor indexed="43"/>
        </patternFill>
      </fill>
    </dxf>
    <dxf>
      <fill>
        <patternFill>
          <bgColor indexed="13"/>
        </patternFill>
      </fill>
    </dxf>
    <dxf>
      <fill>
        <patternFill>
          <bgColor indexed="10"/>
        </patternFill>
      </fill>
    </dxf>
    <dxf>
      <font>
        <b/>
        <i val="0"/>
        <condense val="0"/>
        <extend val="0"/>
      </font>
    </dxf>
    <dxf>
      <font>
        <b/>
        <i val="0"/>
        <condense val="0"/>
        <extend val="0"/>
      </font>
    </dxf>
    <dxf>
      <font>
        <i val="0"/>
        <condense val="0"/>
        <extend val="0"/>
        <color indexed="23"/>
      </font>
      <fill>
        <patternFill>
          <bgColor indexed="23"/>
        </patternFill>
      </fill>
    </dxf>
    <dxf>
      <fill>
        <patternFill>
          <bgColor indexed="43"/>
        </patternFill>
      </fill>
    </dxf>
    <dxf>
      <fill>
        <patternFill>
          <bgColor indexed="13"/>
        </patternFill>
      </fill>
    </dxf>
    <dxf>
      <fill>
        <patternFill>
          <bgColor indexed="10"/>
        </patternFill>
      </fill>
    </dxf>
    <dxf>
      <fill>
        <patternFill>
          <bgColor indexed="43"/>
        </patternFill>
      </fill>
    </dxf>
    <dxf>
      <fill>
        <patternFill>
          <bgColor indexed="13"/>
        </patternFill>
      </fill>
    </dxf>
    <dxf>
      <fill>
        <patternFill>
          <bgColor indexed="10"/>
        </patternFill>
      </fill>
    </dxf>
    <dxf>
      <fill>
        <patternFill>
          <bgColor indexed="43"/>
        </patternFill>
      </fill>
    </dxf>
    <dxf>
      <fill>
        <patternFill>
          <bgColor indexed="13"/>
        </patternFill>
      </fill>
    </dxf>
    <dxf>
      <fill>
        <patternFill>
          <bgColor indexed="10"/>
        </patternFill>
      </fill>
    </dxf>
    <dxf>
      <fill>
        <patternFill>
          <bgColor indexed="43"/>
        </patternFill>
      </fill>
    </dxf>
    <dxf>
      <fill>
        <patternFill>
          <bgColor indexed="13"/>
        </patternFill>
      </fill>
    </dxf>
    <dxf>
      <fill>
        <patternFill>
          <bgColor indexed="10"/>
        </patternFill>
      </fill>
    </dxf>
    <dxf>
      <font>
        <b/>
        <i val="0"/>
        <condense val="0"/>
        <extend val="0"/>
      </font>
    </dxf>
    <dxf>
      <font>
        <b/>
        <i val="0"/>
        <condense val="0"/>
        <extend val="0"/>
      </font>
    </dxf>
    <dxf>
      <font>
        <i val="0"/>
        <condense val="0"/>
        <extend val="0"/>
        <color indexed="23"/>
      </font>
      <fill>
        <patternFill>
          <bgColor indexed="23"/>
        </patternFill>
      </fill>
    </dxf>
    <dxf>
      <fill>
        <patternFill>
          <bgColor indexed="43"/>
        </patternFill>
      </fill>
    </dxf>
    <dxf>
      <fill>
        <patternFill>
          <bgColor indexed="13"/>
        </patternFill>
      </fill>
    </dxf>
    <dxf>
      <fill>
        <patternFill>
          <bgColor indexed="10"/>
        </patternFill>
      </fill>
    </dxf>
    <dxf>
      <fill>
        <patternFill>
          <bgColor indexed="43"/>
        </patternFill>
      </fill>
    </dxf>
    <dxf>
      <fill>
        <patternFill>
          <bgColor indexed="13"/>
        </patternFill>
      </fill>
    </dxf>
    <dxf>
      <fill>
        <patternFill>
          <bgColor indexed="10"/>
        </patternFill>
      </fill>
    </dxf>
    <dxf>
      <fill>
        <patternFill>
          <bgColor indexed="43"/>
        </patternFill>
      </fill>
    </dxf>
    <dxf>
      <fill>
        <patternFill>
          <bgColor indexed="13"/>
        </patternFill>
      </fill>
    </dxf>
    <dxf>
      <fill>
        <patternFill>
          <bgColor indexed="10"/>
        </patternFill>
      </fill>
    </dxf>
    <dxf>
      <fill>
        <patternFill>
          <bgColor indexed="43"/>
        </patternFill>
      </fill>
    </dxf>
    <dxf>
      <fill>
        <patternFill>
          <bgColor indexed="13"/>
        </patternFill>
      </fill>
    </dxf>
    <dxf>
      <fill>
        <patternFill>
          <bgColor indexed="10"/>
        </patternFill>
      </fill>
    </dxf>
    <dxf>
      <font>
        <b/>
        <i val="0"/>
        <condense val="0"/>
        <extend val="0"/>
      </font>
    </dxf>
    <dxf>
      <font>
        <b/>
        <i val="0"/>
        <condense val="0"/>
        <extend val="0"/>
      </font>
    </dxf>
    <dxf>
      <font>
        <b val="0"/>
        <i val="0"/>
        <condense val="0"/>
        <extend val="0"/>
      </font>
    </dxf>
    <dxf>
      <font>
        <i val="0"/>
        <condense val="0"/>
        <extend val="0"/>
        <color indexed="9"/>
      </font>
      <fill>
        <patternFill>
          <bgColor indexed="42"/>
        </patternFill>
      </fill>
    </dxf>
    <dxf>
      <font>
        <i val="0"/>
        <condense val="0"/>
        <extend val="0"/>
        <color indexed="9"/>
      </font>
      <fill>
        <patternFill>
          <bgColor indexed="42"/>
        </patternFill>
      </fill>
    </dxf>
    <dxf>
      <font>
        <b val="0"/>
        <i val="0"/>
        <condense val="0"/>
        <extend val="0"/>
      </font>
    </dxf>
    <dxf>
      <font>
        <i val="0"/>
        <condense val="0"/>
        <extend val="0"/>
        <color indexed="9"/>
      </font>
      <fill>
        <patternFill>
          <bgColor indexed="42"/>
        </patternFill>
      </fill>
    </dxf>
    <dxf>
      <font>
        <b val="0"/>
        <i val="0"/>
        <condense val="0"/>
        <extend val="0"/>
      </font>
    </dxf>
    <dxf>
      <font>
        <b/>
        <i val="0"/>
        <condense val="0"/>
        <extend val="0"/>
      </font>
    </dxf>
    <dxf>
      <fill>
        <patternFill>
          <bgColor indexed="43"/>
        </patternFill>
      </fill>
    </dxf>
    <dxf>
      <fill>
        <patternFill>
          <bgColor indexed="13"/>
        </patternFill>
      </fill>
    </dxf>
    <dxf>
      <fill>
        <patternFill>
          <bgColor indexed="10"/>
        </patternFill>
      </fill>
    </dxf>
    <dxf>
      <font>
        <b/>
        <i val="0"/>
        <condense val="0"/>
        <extend val="0"/>
      </font>
    </dxf>
    <dxf>
      <fill>
        <patternFill>
          <bgColor indexed="43"/>
        </patternFill>
      </fill>
    </dxf>
    <dxf>
      <fill>
        <patternFill>
          <bgColor indexed="13"/>
        </patternFill>
      </fill>
    </dxf>
    <dxf>
      <fill>
        <patternFill>
          <bgColor indexed="10"/>
        </patternFill>
      </fill>
    </dxf>
    <dxf>
      <font>
        <b/>
        <i val="0"/>
        <condense val="0"/>
        <extend val="0"/>
      </font>
    </dxf>
    <dxf>
      <font>
        <i val="0"/>
        <condense val="0"/>
        <extend val="0"/>
        <color indexed="23"/>
      </font>
      <fill>
        <patternFill>
          <bgColor indexed="23"/>
        </patternFill>
      </fill>
    </dxf>
    <dxf>
      <fill>
        <patternFill>
          <bgColor indexed="43"/>
        </patternFill>
      </fill>
    </dxf>
    <dxf>
      <fill>
        <patternFill>
          <bgColor indexed="13"/>
        </patternFill>
      </fill>
    </dxf>
    <dxf>
      <fill>
        <patternFill>
          <bgColor indexed="10"/>
        </patternFill>
      </fill>
    </dxf>
    <dxf>
      <font>
        <b/>
        <i val="0"/>
        <condense val="0"/>
        <extend val="0"/>
      </font>
    </dxf>
    <dxf>
      <font>
        <i val="0"/>
        <condense val="0"/>
        <extend val="0"/>
        <color indexed="23"/>
      </font>
      <fill>
        <patternFill>
          <bgColor indexed="23"/>
        </patternFill>
      </fill>
    </dxf>
    <dxf>
      <fill>
        <patternFill>
          <bgColor indexed="43"/>
        </patternFill>
      </fill>
    </dxf>
    <dxf>
      <fill>
        <patternFill>
          <bgColor indexed="13"/>
        </patternFill>
      </fill>
    </dxf>
    <dxf>
      <fill>
        <patternFill>
          <bgColor indexed="10"/>
        </patternFill>
      </fill>
    </dxf>
    <dxf>
      <font>
        <b val="0"/>
        <i val="0"/>
        <condense val="0"/>
        <extend val="0"/>
      </font>
    </dxf>
    <dxf>
      <font>
        <b/>
        <i val="0"/>
        <condense val="0"/>
        <extend val="0"/>
        <color indexed="8"/>
      </font>
      <fill>
        <patternFill patternType="solid">
          <bgColor indexed="42"/>
        </patternFill>
      </fill>
    </dxf>
    <dxf>
      <font>
        <i val="0"/>
        <condense val="0"/>
        <extend val="0"/>
        <color indexed="9"/>
      </font>
      <fill>
        <patternFill>
          <bgColor indexed="42"/>
        </patternFill>
      </fill>
    </dxf>
    <dxf>
      <font>
        <i val="0"/>
        <condense val="0"/>
        <extend val="0"/>
        <color indexed="9"/>
      </font>
    </dxf>
    <dxf>
      <font>
        <i val="0"/>
        <condense val="0"/>
        <extend val="0"/>
        <color indexed="9"/>
      </font>
    </dxf>
    <dxf>
      <font>
        <b/>
        <i val="0"/>
        <condense val="0"/>
        <extend val="0"/>
      </font>
    </dxf>
    <dxf>
      <font>
        <b/>
        <i val="0"/>
        <condense val="0"/>
        <extend val="0"/>
      </font>
    </dxf>
    <dxf>
      <font>
        <b/>
        <i val="0"/>
        <condense val="0"/>
        <extend val="0"/>
      </font>
    </dxf>
    <dxf>
      <font>
        <b val="0"/>
        <i val="0"/>
        <condense val="0"/>
        <extend val="0"/>
      </font>
    </dxf>
    <dxf>
      <font>
        <b/>
        <i val="0"/>
        <condense val="0"/>
        <extend val="0"/>
        <color indexed="8"/>
      </font>
      <fill>
        <patternFill patternType="solid">
          <bgColor indexed="42"/>
        </patternFill>
      </fill>
    </dxf>
    <dxf>
      <font>
        <i val="0"/>
        <condense val="0"/>
        <extend val="0"/>
        <color indexed="11"/>
      </font>
    </dxf>
    <dxf>
      <font>
        <b/>
        <i val="0"/>
        <condense val="0"/>
        <extend val="0"/>
        <color indexed="11"/>
      </font>
    </dxf>
    <dxf>
      <font>
        <b val="0"/>
        <i/>
        <condense val="0"/>
        <extend val="0"/>
        <color indexed="10"/>
      </font>
    </dxf>
    <dxf>
      <font>
        <b/>
        <i val="0"/>
        <condense val="0"/>
        <extend val="0"/>
      </font>
    </dxf>
    <dxf>
      <font>
        <i val="0"/>
        <condense val="0"/>
        <extend val="0"/>
        <color indexed="9"/>
      </font>
      <fill>
        <patternFill>
          <bgColor indexed="42"/>
        </patternFill>
      </fill>
    </dxf>
    <dxf>
      <font>
        <b val="0"/>
        <i val="0"/>
        <condense val="0"/>
        <extend val="0"/>
      </font>
    </dxf>
    <dxf>
      <font>
        <b/>
        <i val="0"/>
        <condense val="0"/>
        <extend val="0"/>
      </font>
    </dxf>
    <dxf>
      <fill>
        <patternFill>
          <bgColor indexed="43"/>
        </patternFill>
      </fill>
    </dxf>
    <dxf>
      <fill>
        <patternFill>
          <bgColor indexed="13"/>
        </patternFill>
      </fill>
    </dxf>
    <dxf>
      <fill>
        <patternFill>
          <bgColor indexed="10"/>
        </patternFill>
      </fill>
    </dxf>
    <dxf>
      <font>
        <b/>
        <i val="0"/>
        <condense val="0"/>
        <extend val="0"/>
      </font>
    </dxf>
    <dxf>
      <fill>
        <patternFill>
          <bgColor indexed="43"/>
        </patternFill>
      </fill>
    </dxf>
    <dxf>
      <fill>
        <patternFill>
          <bgColor indexed="13"/>
        </patternFill>
      </fill>
    </dxf>
    <dxf>
      <fill>
        <patternFill>
          <bgColor indexed="10"/>
        </patternFill>
      </fill>
    </dxf>
    <dxf>
      <font>
        <b/>
        <i val="0"/>
        <condense val="0"/>
        <extend val="0"/>
      </font>
    </dxf>
    <dxf>
      <font>
        <i val="0"/>
        <condense val="0"/>
        <extend val="0"/>
        <color indexed="23"/>
      </font>
      <fill>
        <patternFill>
          <bgColor indexed="23"/>
        </patternFill>
      </fill>
    </dxf>
    <dxf>
      <fill>
        <patternFill>
          <bgColor indexed="43"/>
        </patternFill>
      </fill>
    </dxf>
    <dxf>
      <fill>
        <patternFill>
          <bgColor indexed="13"/>
        </patternFill>
      </fill>
    </dxf>
    <dxf>
      <fill>
        <patternFill>
          <bgColor indexed="10"/>
        </patternFill>
      </fill>
    </dxf>
    <dxf>
      <font>
        <b/>
        <i val="0"/>
        <condense val="0"/>
        <extend val="0"/>
      </font>
    </dxf>
    <dxf>
      <font>
        <i val="0"/>
        <condense val="0"/>
        <extend val="0"/>
        <color indexed="23"/>
      </font>
      <fill>
        <patternFill>
          <bgColor indexed="23"/>
        </patternFill>
      </fill>
    </dxf>
    <dxf>
      <fill>
        <patternFill>
          <bgColor indexed="43"/>
        </patternFill>
      </fill>
    </dxf>
    <dxf>
      <fill>
        <patternFill>
          <bgColor indexed="13"/>
        </patternFill>
      </fill>
    </dxf>
    <dxf>
      <fill>
        <patternFill>
          <bgColor indexed="10"/>
        </patternFill>
      </fill>
    </dxf>
    <dxf>
      <font>
        <b val="0"/>
        <i val="0"/>
        <condense val="0"/>
        <extend val="0"/>
      </font>
    </dxf>
    <dxf>
      <font>
        <i val="0"/>
        <condense val="0"/>
        <extend val="0"/>
        <color indexed="9"/>
      </font>
      <fill>
        <patternFill>
          <bgColor indexed="42"/>
        </patternFill>
      </fill>
    </dxf>
    <dxf>
      <font>
        <b/>
        <i val="0"/>
        <condense val="0"/>
        <extend val="0"/>
      </font>
    </dxf>
    <dxf>
      <font>
        <b/>
        <i val="0"/>
        <condense val="0"/>
        <extend val="0"/>
      </font>
    </dxf>
    <dxf>
      <font>
        <b/>
        <i val="0"/>
        <condense val="0"/>
        <extend val="0"/>
      </font>
    </dxf>
    <dxf>
      <fill>
        <patternFill>
          <bgColor indexed="43"/>
        </patternFill>
      </fill>
    </dxf>
    <dxf>
      <fill>
        <patternFill>
          <bgColor indexed="13"/>
        </patternFill>
      </fill>
    </dxf>
    <dxf>
      <fill>
        <patternFill>
          <bgColor indexed="10"/>
        </patternFill>
      </fill>
    </dxf>
    <dxf>
      <font>
        <b/>
        <i val="0"/>
        <condense val="0"/>
        <extend val="0"/>
      </font>
    </dxf>
    <dxf>
      <fill>
        <patternFill>
          <bgColor indexed="43"/>
        </patternFill>
      </fill>
    </dxf>
    <dxf>
      <fill>
        <patternFill>
          <bgColor indexed="13"/>
        </patternFill>
      </fill>
    </dxf>
    <dxf>
      <fill>
        <patternFill>
          <bgColor indexed="10"/>
        </patternFill>
      </fill>
    </dxf>
    <dxf>
      <font>
        <b/>
        <i val="0"/>
        <condense val="0"/>
        <extend val="0"/>
      </font>
    </dxf>
    <dxf>
      <font>
        <i val="0"/>
        <condense val="0"/>
        <extend val="0"/>
        <color indexed="23"/>
      </font>
      <fill>
        <patternFill>
          <bgColor indexed="23"/>
        </patternFill>
      </fill>
    </dxf>
    <dxf>
      <fill>
        <patternFill>
          <bgColor indexed="43"/>
        </patternFill>
      </fill>
    </dxf>
    <dxf>
      <fill>
        <patternFill>
          <bgColor indexed="13"/>
        </patternFill>
      </fill>
    </dxf>
    <dxf>
      <fill>
        <patternFill>
          <bgColor indexed="10"/>
        </patternFill>
      </fill>
    </dxf>
    <dxf>
      <font>
        <b/>
        <i val="0"/>
        <condense val="0"/>
        <extend val="0"/>
      </font>
    </dxf>
    <dxf>
      <font>
        <i val="0"/>
        <condense val="0"/>
        <extend val="0"/>
        <color indexed="23"/>
      </font>
      <fill>
        <patternFill>
          <bgColor indexed="23"/>
        </patternFill>
      </fill>
    </dxf>
    <dxf>
      <fill>
        <patternFill>
          <bgColor indexed="43"/>
        </patternFill>
      </fill>
    </dxf>
    <dxf>
      <fill>
        <patternFill>
          <bgColor indexed="13"/>
        </patternFill>
      </fill>
    </dxf>
    <dxf>
      <fill>
        <patternFill>
          <bgColor indexed="10"/>
        </patternFill>
      </fill>
    </dxf>
    <dxf>
      <font>
        <b/>
        <i val="0"/>
        <condense val="0"/>
        <extend val="0"/>
      </font>
    </dxf>
    <dxf>
      <font>
        <b/>
        <i val="0"/>
        <condense val="0"/>
        <extend val="0"/>
      </font>
    </dxf>
    <dxf>
      <font>
        <b/>
        <i val="0"/>
        <condense val="0"/>
        <extend val="0"/>
      </font>
    </dxf>
    <dxf>
      <font>
        <b/>
        <i val="0"/>
        <condense val="0"/>
        <extend val="0"/>
      </font>
    </dxf>
    <dxf>
      <font>
        <b/>
        <i val="0"/>
        <condense val="0"/>
        <extend val="0"/>
      </font>
    </dxf>
    <dxf>
      <fill>
        <patternFill>
          <bgColor indexed="43"/>
        </patternFill>
      </fill>
    </dxf>
    <dxf>
      <fill>
        <patternFill>
          <bgColor indexed="13"/>
        </patternFill>
      </fill>
    </dxf>
    <dxf>
      <fill>
        <patternFill>
          <bgColor indexed="10"/>
        </patternFill>
      </fill>
    </dxf>
    <dxf>
      <font>
        <b/>
        <i val="0"/>
        <condense val="0"/>
        <extend val="0"/>
      </font>
    </dxf>
    <dxf>
      <fill>
        <patternFill>
          <bgColor indexed="43"/>
        </patternFill>
      </fill>
    </dxf>
    <dxf>
      <fill>
        <patternFill>
          <bgColor indexed="13"/>
        </patternFill>
      </fill>
    </dxf>
    <dxf>
      <fill>
        <patternFill>
          <bgColor indexed="10"/>
        </patternFill>
      </fill>
    </dxf>
    <dxf>
      <font>
        <b/>
        <i val="0"/>
        <condense val="0"/>
        <extend val="0"/>
      </font>
    </dxf>
    <dxf>
      <font>
        <i val="0"/>
        <condense val="0"/>
        <extend val="0"/>
        <color indexed="23"/>
      </font>
      <fill>
        <patternFill>
          <bgColor indexed="23"/>
        </patternFill>
      </fill>
    </dxf>
    <dxf>
      <fill>
        <patternFill>
          <bgColor indexed="43"/>
        </patternFill>
      </fill>
    </dxf>
    <dxf>
      <fill>
        <patternFill>
          <bgColor indexed="13"/>
        </patternFill>
      </fill>
    </dxf>
    <dxf>
      <fill>
        <patternFill>
          <bgColor indexed="10"/>
        </patternFill>
      </fill>
    </dxf>
    <dxf>
      <font>
        <b/>
        <i val="0"/>
        <condense val="0"/>
        <extend val="0"/>
      </font>
    </dxf>
    <dxf>
      <font>
        <i val="0"/>
        <condense val="0"/>
        <extend val="0"/>
        <color indexed="23"/>
      </font>
      <fill>
        <patternFill>
          <bgColor indexed="23"/>
        </patternFill>
      </fill>
    </dxf>
    <dxf>
      <fill>
        <patternFill>
          <bgColor indexed="43"/>
        </patternFill>
      </fill>
    </dxf>
    <dxf>
      <fill>
        <patternFill>
          <bgColor indexed="13"/>
        </patternFill>
      </fill>
    </dxf>
    <dxf>
      <fill>
        <patternFill>
          <bgColor indexed="10"/>
        </patternFill>
      </fill>
    </dxf>
    <dxf>
      <font>
        <b/>
        <i val="0"/>
        <condense val="0"/>
        <extend val="0"/>
      </font>
    </dxf>
    <dxf>
      <fill>
        <patternFill>
          <bgColor indexed="43"/>
        </patternFill>
      </fill>
    </dxf>
    <dxf>
      <fill>
        <patternFill>
          <bgColor indexed="13"/>
        </patternFill>
      </fill>
    </dxf>
    <dxf>
      <fill>
        <patternFill>
          <bgColor indexed="10"/>
        </patternFill>
      </fill>
    </dxf>
    <dxf>
      <font>
        <b/>
        <i val="0"/>
        <condense val="0"/>
        <extend val="0"/>
      </font>
    </dxf>
    <dxf>
      <fill>
        <patternFill>
          <bgColor indexed="43"/>
        </patternFill>
      </fill>
    </dxf>
    <dxf>
      <fill>
        <patternFill>
          <bgColor indexed="13"/>
        </patternFill>
      </fill>
    </dxf>
    <dxf>
      <fill>
        <patternFill>
          <bgColor indexed="10"/>
        </patternFill>
      </fill>
    </dxf>
    <dxf>
      <font>
        <b/>
        <i val="0"/>
        <condense val="0"/>
        <extend val="0"/>
      </font>
    </dxf>
    <dxf>
      <font>
        <i val="0"/>
        <condense val="0"/>
        <extend val="0"/>
        <color indexed="23"/>
      </font>
      <fill>
        <patternFill>
          <bgColor indexed="23"/>
        </patternFill>
      </fill>
    </dxf>
    <dxf>
      <fill>
        <patternFill>
          <bgColor indexed="43"/>
        </patternFill>
      </fill>
    </dxf>
    <dxf>
      <fill>
        <patternFill>
          <bgColor indexed="13"/>
        </patternFill>
      </fill>
    </dxf>
    <dxf>
      <fill>
        <patternFill>
          <bgColor indexed="10"/>
        </patternFill>
      </fill>
    </dxf>
    <dxf>
      <font>
        <b/>
        <i val="0"/>
        <condense val="0"/>
        <extend val="0"/>
      </font>
    </dxf>
    <dxf>
      <font>
        <i val="0"/>
        <condense val="0"/>
        <extend val="0"/>
        <color indexed="23"/>
      </font>
      <fill>
        <patternFill>
          <bgColor indexed="23"/>
        </patternFill>
      </fill>
    </dxf>
    <dxf>
      <fill>
        <patternFill>
          <bgColor indexed="43"/>
        </patternFill>
      </fill>
    </dxf>
    <dxf>
      <fill>
        <patternFill>
          <bgColor indexed="13"/>
        </patternFill>
      </fill>
    </dxf>
    <dxf>
      <fill>
        <patternFill>
          <bgColor indexed="10"/>
        </patternFill>
      </fill>
    </dxf>
    <dxf>
      <font>
        <b val="0"/>
        <i val="0"/>
        <condense val="0"/>
        <extend val="0"/>
      </font>
    </dxf>
    <dxf>
      <font>
        <b/>
        <i val="0"/>
        <condense val="0"/>
        <extend val="0"/>
        <color indexed="8"/>
      </font>
      <fill>
        <patternFill patternType="solid">
          <bgColor indexed="42"/>
        </patternFill>
      </fill>
    </dxf>
    <dxf>
      <font>
        <i val="0"/>
        <condense val="0"/>
        <extend val="0"/>
        <color indexed="9"/>
      </font>
      <fill>
        <patternFill>
          <bgColor indexed="42"/>
        </patternFill>
      </fill>
    </dxf>
    <dxf>
      <font>
        <i val="0"/>
        <condense val="0"/>
        <extend val="0"/>
        <color indexed="9"/>
      </font>
    </dxf>
    <dxf>
      <font>
        <i val="0"/>
        <condense val="0"/>
        <extend val="0"/>
        <color indexed="9"/>
      </font>
    </dxf>
    <dxf>
      <font>
        <b/>
        <i val="0"/>
        <condense val="0"/>
        <extend val="0"/>
      </font>
    </dxf>
    <dxf>
      <font>
        <b/>
        <i val="0"/>
        <condense val="0"/>
        <extend val="0"/>
      </font>
    </dxf>
    <dxf>
      <font>
        <b/>
        <i val="0"/>
        <condense val="0"/>
        <extend val="0"/>
      </font>
    </dxf>
    <dxf>
      <font>
        <b val="0"/>
        <i val="0"/>
        <condense val="0"/>
        <extend val="0"/>
      </font>
    </dxf>
    <dxf>
      <font>
        <b/>
        <i val="0"/>
        <condense val="0"/>
        <extend val="0"/>
        <color indexed="8"/>
      </font>
      <fill>
        <patternFill patternType="solid">
          <bgColor indexed="42"/>
        </patternFill>
      </fill>
    </dxf>
    <dxf>
      <font>
        <i val="0"/>
        <condense val="0"/>
        <extend val="0"/>
        <color indexed="11"/>
      </font>
    </dxf>
    <dxf>
      <font>
        <b/>
        <i val="0"/>
        <condense val="0"/>
        <extend val="0"/>
        <color indexed="11"/>
      </font>
    </dxf>
    <dxf>
      <font>
        <b val="0"/>
        <i/>
        <condense val="0"/>
        <extend val="0"/>
        <color indexed="10"/>
      </font>
    </dxf>
    <dxf>
      <font>
        <b/>
        <i val="0"/>
        <condense val="0"/>
        <extend val="0"/>
      </font>
    </dxf>
    <dxf>
      <font>
        <i val="0"/>
        <condense val="0"/>
        <extend val="0"/>
        <color indexed="9"/>
      </font>
      <fill>
        <patternFill>
          <bgColor indexed="42"/>
        </patternFill>
      </fill>
    </dxf>
    <dxf>
      <font>
        <b val="0"/>
        <i val="0"/>
        <condense val="0"/>
        <extend val="0"/>
      </font>
    </dxf>
    <dxf>
      <font>
        <b val="0"/>
        <i val="0"/>
        <condense val="0"/>
        <extend val="0"/>
      </font>
    </dxf>
    <dxf>
      <font>
        <b/>
        <i val="0"/>
        <condense val="0"/>
        <extend val="0"/>
        <color indexed="8"/>
      </font>
      <fill>
        <patternFill patternType="solid">
          <bgColor indexed="42"/>
        </patternFill>
      </fill>
    </dxf>
    <dxf>
      <font>
        <i val="0"/>
        <condense val="0"/>
        <extend val="0"/>
        <color indexed="9"/>
      </font>
      <fill>
        <patternFill>
          <bgColor indexed="42"/>
        </patternFill>
      </fill>
    </dxf>
    <dxf>
      <font>
        <i val="0"/>
        <condense val="0"/>
        <extend val="0"/>
        <color indexed="9"/>
      </font>
    </dxf>
    <dxf>
      <font>
        <i val="0"/>
        <condense val="0"/>
        <extend val="0"/>
        <color indexed="9"/>
      </font>
    </dxf>
    <dxf>
      <font>
        <b/>
        <i val="0"/>
        <condense val="0"/>
        <extend val="0"/>
      </font>
    </dxf>
    <dxf>
      <font>
        <b/>
        <i val="0"/>
        <condense val="0"/>
        <extend val="0"/>
      </font>
    </dxf>
    <dxf>
      <font>
        <b/>
        <i val="0"/>
        <condense val="0"/>
        <extend val="0"/>
      </font>
    </dxf>
    <dxf>
      <font>
        <b val="0"/>
        <i val="0"/>
        <condense val="0"/>
        <extend val="0"/>
      </font>
    </dxf>
    <dxf>
      <font>
        <b/>
        <i val="0"/>
        <condense val="0"/>
        <extend val="0"/>
        <color indexed="8"/>
      </font>
      <fill>
        <patternFill patternType="solid">
          <bgColor indexed="42"/>
        </patternFill>
      </fill>
    </dxf>
    <dxf>
      <font>
        <i val="0"/>
        <condense val="0"/>
        <extend val="0"/>
        <color indexed="11"/>
      </font>
    </dxf>
    <dxf>
      <font>
        <b/>
        <i val="0"/>
        <condense val="0"/>
        <extend val="0"/>
        <color indexed="11"/>
      </font>
    </dxf>
    <dxf>
      <font>
        <b val="0"/>
        <i/>
        <condense val="0"/>
        <extend val="0"/>
        <color indexed="10"/>
      </font>
    </dxf>
    <dxf>
      <font>
        <b/>
        <i val="0"/>
        <condense val="0"/>
        <extend val="0"/>
      </font>
    </dxf>
    <dxf>
      <font>
        <i val="0"/>
        <condense val="0"/>
        <extend val="0"/>
        <color indexed="9"/>
      </font>
      <fill>
        <patternFill>
          <bgColor indexed="42"/>
        </patternFill>
      </fill>
    </dxf>
    <dxf>
      <font>
        <b val="0"/>
        <i val="0"/>
        <condense val="0"/>
        <extend val="0"/>
      </font>
    </dxf>
    <dxf>
      <font>
        <b val="0"/>
        <i val="0"/>
        <condense val="0"/>
        <extend val="0"/>
      </font>
    </dxf>
    <dxf>
      <font>
        <i val="0"/>
        <condense val="0"/>
        <extend val="0"/>
        <color indexed="9"/>
      </font>
      <fill>
        <patternFill>
          <bgColor indexed="42"/>
        </patternFill>
      </fill>
    </dxf>
    <dxf>
      <font>
        <b val="0"/>
        <i val="0"/>
        <condense val="0"/>
        <extend val="0"/>
      </font>
    </dxf>
    <dxf>
      <font>
        <i val="0"/>
        <condense val="0"/>
        <extend val="0"/>
        <color indexed="9"/>
      </font>
      <fill>
        <patternFill>
          <bgColor indexed="42"/>
        </patternFill>
      </fill>
    </dxf>
    <dxf>
      <font>
        <i val="0"/>
        <condense val="0"/>
        <extend val="0"/>
        <color indexed="9"/>
      </font>
      <fill>
        <patternFill>
          <bgColor indexed="42"/>
        </patternFill>
      </fill>
    </dxf>
    <dxf>
      <font>
        <b val="0"/>
        <i val="0"/>
        <condense val="0"/>
        <extend val="0"/>
      </font>
    </dxf>
    <dxf>
      <font>
        <b val="0"/>
        <i val="0"/>
        <condense val="0"/>
        <extend val="0"/>
      </font>
    </dxf>
    <dxf>
      <font>
        <i val="0"/>
        <condense val="0"/>
        <extend val="0"/>
        <color indexed="9"/>
      </font>
      <fill>
        <patternFill>
          <bgColor indexed="42"/>
        </patternFill>
      </fill>
    </dxf>
    <dxf>
      <font>
        <i val="0"/>
        <condense val="0"/>
        <extend val="0"/>
        <color indexed="9"/>
      </font>
      <fill>
        <patternFill>
          <bgColor indexed="42"/>
        </patternFill>
      </fill>
    </dxf>
    <dxf>
      <font>
        <b val="0"/>
        <i val="0"/>
        <condense val="0"/>
        <extend val="0"/>
      </font>
    </dxf>
    <dxf>
      <font>
        <b val="0"/>
        <i val="0"/>
        <condense val="0"/>
        <extend val="0"/>
      </font>
    </dxf>
    <dxf>
      <font>
        <i val="0"/>
        <condense val="0"/>
        <extend val="0"/>
        <color indexed="9"/>
      </font>
      <fill>
        <patternFill>
          <bgColor indexed="42"/>
        </patternFill>
      </fill>
    </dxf>
    <dxf>
      <font>
        <i val="0"/>
        <condense val="0"/>
        <extend val="0"/>
        <color indexed="9"/>
      </font>
      <fill>
        <patternFill>
          <bgColor indexed="42"/>
        </patternFill>
      </fill>
    </dxf>
    <dxf>
      <font>
        <b val="0"/>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ill>
        <patternFill>
          <bgColor indexed="43"/>
        </patternFill>
      </fill>
    </dxf>
    <dxf>
      <fill>
        <patternFill>
          <bgColor indexed="13"/>
        </patternFill>
      </fill>
    </dxf>
    <dxf>
      <fill>
        <patternFill>
          <bgColor indexed="10"/>
        </patternFill>
      </fill>
    </dxf>
    <dxf>
      <font>
        <b/>
        <i val="0"/>
        <condense val="0"/>
        <extend val="0"/>
      </font>
    </dxf>
    <dxf>
      <fill>
        <patternFill>
          <bgColor indexed="43"/>
        </patternFill>
      </fill>
    </dxf>
    <dxf>
      <fill>
        <patternFill>
          <bgColor indexed="13"/>
        </patternFill>
      </fill>
    </dxf>
    <dxf>
      <fill>
        <patternFill>
          <bgColor indexed="10"/>
        </patternFill>
      </fill>
    </dxf>
    <dxf>
      <font>
        <b/>
        <i val="0"/>
        <condense val="0"/>
        <extend val="0"/>
      </font>
    </dxf>
    <dxf>
      <font>
        <i val="0"/>
        <condense val="0"/>
        <extend val="0"/>
        <color indexed="23"/>
      </font>
      <fill>
        <patternFill>
          <bgColor indexed="23"/>
        </patternFill>
      </fill>
    </dxf>
    <dxf>
      <fill>
        <patternFill>
          <bgColor indexed="43"/>
        </patternFill>
      </fill>
    </dxf>
    <dxf>
      <fill>
        <patternFill>
          <bgColor indexed="13"/>
        </patternFill>
      </fill>
    </dxf>
    <dxf>
      <fill>
        <patternFill>
          <bgColor indexed="10"/>
        </patternFill>
      </fill>
    </dxf>
    <dxf>
      <font>
        <b/>
        <i val="0"/>
        <condense val="0"/>
        <extend val="0"/>
      </font>
    </dxf>
    <dxf>
      <font>
        <i val="0"/>
        <condense val="0"/>
        <extend val="0"/>
        <color indexed="23"/>
      </font>
      <fill>
        <patternFill>
          <bgColor indexed="23"/>
        </patternFill>
      </fill>
    </dxf>
    <dxf>
      <fill>
        <patternFill>
          <bgColor indexed="43"/>
        </patternFill>
      </fill>
    </dxf>
    <dxf>
      <fill>
        <patternFill>
          <bgColor indexed="13"/>
        </patternFill>
      </fill>
    </dxf>
    <dxf>
      <fill>
        <patternFill>
          <bgColor indexed="10"/>
        </patternFill>
      </fill>
    </dxf>
    <dxf>
      <font>
        <i val="0"/>
        <condense val="0"/>
        <extend val="0"/>
        <color indexed="9"/>
      </font>
      <fill>
        <patternFill>
          <bgColor indexed="42"/>
        </patternFill>
      </fill>
    </dxf>
    <dxf>
      <font>
        <b val="0"/>
        <i val="0"/>
        <condense val="0"/>
        <extend val="0"/>
      </font>
    </dxf>
    <dxf>
      <font>
        <b/>
        <i val="0"/>
        <condense val="0"/>
        <extend val="0"/>
      </font>
    </dxf>
    <dxf>
      <fill>
        <patternFill>
          <bgColor indexed="43"/>
        </patternFill>
      </fill>
    </dxf>
    <dxf>
      <fill>
        <patternFill>
          <bgColor indexed="13"/>
        </patternFill>
      </fill>
    </dxf>
    <dxf>
      <fill>
        <patternFill>
          <bgColor indexed="10"/>
        </patternFill>
      </fill>
    </dxf>
    <dxf>
      <font>
        <b/>
        <i val="0"/>
        <condense val="0"/>
        <extend val="0"/>
      </font>
    </dxf>
    <dxf>
      <fill>
        <patternFill>
          <bgColor indexed="43"/>
        </patternFill>
      </fill>
    </dxf>
    <dxf>
      <fill>
        <patternFill>
          <bgColor indexed="13"/>
        </patternFill>
      </fill>
    </dxf>
    <dxf>
      <fill>
        <patternFill>
          <bgColor indexed="10"/>
        </patternFill>
      </fill>
    </dxf>
    <dxf>
      <font>
        <b/>
        <i val="0"/>
        <condense val="0"/>
        <extend val="0"/>
      </font>
    </dxf>
    <dxf>
      <font>
        <i val="0"/>
        <condense val="0"/>
        <extend val="0"/>
        <color indexed="23"/>
      </font>
      <fill>
        <patternFill>
          <bgColor indexed="23"/>
        </patternFill>
      </fill>
    </dxf>
    <dxf>
      <fill>
        <patternFill>
          <bgColor indexed="43"/>
        </patternFill>
      </fill>
    </dxf>
    <dxf>
      <fill>
        <patternFill>
          <bgColor indexed="13"/>
        </patternFill>
      </fill>
    </dxf>
    <dxf>
      <fill>
        <patternFill>
          <bgColor indexed="10"/>
        </patternFill>
      </fill>
    </dxf>
    <dxf>
      <font>
        <b/>
        <i val="0"/>
        <condense val="0"/>
        <extend val="0"/>
      </font>
    </dxf>
    <dxf>
      <font>
        <i val="0"/>
        <condense val="0"/>
        <extend val="0"/>
        <color indexed="23"/>
      </font>
      <fill>
        <patternFill>
          <bgColor indexed="23"/>
        </patternFill>
      </fill>
    </dxf>
    <dxf>
      <fill>
        <patternFill>
          <bgColor indexed="43"/>
        </patternFill>
      </fill>
    </dxf>
    <dxf>
      <fill>
        <patternFill>
          <bgColor indexed="13"/>
        </patternFill>
      </fill>
    </dxf>
    <dxf>
      <fill>
        <patternFill>
          <bgColor indexed="10"/>
        </patternFill>
      </fill>
    </dxf>
    <dxf>
      <font>
        <b/>
        <i val="0"/>
        <condense val="0"/>
        <extend val="0"/>
      </font>
    </dxf>
    <dxf>
      <fill>
        <patternFill>
          <bgColor indexed="43"/>
        </patternFill>
      </fill>
    </dxf>
    <dxf>
      <fill>
        <patternFill>
          <bgColor indexed="13"/>
        </patternFill>
      </fill>
    </dxf>
    <dxf>
      <fill>
        <patternFill>
          <bgColor indexed="10"/>
        </patternFill>
      </fill>
    </dxf>
    <dxf>
      <font>
        <b/>
        <i val="0"/>
        <condense val="0"/>
        <extend val="0"/>
      </font>
    </dxf>
    <dxf>
      <fill>
        <patternFill>
          <bgColor indexed="43"/>
        </patternFill>
      </fill>
    </dxf>
    <dxf>
      <fill>
        <patternFill>
          <bgColor indexed="13"/>
        </patternFill>
      </fill>
    </dxf>
    <dxf>
      <fill>
        <patternFill>
          <bgColor indexed="10"/>
        </patternFill>
      </fill>
    </dxf>
    <dxf>
      <font>
        <b/>
        <i val="0"/>
        <condense val="0"/>
        <extend val="0"/>
      </font>
    </dxf>
    <dxf>
      <font>
        <i val="0"/>
        <condense val="0"/>
        <extend val="0"/>
        <color indexed="23"/>
      </font>
      <fill>
        <patternFill>
          <bgColor indexed="23"/>
        </patternFill>
      </fill>
    </dxf>
    <dxf>
      <fill>
        <patternFill>
          <bgColor indexed="43"/>
        </patternFill>
      </fill>
    </dxf>
    <dxf>
      <fill>
        <patternFill>
          <bgColor indexed="13"/>
        </patternFill>
      </fill>
    </dxf>
    <dxf>
      <fill>
        <patternFill>
          <bgColor indexed="10"/>
        </patternFill>
      </fill>
    </dxf>
    <dxf>
      <font>
        <b/>
        <i val="0"/>
        <condense val="0"/>
        <extend val="0"/>
      </font>
    </dxf>
    <dxf>
      <font>
        <i val="0"/>
        <condense val="0"/>
        <extend val="0"/>
        <color indexed="23"/>
      </font>
      <fill>
        <patternFill>
          <bgColor indexed="23"/>
        </patternFill>
      </fill>
    </dxf>
    <dxf>
      <fill>
        <patternFill>
          <bgColor indexed="43"/>
        </patternFill>
      </fill>
    </dxf>
    <dxf>
      <fill>
        <patternFill>
          <bgColor indexed="13"/>
        </patternFill>
      </fill>
    </dxf>
    <dxf>
      <fill>
        <patternFill>
          <bgColor indexed="10"/>
        </patternFill>
      </fill>
    </dxf>
    <dxf>
      <font>
        <b/>
        <i val="0"/>
        <condense val="0"/>
        <extend val="0"/>
      </font>
    </dxf>
    <dxf>
      <fill>
        <patternFill>
          <bgColor indexed="43"/>
        </patternFill>
      </fill>
    </dxf>
    <dxf>
      <fill>
        <patternFill>
          <bgColor indexed="13"/>
        </patternFill>
      </fill>
    </dxf>
    <dxf>
      <fill>
        <patternFill>
          <bgColor indexed="10"/>
        </patternFill>
      </fill>
    </dxf>
    <dxf>
      <font>
        <b/>
        <i val="0"/>
        <condense val="0"/>
        <extend val="0"/>
      </font>
    </dxf>
    <dxf>
      <fill>
        <patternFill>
          <bgColor indexed="43"/>
        </patternFill>
      </fill>
    </dxf>
    <dxf>
      <fill>
        <patternFill>
          <bgColor indexed="13"/>
        </patternFill>
      </fill>
    </dxf>
    <dxf>
      <fill>
        <patternFill>
          <bgColor indexed="10"/>
        </patternFill>
      </fill>
    </dxf>
    <dxf>
      <font>
        <b/>
        <i val="0"/>
        <condense val="0"/>
        <extend val="0"/>
      </font>
    </dxf>
    <dxf>
      <font>
        <i val="0"/>
        <condense val="0"/>
        <extend val="0"/>
        <color indexed="23"/>
      </font>
      <fill>
        <patternFill>
          <bgColor indexed="23"/>
        </patternFill>
      </fill>
    </dxf>
    <dxf>
      <fill>
        <patternFill>
          <bgColor indexed="43"/>
        </patternFill>
      </fill>
    </dxf>
    <dxf>
      <fill>
        <patternFill>
          <bgColor indexed="13"/>
        </patternFill>
      </fill>
    </dxf>
    <dxf>
      <fill>
        <patternFill>
          <bgColor indexed="10"/>
        </patternFill>
      </fill>
    </dxf>
    <dxf>
      <font>
        <b/>
        <i val="0"/>
        <condense val="0"/>
        <extend val="0"/>
      </font>
    </dxf>
    <dxf>
      <font>
        <i val="0"/>
        <condense val="0"/>
        <extend val="0"/>
        <color indexed="23"/>
      </font>
      <fill>
        <patternFill>
          <bgColor indexed="23"/>
        </patternFill>
      </fill>
    </dxf>
    <dxf>
      <fill>
        <patternFill>
          <bgColor indexed="43"/>
        </patternFill>
      </fill>
    </dxf>
    <dxf>
      <fill>
        <patternFill>
          <bgColor indexed="13"/>
        </patternFill>
      </fill>
    </dxf>
    <dxf>
      <fill>
        <patternFill>
          <bgColor indexed="10"/>
        </patternFill>
      </fill>
    </dxf>
    <dxf>
      <font>
        <b/>
        <i val="0"/>
        <condense val="0"/>
        <extend val="0"/>
      </font>
    </dxf>
    <dxf>
      <fill>
        <patternFill>
          <bgColor indexed="43"/>
        </patternFill>
      </fill>
    </dxf>
    <dxf>
      <fill>
        <patternFill>
          <bgColor indexed="13"/>
        </patternFill>
      </fill>
    </dxf>
    <dxf>
      <fill>
        <patternFill>
          <bgColor indexed="10"/>
        </patternFill>
      </fill>
    </dxf>
    <dxf>
      <font>
        <b/>
        <i val="0"/>
        <condense val="0"/>
        <extend val="0"/>
      </font>
    </dxf>
    <dxf>
      <fill>
        <patternFill>
          <bgColor indexed="43"/>
        </patternFill>
      </fill>
    </dxf>
    <dxf>
      <fill>
        <patternFill>
          <bgColor indexed="13"/>
        </patternFill>
      </fill>
    </dxf>
    <dxf>
      <fill>
        <patternFill>
          <bgColor indexed="10"/>
        </patternFill>
      </fill>
    </dxf>
    <dxf>
      <font>
        <b/>
        <i val="0"/>
        <condense val="0"/>
        <extend val="0"/>
      </font>
    </dxf>
    <dxf>
      <font>
        <i val="0"/>
        <condense val="0"/>
        <extend val="0"/>
        <color indexed="23"/>
      </font>
      <fill>
        <patternFill>
          <bgColor indexed="23"/>
        </patternFill>
      </fill>
    </dxf>
    <dxf>
      <fill>
        <patternFill>
          <bgColor indexed="43"/>
        </patternFill>
      </fill>
    </dxf>
    <dxf>
      <fill>
        <patternFill>
          <bgColor indexed="13"/>
        </patternFill>
      </fill>
    </dxf>
    <dxf>
      <fill>
        <patternFill>
          <bgColor indexed="10"/>
        </patternFill>
      </fill>
    </dxf>
    <dxf>
      <font>
        <b/>
        <i val="0"/>
        <condense val="0"/>
        <extend val="0"/>
      </font>
    </dxf>
    <dxf>
      <font>
        <i val="0"/>
        <condense val="0"/>
        <extend val="0"/>
        <color indexed="23"/>
      </font>
      <fill>
        <patternFill>
          <bgColor indexed="23"/>
        </patternFill>
      </fill>
    </dxf>
    <dxf>
      <fill>
        <patternFill>
          <bgColor indexed="43"/>
        </patternFill>
      </fill>
    </dxf>
    <dxf>
      <fill>
        <patternFill>
          <bgColor indexed="13"/>
        </patternFill>
      </fill>
    </dxf>
    <dxf>
      <fill>
        <patternFill>
          <bgColor indexed="10"/>
        </patternFill>
      </fill>
    </dxf>
    <dxf>
      <font>
        <b/>
        <i val="0"/>
        <condense val="0"/>
        <extend val="0"/>
      </font>
    </dxf>
    <dxf>
      <font>
        <b/>
        <i val="0"/>
        <condense val="0"/>
        <extend val="0"/>
      </font>
    </dxf>
    <dxf>
      <font>
        <b/>
        <i val="0"/>
        <condense val="0"/>
        <extend val="0"/>
      </font>
    </dxf>
    <dxf>
      <fill>
        <patternFill>
          <bgColor indexed="43"/>
        </patternFill>
      </fill>
    </dxf>
    <dxf>
      <fill>
        <patternFill>
          <bgColor indexed="13"/>
        </patternFill>
      </fill>
    </dxf>
    <dxf>
      <fill>
        <patternFill>
          <bgColor indexed="10"/>
        </patternFill>
      </fill>
    </dxf>
    <dxf>
      <font>
        <b/>
        <i val="0"/>
        <condense val="0"/>
        <extend val="0"/>
      </font>
    </dxf>
    <dxf>
      <fill>
        <patternFill>
          <bgColor indexed="43"/>
        </patternFill>
      </fill>
    </dxf>
    <dxf>
      <fill>
        <patternFill>
          <bgColor indexed="13"/>
        </patternFill>
      </fill>
    </dxf>
    <dxf>
      <fill>
        <patternFill>
          <bgColor indexed="10"/>
        </patternFill>
      </fill>
    </dxf>
    <dxf>
      <font>
        <b/>
        <i val="0"/>
        <condense val="0"/>
        <extend val="0"/>
      </font>
    </dxf>
    <dxf>
      <font>
        <i val="0"/>
        <condense val="0"/>
        <extend val="0"/>
        <color indexed="23"/>
      </font>
      <fill>
        <patternFill>
          <bgColor indexed="23"/>
        </patternFill>
      </fill>
    </dxf>
    <dxf>
      <fill>
        <patternFill>
          <bgColor indexed="43"/>
        </patternFill>
      </fill>
    </dxf>
    <dxf>
      <fill>
        <patternFill>
          <bgColor indexed="13"/>
        </patternFill>
      </fill>
    </dxf>
    <dxf>
      <fill>
        <patternFill>
          <bgColor indexed="10"/>
        </patternFill>
      </fill>
    </dxf>
    <dxf>
      <font>
        <b/>
        <i val="0"/>
        <condense val="0"/>
        <extend val="0"/>
      </font>
    </dxf>
    <dxf>
      <font>
        <i val="0"/>
        <condense val="0"/>
        <extend val="0"/>
        <color indexed="23"/>
      </font>
      <fill>
        <patternFill>
          <bgColor indexed="23"/>
        </patternFill>
      </fill>
    </dxf>
    <dxf>
      <fill>
        <patternFill>
          <bgColor indexed="43"/>
        </patternFill>
      </fill>
    </dxf>
    <dxf>
      <fill>
        <patternFill>
          <bgColor indexed="13"/>
        </patternFill>
      </fill>
    </dxf>
    <dxf>
      <fill>
        <patternFill>
          <bgColor indexed="10"/>
        </patternFill>
      </fill>
    </dxf>
    <dxf>
      <font>
        <b/>
        <i val="0"/>
        <condense val="0"/>
        <extend val="0"/>
      </font>
    </dxf>
    <dxf>
      <fill>
        <patternFill>
          <bgColor indexed="43"/>
        </patternFill>
      </fill>
    </dxf>
    <dxf>
      <fill>
        <patternFill>
          <bgColor indexed="13"/>
        </patternFill>
      </fill>
    </dxf>
    <dxf>
      <fill>
        <patternFill>
          <bgColor indexed="10"/>
        </patternFill>
      </fill>
    </dxf>
    <dxf>
      <font>
        <b/>
        <i val="0"/>
        <condense val="0"/>
        <extend val="0"/>
      </font>
    </dxf>
    <dxf>
      <fill>
        <patternFill>
          <bgColor indexed="43"/>
        </patternFill>
      </fill>
    </dxf>
    <dxf>
      <fill>
        <patternFill>
          <bgColor indexed="13"/>
        </patternFill>
      </fill>
    </dxf>
    <dxf>
      <fill>
        <patternFill>
          <bgColor indexed="10"/>
        </patternFill>
      </fill>
    </dxf>
    <dxf>
      <font>
        <b/>
        <i val="0"/>
        <condense val="0"/>
        <extend val="0"/>
      </font>
    </dxf>
    <dxf>
      <font>
        <i val="0"/>
        <condense val="0"/>
        <extend val="0"/>
        <color indexed="23"/>
      </font>
      <fill>
        <patternFill>
          <bgColor indexed="23"/>
        </patternFill>
      </fill>
    </dxf>
    <dxf>
      <fill>
        <patternFill>
          <bgColor indexed="43"/>
        </patternFill>
      </fill>
    </dxf>
    <dxf>
      <fill>
        <patternFill>
          <bgColor indexed="13"/>
        </patternFill>
      </fill>
    </dxf>
    <dxf>
      <fill>
        <patternFill>
          <bgColor indexed="10"/>
        </patternFill>
      </fill>
    </dxf>
    <dxf>
      <font>
        <b/>
        <i val="0"/>
        <condense val="0"/>
        <extend val="0"/>
      </font>
    </dxf>
    <dxf>
      <font>
        <i val="0"/>
        <condense val="0"/>
        <extend val="0"/>
        <color indexed="23"/>
      </font>
      <fill>
        <patternFill>
          <bgColor indexed="23"/>
        </patternFill>
      </fill>
    </dxf>
    <dxf>
      <fill>
        <patternFill>
          <bgColor indexed="43"/>
        </patternFill>
      </fill>
    </dxf>
    <dxf>
      <fill>
        <patternFill>
          <bgColor indexed="13"/>
        </patternFill>
      </fill>
    </dxf>
    <dxf>
      <fill>
        <patternFill>
          <bgColor indexed="10"/>
        </patternFill>
      </fill>
    </dxf>
    <dxf>
      <font>
        <b/>
        <i val="0"/>
        <condense val="0"/>
        <extend val="0"/>
      </font>
    </dxf>
    <dxf>
      <fill>
        <patternFill>
          <bgColor indexed="43"/>
        </patternFill>
      </fill>
    </dxf>
    <dxf>
      <fill>
        <patternFill>
          <bgColor indexed="13"/>
        </patternFill>
      </fill>
    </dxf>
    <dxf>
      <fill>
        <patternFill>
          <bgColor indexed="10"/>
        </patternFill>
      </fill>
    </dxf>
    <dxf>
      <fill>
        <patternFill>
          <bgColor indexed="43"/>
        </patternFill>
      </fill>
    </dxf>
    <dxf>
      <fill>
        <patternFill>
          <bgColor indexed="13"/>
        </patternFill>
      </fill>
    </dxf>
    <dxf>
      <fill>
        <patternFill>
          <bgColor indexed="10"/>
        </patternFill>
      </fill>
    </dxf>
    <dxf>
      <font>
        <b/>
        <i val="0"/>
        <condense val="0"/>
        <extend val="0"/>
      </font>
    </dxf>
    <dxf>
      <font>
        <b/>
        <i val="0"/>
        <condense val="0"/>
        <extend val="0"/>
      </font>
    </dxf>
    <dxf>
      <font>
        <b/>
        <i val="0"/>
        <condense val="0"/>
        <extend val="0"/>
      </font>
    </dxf>
    <dxf>
      <fill>
        <patternFill>
          <bgColor indexed="43"/>
        </patternFill>
      </fill>
    </dxf>
    <dxf>
      <fill>
        <patternFill>
          <bgColor indexed="13"/>
        </patternFill>
      </fill>
    </dxf>
    <dxf>
      <fill>
        <patternFill>
          <bgColor indexed="10"/>
        </patternFill>
      </fill>
    </dxf>
    <dxf>
      <fill>
        <patternFill>
          <bgColor indexed="43"/>
        </patternFill>
      </fill>
    </dxf>
    <dxf>
      <fill>
        <patternFill>
          <bgColor indexed="13"/>
        </patternFill>
      </fill>
    </dxf>
    <dxf>
      <fill>
        <patternFill>
          <bgColor indexed="10"/>
        </patternFill>
      </fill>
    </dxf>
    <dxf>
      <font>
        <b/>
        <i val="0"/>
        <condense val="0"/>
        <extend val="0"/>
      </font>
    </dxf>
    <dxf>
      <font>
        <b/>
        <i val="0"/>
        <condense val="0"/>
        <extend val="0"/>
      </font>
    </dxf>
    <dxf>
      <font>
        <b/>
        <i val="0"/>
        <condense val="0"/>
        <extend val="0"/>
      </font>
    </dxf>
    <dxf>
      <fill>
        <patternFill>
          <bgColor indexed="43"/>
        </patternFill>
      </fill>
    </dxf>
    <dxf>
      <fill>
        <patternFill>
          <bgColor indexed="13"/>
        </patternFill>
      </fill>
    </dxf>
    <dxf>
      <fill>
        <patternFill>
          <bgColor indexed="10"/>
        </patternFill>
      </fill>
    </dxf>
    <dxf>
      <font>
        <b/>
        <i val="0"/>
        <condense val="0"/>
        <extend val="0"/>
      </font>
    </dxf>
    <dxf>
      <fill>
        <patternFill>
          <bgColor indexed="43"/>
        </patternFill>
      </fill>
    </dxf>
    <dxf>
      <fill>
        <patternFill>
          <bgColor indexed="13"/>
        </patternFill>
      </fill>
    </dxf>
    <dxf>
      <fill>
        <patternFill>
          <bgColor indexed="10"/>
        </patternFill>
      </fill>
    </dxf>
    <dxf>
      <font>
        <b/>
        <i val="0"/>
        <condense val="0"/>
        <extend val="0"/>
      </font>
    </dxf>
    <dxf>
      <font>
        <i val="0"/>
        <condense val="0"/>
        <extend val="0"/>
        <color indexed="23"/>
      </font>
      <fill>
        <patternFill>
          <bgColor indexed="23"/>
        </patternFill>
      </fill>
    </dxf>
    <dxf>
      <fill>
        <patternFill>
          <bgColor indexed="43"/>
        </patternFill>
      </fill>
    </dxf>
    <dxf>
      <fill>
        <patternFill>
          <bgColor indexed="13"/>
        </patternFill>
      </fill>
    </dxf>
    <dxf>
      <fill>
        <patternFill>
          <bgColor indexed="10"/>
        </patternFill>
      </fill>
    </dxf>
    <dxf>
      <font>
        <b/>
        <i val="0"/>
        <condense val="0"/>
        <extend val="0"/>
      </font>
    </dxf>
    <dxf>
      <font>
        <i val="0"/>
        <condense val="0"/>
        <extend val="0"/>
        <color indexed="23"/>
      </font>
      <fill>
        <patternFill>
          <bgColor indexed="23"/>
        </patternFill>
      </fill>
    </dxf>
    <dxf>
      <fill>
        <patternFill>
          <bgColor indexed="43"/>
        </patternFill>
      </fill>
    </dxf>
    <dxf>
      <fill>
        <patternFill>
          <bgColor indexed="13"/>
        </patternFill>
      </fill>
    </dxf>
    <dxf>
      <fill>
        <patternFill>
          <bgColor indexed="1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FF9933"/>
      <rgbColor rgb="00008000"/>
      <rgbColor rgb="00000080"/>
      <rgbColor rgb="0099FF66"/>
      <rgbColor rgb="00800080"/>
      <rgbColor rgb="00008080"/>
      <rgbColor rgb="00EAEAEA"/>
      <rgbColor rgb="00DDDDDD"/>
      <rgbColor rgb="00FF9933"/>
      <rgbColor rgb="00FFFF66"/>
      <rgbColor rgb="0066FF66"/>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DBFFF0"/>
      <rgbColor rgb="00CCFFFF"/>
      <rgbColor rgb="00FDFFBF"/>
      <rgbColor rgb="00A6CAF0"/>
      <rgbColor rgb="00CCFFCC"/>
      <rgbColor rgb="00CC99FF"/>
      <rgbColor rgb="00E3E3E3"/>
      <rgbColor rgb="003366FF"/>
      <rgbColor rgb="0033CCCC"/>
      <rgbColor rgb="00339933"/>
      <rgbColor rgb="00999933"/>
      <rgbColor rgb="00996633"/>
      <rgbColor rgb="00FFFF66"/>
      <rgbColor rgb="00666699"/>
      <rgbColor rgb="00DDDDDD"/>
      <rgbColor rgb="003333CC"/>
      <rgbColor rgb="00336666"/>
      <rgbColor rgb="00003300"/>
      <rgbColor rgb="00333300"/>
      <rgbColor rgb="00663300"/>
      <rgbColor rgb="00993366"/>
      <rgbColor rgb="00333399"/>
      <rgbColor rgb="00B2B2B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externalLink" Target="externalLinks/externalLink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externalLink" Target="externalLinks/externalLink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externalLink" Target="externalLinks/externalLink1.xml"/><Relationship Id="rId45"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theme" Target="theme/theme1.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9.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0.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1.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2.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3.xml.rels><?xml version="1.0" encoding="UTF-8" standalone="yes"?>
<Relationships xmlns="http://schemas.openxmlformats.org/package/2006/relationships"><Relationship Id="rId1" Type="http://schemas.openxmlformats.org/officeDocument/2006/relationships/image" Target="../media/image5.jpeg"/></Relationships>
</file>

<file path=xl/drawings/_rels/drawing3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7.x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xdr:from>
      <xdr:col>14</xdr:col>
      <xdr:colOff>419100</xdr:colOff>
      <xdr:row>0</xdr:row>
      <xdr:rowOff>30480</xdr:rowOff>
    </xdr:from>
    <xdr:to>
      <xdr:col>16</xdr:col>
      <xdr:colOff>487680</xdr:colOff>
      <xdr:row>1</xdr:row>
      <xdr:rowOff>106680</xdr:rowOff>
    </xdr:to>
    <xdr:pic>
      <xdr:nvPicPr>
        <xdr:cNvPr id="2" name="Picture 2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917180" y="30480"/>
          <a:ext cx="579120" cy="388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7</xdr:col>
          <xdr:colOff>205740</xdr:colOff>
          <xdr:row>0</xdr:row>
          <xdr:rowOff>68580</xdr:rowOff>
        </xdr:from>
        <xdr:to>
          <xdr:col>14</xdr:col>
          <xdr:colOff>129540</xdr:colOff>
          <xdr:row>1</xdr:row>
          <xdr:rowOff>137160</xdr:rowOff>
        </xdr:to>
        <xdr:sp macro="" textlink="">
          <xdr:nvSpPr>
            <xdr:cNvPr id="723969" name="Button 1" hidden="1">
              <a:extLst>
                <a:ext uri="{63B3BB69-23CF-44E3-9099-C40C66FF867C}">
                  <a14:compatExt spid="_x0000_s723969"/>
                </a:ext>
                <a:ext uri="{FF2B5EF4-FFF2-40B4-BE49-F238E27FC236}">
                  <a16:creationId xmlns:a16="http://schemas.microsoft.com/office/drawing/2014/main" id="{00000000-0008-0000-0000-0000010C0B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700" b="0" i="0" u="none" strike="noStrike" baseline="0">
                  <a:solidFill>
                    <a:srgbClr val="000000"/>
                  </a:solidFill>
                  <a:latin typeface="Arial"/>
                  <a:cs typeface="Arial"/>
                </a:rPr>
                <a:t>Sorsolási rangsor </a:t>
              </a:r>
            </a:p>
            <a:p>
              <a:pPr algn="ctr" rtl="0">
                <a:defRPr sz="1000"/>
              </a:pPr>
              <a:r>
                <a:rPr lang="hu-HU" sz="700" b="0" i="0" u="none" strike="noStrike" baseline="0">
                  <a:solidFill>
                    <a:srgbClr val="000000"/>
                  </a:solidFill>
                  <a:latin typeface="Arial"/>
                  <a:cs typeface="Arial"/>
                </a:rPr>
                <a:t>szerinti sorbarakás</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14</xdr:col>
      <xdr:colOff>419100</xdr:colOff>
      <xdr:row>0</xdr:row>
      <xdr:rowOff>30480</xdr:rowOff>
    </xdr:from>
    <xdr:to>
      <xdr:col>16</xdr:col>
      <xdr:colOff>487680</xdr:colOff>
      <xdr:row>1</xdr:row>
      <xdr:rowOff>106680</xdr:rowOff>
    </xdr:to>
    <xdr:pic>
      <xdr:nvPicPr>
        <xdr:cNvPr id="2" name="Picture 21">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046720" y="30480"/>
          <a:ext cx="579120" cy="388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7</xdr:col>
          <xdr:colOff>205740</xdr:colOff>
          <xdr:row>0</xdr:row>
          <xdr:rowOff>68580</xdr:rowOff>
        </xdr:from>
        <xdr:to>
          <xdr:col>14</xdr:col>
          <xdr:colOff>129540</xdr:colOff>
          <xdr:row>1</xdr:row>
          <xdr:rowOff>137160</xdr:rowOff>
        </xdr:to>
        <xdr:sp macro="" textlink="">
          <xdr:nvSpPr>
            <xdr:cNvPr id="742401" name="Button 1" hidden="1">
              <a:extLst>
                <a:ext uri="{63B3BB69-23CF-44E3-9099-C40C66FF867C}">
                  <a14:compatExt spid="_x0000_s742401"/>
                </a:ext>
                <a:ext uri="{FF2B5EF4-FFF2-40B4-BE49-F238E27FC236}">
                  <a16:creationId xmlns:a16="http://schemas.microsoft.com/office/drawing/2014/main" id="{00000000-0008-0000-0100-000001540B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700" b="0" i="0" u="none" strike="noStrike" baseline="0">
                  <a:solidFill>
                    <a:srgbClr val="000000"/>
                  </a:solidFill>
                  <a:latin typeface="Arial"/>
                  <a:cs typeface="Arial"/>
                </a:rPr>
                <a:t>Sorsolási rangsor </a:t>
              </a:r>
            </a:p>
            <a:p>
              <a:pPr algn="ctr" rtl="0">
                <a:defRPr sz="1000"/>
              </a:pPr>
              <a:r>
                <a:rPr lang="hu-HU" sz="700" b="0" i="0" u="none" strike="noStrike" baseline="0">
                  <a:solidFill>
                    <a:srgbClr val="000000"/>
                  </a:solidFill>
                  <a:latin typeface="Arial"/>
                  <a:cs typeface="Arial"/>
                </a:rPr>
                <a:t>szerinti sorbarakás</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14</xdr:col>
      <xdr:colOff>419100</xdr:colOff>
      <xdr:row>0</xdr:row>
      <xdr:rowOff>30480</xdr:rowOff>
    </xdr:from>
    <xdr:to>
      <xdr:col>16</xdr:col>
      <xdr:colOff>487680</xdr:colOff>
      <xdr:row>1</xdr:row>
      <xdr:rowOff>106680</xdr:rowOff>
    </xdr:to>
    <xdr:pic>
      <xdr:nvPicPr>
        <xdr:cNvPr id="2" name="Picture 21">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64880" y="30480"/>
          <a:ext cx="579120" cy="388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7</xdr:col>
          <xdr:colOff>205740</xdr:colOff>
          <xdr:row>0</xdr:row>
          <xdr:rowOff>68580</xdr:rowOff>
        </xdr:from>
        <xdr:to>
          <xdr:col>14</xdr:col>
          <xdr:colOff>129540</xdr:colOff>
          <xdr:row>1</xdr:row>
          <xdr:rowOff>137160</xdr:rowOff>
        </xdr:to>
        <xdr:sp macro="" textlink="">
          <xdr:nvSpPr>
            <xdr:cNvPr id="744449" name="Button 1" hidden="1">
              <a:extLst>
                <a:ext uri="{63B3BB69-23CF-44E3-9099-C40C66FF867C}">
                  <a14:compatExt spid="_x0000_s744449"/>
                </a:ext>
                <a:ext uri="{FF2B5EF4-FFF2-40B4-BE49-F238E27FC236}">
                  <a16:creationId xmlns:a16="http://schemas.microsoft.com/office/drawing/2014/main" id="{00000000-0008-0000-0200-0000015C0B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700" b="0" i="0" u="none" strike="noStrike" baseline="0">
                  <a:solidFill>
                    <a:srgbClr val="000000"/>
                  </a:solidFill>
                  <a:latin typeface="Arial"/>
                  <a:cs typeface="Arial"/>
                </a:rPr>
                <a:t>Sorsolási rangsor </a:t>
              </a:r>
            </a:p>
            <a:p>
              <a:pPr algn="ctr" rtl="0">
                <a:defRPr sz="1000"/>
              </a:pPr>
              <a:r>
                <a:rPr lang="hu-HU" sz="700" b="0" i="0" u="none" strike="noStrike" baseline="0">
                  <a:solidFill>
                    <a:srgbClr val="000000"/>
                  </a:solidFill>
                  <a:latin typeface="Arial"/>
                  <a:cs typeface="Arial"/>
                </a:rPr>
                <a:t>szerinti sorbarakás</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xdr:twoCellAnchor>
    <xdr:from>
      <xdr:col>14</xdr:col>
      <xdr:colOff>419100</xdr:colOff>
      <xdr:row>0</xdr:row>
      <xdr:rowOff>30480</xdr:rowOff>
    </xdr:from>
    <xdr:to>
      <xdr:col>16</xdr:col>
      <xdr:colOff>487680</xdr:colOff>
      <xdr:row>1</xdr:row>
      <xdr:rowOff>106680</xdr:rowOff>
    </xdr:to>
    <xdr:pic>
      <xdr:nvPicPr>
        <xdr:cNvPr id="2" name="Picture 21">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75320" y="30480"/>
          <a:ext cx="579120" cy="388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7</xdr:col>
          <xdr:colOff>205740</xdr:colOff>
          <xdr:row>0</xdr:row>
          <xdr:rowOff>68580</xdr:rowOff>
        </xdr:from>
        <xdr:to>
          <xdr:col>14</xdr:col>
          <xdr:colOff>129540</xdr:colOff>
          <xdr:row>1</xdr:row>
          <xdr:rowOff>137160</xdr:rowOff>
        </xdr:to>
        <xdr:sp macro="" textlink="">
          <xdr:nvSpPr>
            <xdr:cNvPr id="746497" name="Button 1" hidden="1">
              <a:extLst>
                <a:ext uri="{63B3BB69-23CF-44E3-9099-C40C66FF867C}">
                  <a14:compatExt spid="_x0000_s746497"/>
                </a:ext>
                <a:ext uri="{FF2B5EF4-FFF2-40B4-BE49-F238E27FC236}">
                  <a16:creationId xmlns:a16="http://schemas.microsoft.com/office/drawing/2014/main" id="{00000000-0008-0000-0300-000001640B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700" b="0" i="0" u="none" strike="noStrike" baseline="0">
                  <a:solidFill>
                    <a:srgbClr val="000000"/>
                  </a:solidFill>
                  <a:latin typeface="Arial"/>
                  <a:cs typeface="Arial"/>
                </a:rPr>
                <a:t>Sorsolási rangsor </a:t>
              </a:r>
            </a:p>
            <a:p>
              <a:pPr algn="ctr" rtl="0">
                <a:defRPr sz="1000"/>
              </a:pPr>
              <a:r>
                <a:rPr lang="hu-HU" sz="700" b="0" i="0" u="none" strike="noStrike" baseline="0">
                  <a:solidFill>
                    <a:srgbClr val="000000"/>
                  </a:solidFill>
                  <a:latin typeface="Arial"/>
                  <a:cs typeface="Arial"/>
                </a:rPr>
                <a:t>szerinti sorbarakás</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xdr:twoCellAnchor>
    <xdr:from>
      <xdr:col>14</xdr:col>
      <xdr:colOff>419100</xdr:colOff>
      <xdr:row>0</xdr:row>
      <xdr:rowOff>30480</xdr:rowOff>
    </xdr:from>
    <xdr:to>
      <xdr:col>16</xdr:col>
      <xdr:colOff>487680</xdr:colOff>
      <xdr:row>1</xdr:row>
      <xdr:rowOff>106680</xdr:rowOff>
    </xdr:to>
    <xdr:pic>
      <xdr:nvPicPr>
        <xdr:cNvPr id="2" name="Picture 21">
          <a:extLst>
            <a:ext uri="{FF2B5EF4-FFF2-40B4-BE49-F238E27FC236}">
              <a16:creationId xmlns:a16="http://schemas.microsoft.com/office/drawing/2014/main" id="{00000000-0008-0000-04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854440" y="30480"/>
          <a:ext cx="579120" cy="388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7</xdr:col>
          <xdr:colOff>205740</xdr:colOff>
          <xdr:row>0</xdr:row>
          <xdr:rowOff>68580</xdr:rowOff>
        </xdr:from>
        <xdr:to>
          <xdr:col>14</xdr:col>
          <xdr:colOff>129540</xdr:colOff>
          <xdr:row>1</xdr:row>
          <xdr:rowOff>137160</xdr:rowOff>
        </xdr:to>
        <xdr:sp macro="" textlink="">
          <xdr:nvSpPr>
            <xdr:cNvPr id="748545" name="Button 1" hidden="1">
              <a:extLst>
                <a:ext uri="{63B3BB69-23CF-44E3-9099-C40C66FF867C}">
                  <a14:compatExt spid="_x0000_s748545"/>
                </a:ext>
                <a:ext uri="{FF2B5EF4-FFF2-40B4-BE49-F238E27FC236}">
                  <a16:creationId xmlns:a16="http://schemas.microsoft.com/office/drawing/2014/main" id="{00000000-0008-0000-0400-0000016C0B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700" b="0" i="0" u="none" strike="noStrike" baseline="0">
                  <a:solidFill>
                    <a:srgbClr val="000000"/>
                  </a:solidFill>
                  <a:latin typeface="Arial"/>
                  <a:cs typeface="Arial"/>
                </a:rPr>
                <a:t>Sorsolási rangsor </a:t>
              </a:r>
            </a:p>
            <a:p>
              <a:pPr algn="ctr" rtl="0">
                <a:defRPr sz="1000"/>
              </a:pPr>
              <a:r>
                <a:rPr lang="hu-HU" sz="700" b="0" i="0" u="none" strike="noStrike" baseline="0">
                  <a:solidFill>
                    <a:srgbClr val="000000"/>
                  </a:solidFill>
                  <a:latin typeface="Arial"/>
                  <a:cs typeface="Arial"/>
                </a:rPr>
                <a:t>szerinti sorbarakás</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xdr:twoCellAnchor>
    <xdr:from>
      <xdr:col>14</xdr:col>
      <xdr:colOff>419100</xdr:colOff>
      <xdr:row>0</xdr:row>
      <xdr:rowOff>30480</xdr:rowOff>
    </xdr:from>
    <xdr:to>
      <xdr:col>16</xdr:col>
      <xdr:colOff>487680</xdr:colOff>
      <xdr:row>1</xdr:row>
      <xdr:rowOff>106680</xdr:rowOff>
    </xdr:to>
    <xdr:pic>
      <xdr:nvPicPr>
        <xdr:cNvPr id="2" name="Picture 21">
          <a:extLst>
            <a:ext uri="{FF2B5EF4-FFF2-40B4-BE49-F238E27FC236}">
              <a16:creationId xmlns:a16="http://schemas.microsoft.com/office/drawing/2014/main" id="{00000000-0008-0000-05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19160" y="30480"/>
          <a:ext cx="579120" cy="388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7</xdr:col>
          <xdr:colOff>205740</xdr:colOff>
          <xdr:row>0</xdr:row>
          <xdr:rowOff>68580</xdr:rowOff>
        </xdr:from>
        <xdr:to>
          <xdr:col>14</xdr:col>
          <xdr:colOff>129540</xdr:colOff>
          <xdr:row>1</xdr:row>
          <xdr:rowOff>137160</xdr:rowOff>
        </xdr:to>
        <xdr:sp macro="" textlink="">
          <xdr:nvSpPr>
            <xdr:cNvPr id="751617" name="Button 1" hidden="1">
              <a:extLst>
                <a:ext uri="{63B3BB69-23CF-44E3-9099-C40C66FF867C}">
                  <a14:compatExt spid="_x0000_s751617"/>
                </a:ext>
                <a:ext uri="{FF2B5EF4-FFF2-40B4-BE49-F238E27FC236}">
                  <a16:creationId xmlns:a16="http://schemas.microsoft.com/office/drawing/2014/main" id="{00000000-0008-0000-0500-000001780B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700" b="0" i="0" u="none" strike="noStrike" baseline="0">
                  <a:solidFill>
                    <a:srgbClr val="000000"/>
                  </a:solidFill>
                  <a:latin typeface="Arial"/>
                  <a:cs typeface="Arial"/>
                </a:rPr>
                <a:t>Sorsolási rangsor </a:t>
              </a:r>
            </a:p>
            <a:p>
              <a:pPr algn="ctr" rtl="0">
                <a:defRPr sz="1000"/>
              </a:pPr>
              <a:r>
                <a:rPr lang="hu-HU" sz="700" b="0" i="0" u="none" strike="noStrike" baseline="0">
                  <a:solidFill>
                    <a:srgbClr val="000000"/>
                  </a:solidFill>
                  <a:latin typeface="Arial"/>
                  <a:cs typeface="Arial"/>
                </a:rPr>
                <a:t>szerinti sorbarakás</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xdr:twoCellAnchor>
    <xdr:from>
      <xdr:col>14</xdr:col>
      <xdr:colOff>419100</xdr:colOff>
      <xdr:row>0</xdr:row>
      <xdr:rowOff>30480</xdr:rowOff>
    </xdr:from>
    <xdr:to>
      <xdr:col>16</xdr:col>
      <xdr:colOff>487680</xdr:colOff>
      <xdr:row>1</xdr:row>
      <xdr:rowOff>106680</xdr:rowOff>
    </xdr:to>
    <xdr:pic>
      <xdr:nvPicPr>
        <xdr:cNvPr id="2" name="Picture 21">
          <a:extLst>
            <a:ext uri="{FF2B5EF4-FFF2-40B4-BE49-F238E27FC236}">
              <a16:creationId xmlns:a16="http://schemas.microsoft.com/office/drawing/2014/main" id="{00000000-0008-0000-06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465820" y="30480"/>
          <a:ext cx="579120" cy="388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7</xdr:col>
          <xdr:colOff>205740</xdr:colOff>
          <xdr:row>0</xdr:row>
          <xdr:rowOff>68580</xdr:rowOff>
        </xdr:from>
        <xdr:to>
          <xdr:col>14</xdr:col>
          <xdr:colOff>129540</xdr:colOff>
          <xdr:row>1</xdr:row>
          <xdr:rowOff>137160</xdr:rowOff>
        </xdr:to>
        <xdr:sp macro="" textlink="">
          <xdr:nvSpPr>
            <xdr:cNvPr id="753665" name="Button 1" hidden="1">
              <a:extLst>
                <a:ext uri="{63B3BB69-23CF-44E3-9099-C40C66FF867C}">
                  <a14:compatExt spid="_x0000_s753665"/>
                </a:ext>
                <a:ext uri="{FF2B5EF4-FFF2-40B4-BE49-F238E27FC236}">
                  <a16:creationId xmlns:a16="http://schemas.microsoft.com/office/drawing/2014/main" id="{00000000-0008-0000-0600-000001800B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700" b="0" i="0" u="none" strike="noStrike" baseline="0">
                  <a:solidFill>
                    <a:srgbClr val="000000"/>
                  </a:solidFill>
                  <a:latin typeface="Arial"/>
                  <a:cs typeface="Arial"/>
                </a:rPr>
                <a:t>Sorsolási rangsor </a:t>
              </a:r>
            </a:p>
            <a:p>
              <a:pPr algn="ctr" rtl="0">
                <a:defRPr sz="1000"/>
              </a:pPr>
              <a:r>
                <a:rPr lang="hu-HU" sz="700" b="0" i="0" u="none" strike="noStrike" baseline="0">
                  <a:solidFill>
                    <a:srgbClr val="000000"/>
                  </a:solidFill>
                  <a:latin typeface="Arial"/>
                  <a:cs typeface="Arial"/>
                </a:rPr>
                <a:t>szerinti sorbarakás</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xdr:twoCellAnchor>
    <xdr:from>
      <xdr:col>4</xdr:col>
      <xdr:colOff>312420</xdr:colOff>
      <xdr:row>11</xdr:row>
      <xdr:rowOff>0</xdr:rowOff>
    </xdr:from>
    <xdr:to>
      <xdr:col>4</xdr:col>
      <xdr:colOff>1259252</xdr:colOff>
      <xdr:row>11</xdr:row>
      <xdr:rowOff>0</xdr:rowOff>
    </xdr:to>
    <xdr:sp macro="" textlink="">
      <xdr:nvSpPr>
        <xdr:cNvPr id="1028" name="Text 4">
          <a:extLst>
            <a:ext uri="{FF2B5EF4-FFF2-40B4-BE49-F238E27FC236}">
              <a16:creationId xmlns:a16="http://schemas.microsoft.com/office/drawing/2014/main" id="{00000000-0008-0000-0700-000004040000}"/>
            </a:ext>
          </a:extLst>
        </xdr:cNvPr>
        <xdr:cNvSpPr txBox="1">
          <a:spLocks noChangeArrowheads="1"/>
        </xdr:cNvSpPr>
      </xdr:nvSpPr>
      <xdr:spPr bwMode="auto">
        <a:xfrm>
          <a:off x="5410200" y="2867025"/>
          <a:ext cx="923925" cy="0"/>
        </a:xfrm>
        <a:prstGeom prst="rect">
          <a:avLst/>
        </a:prstGeom>
        <a:noFill/>
        <a:ln w="1">
          <a:noFill/>
          <a:miter lim="800000"/>
          <a:headEnd/>
          <a:tailEnd/>
        </a:ln>
      </xdr:spPr>
      <xdr:txBody>
        <a:bodyPr vertOverflow="clip" wrap="square" lIns="45720" tIns="36576" rIns="0" bIns="0" anchor="t" upright="1"/>
        <a:lstStyle/>
        <a:p>
          <a:pPr algn="l" rtl="0">
            <a:defRPr sz="1000"/>
          </a:pPr>
          <a:r>
            <a:rPr lang="hu-HU" sz="2200" b="0" i="0" u="none" strike="noStrike" baseline="0">
              <a:solidFill>
                <a:srgbClr val="000000"/>
              </a:solidFill>
              <a:latin typeface="ITF"/>
            </a:rPr>
            <a:t>I</a:t>
          </a:r>
        </a:p>
      </xdr:txBody>
    </xdr:sp>
    <xdr:clientData/>
  </xdr:twoCellAnchor>
  <xdr:twoCellAnchor>
    <xdr:from>
      <xdr:col>4</xdr:col>
      <xdr:colOff>678180</xdr:colOff>
      <xdr:row>0</xdr:row>
      <xdr:rowOff>83820</xdr:rowOff>
    </xdr:from>
    <xdr:to>
      <xdr:col>4</xdr:col>
      <xdr:colOff>1257300</xdr:colOff>
      <xdr:row>0</xdr:row>
      <xdr:rowOff>495300</xdr:rowOff>
    </xdr:to>
    <xdr:pic>
      <xdr:nvPicPr>
        <xdr:cNvPr id="1289" name="Picture 13">
          <a:extLst>
            <a:ext uri="{FF2B5EF4-FFF2-40B4-BE49-F238E27FC236}">
              <a16:creationId xmlns:a16="http://schemas.microsoft.com/office/drawing/2014/main" id="{00000000-0008-0000-0700-00000905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20740" y="83820"/>
          <a:ext cx="579120" cy="411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11</xdr:col>
      <xdr:colOff>175260</xdr:colOff>
      <xdr:row>0</xdr:row>
      <xdr:rowOff>0</xdr:rowOff>
    </xdr:from>
    <xdr:to>
      <xdr:col>12</xdr:col>
      <xdr:colOff>381000</xdr:colOff>
      <xdr:row>2</xdr:row>
      <xdr:rowOff>7620</xdr:rowOff>
    </xdr:to>
    <xdr:pic>
      <xdr:nvPicPr>
        <xdr:cNvPr id="2" name="Picture 3">
          <a:extLst>
            <a:ext uri="{FF2B5EF4-FFF2-40B4-BE49-F238E27FC236}">
              <a16:creationId xmlns:a16="http://schemas.microsoft.com/office/drawing/2014/main" id="{00000000-0008-0000-0A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141720" y="0"/>
          <a:ext cx="792480" cy="487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xdr:from>
      <xdr:col>14</xdr:col>
      <xdr:colOff>419100</xdr:colOff>
      <xdr:row>0</xdr:row>
      <xdr:rowOff>30480</xdr:rowOff>
    </xdr:from>
    <xdr:to>
      <xdr:col>16</xdr:col>
      <xdr:colOff>487680</xdr:colOff>
      <xdr:row>1</xdr:row>
      <xdr:rowOff>106680</xdr:rowOff>
    </xdr:to>
    <xdr:pic>
      <xdr:nvPicPr>
        <xdr:cNvPr id="2" name="Picture 21">
          <a:extLst>
            <a:ext uri="{FF2B5EF4-FFF2-40B4-BE49-F238E27FC236}">
              <a16:creationId xmlns:a16="http://schemas.microsoft.com/office/drawing/2014/main" id="{00000000-0008-0000-0B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884920" y="30480"/>
          <a:ext cx="579120" cy="388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7</xdr:col>
          <xdr:colOff>205740</xdr:colOff>
          <xdr:row>0</xdr:row>
          <xdr:rowOff>68580</xdr:rowOff>
        </xdr:from>
        <xdr:to>
          <xdr:col>14</xdr:col>
          <xdr:colOff>129540</xdr:colOff>
          <xdr:row>1</xdr:row>
          <xdr:rowOff>137160</xdr:rowOff>
        </xdr:to>
        <xdr:sp macro="" textlink="">
          <xdr:nvSpPr>
            <xdr:cNvPr id="726017" name="Button 1" hidden="1">
              <a:extLst>
                <a:ext uri="{63B3BB69-23CF-44E3-9099-C40C66FF867C}">
                  <a14:compatExt spid="_x0000_s726017"/>
                </a:ext>
                <a:ext uri="{FF2B5EF4-FFF2-40B4-BE49-F238E27FC236}">
                  <a16:creationId xmlns:a16="http://schemas.microsoft.com/office/drawing/2014/main" id="{00000000-0008-0000-0B00-000001140B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700" b="0" i="0" u="none" strike="noStrike" baseline="0">
                  <a:solidFill>
                    <a:srgbClr val="000000"/>
                  </a:solidFill>
                  <a:latin typeface="Arial"/>
                  <a:cs typeface="Arial"/>
                </a:rPr>
                <a:t>Sorsolási rangsor </a:t>
              </a:r>
            </a:p>
            <a:p>
              <a:pPr algn="ctr" rtl="0">
                <a:defRPr sz="1000"/>
              </a:pPr>
              <a:r>
                <a:rPr lang="hu-HU" sz="700" b="0" i="0" u="none" strike="noStrike" baseline="0">
                  <a:solidFill>
                    <a:srgbClr val="000000"/>
                  </a:solidFill>
                  <a:latin typeface="Arial"/>
                  <a:cs typeface="Arial"/>
                </a:rPr>
                <a:t>szerinti sorbarakás</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xdr:twoCellAnchor>
    <xdr:from>
      <xdr:col>11</xdr:col>
      <xdr:colOff>175260</xdr:colOff>
      <xdr:row>0</xdr:row>
      <xdr:rowOff>0</xdr:rowOff>
    </xdr:from>
    <xdr:to>
      <xdr:col>12</xdr:col>
      <xdr:colOff>381000</xdr:colOff>
      <xdr:row>2</xdr:row>
      <xdr:rowOff>7620</xdr:rowOff>
    </xdr:to>
    <xdr:pic>
      <xdr:nvPicPr>
        <xdr:cNvPr id="746526" name="Picture 3">
          <a:extLst>
            <a:ext uri="{FF2B5EF4-FFF2-40B4-BE49-F238E27FC236}">
              <a16:creationId xmlns:a16="http://schemas.microsoft.com/office/drawing/2014/main" id="{00000000-0008-0000-0C00-00001E640B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74180" y="0"/>
          <a:ext cx="792480" cy="487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xdr:from>
      <xdr:col>11</xdr:col>
      <xdr:colOff>175260</xdr:colOff>
      <xdr:row>0</xdr:row>
      <xdr:rowOff>0</xdr:rowOff>
    </xdr:from>
    <xdr:to>
      <xdr:col>12</xdr:col>
      <xdr:colOff>381000</xdr:colOff>
      <xdr:row>2</xdr:row>
      <xdr:rowOff>7620</xdr:rowOff>
    </xdr:to>
    <xdr:pic>
      <xdr:nvPicPr>
        <xdr:cNvPr id="2" name="Picture 1">
          <a:extLst>
            <a:ext uri="{FF2B5EF4-FFF2-40B4-BE49-F238E27FC236}">
              <a16:creationId xmlns:a16="http://schemas.microsoft.com/office/drawing/2014/main" id="{00000000-0008-0000-0D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81700" y="0"/>
          <a:ext cx="792480" cy="487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xdr:from>
      <xdr:col>11</xdr:col>
      <xdr:colOff>175260</xdr:colOff>
      <xdr:row>0</xdr:row>
      <xdr:rowOff>0</xdr:rowOff>
    </xdr:from>
    <xdr:to>
      <xdr:col>12</xdr:col>
      <xdr:colOff>381000</xdr:colOff>
      <xdr:row>2</xdr:row>
      <xdr:rowOff>7620</xdr:rowOff>
    </xdr:to>
    <xdr:pic>
      <xdr:nvPicPr>
        <xdr:cNvPr id="2" name="Picture 3">
          <a:extLst>
            <a:ext uri="{FF2B5EF4-FFF2-40B4-BE49-F238E27FC236}">
              <a16:creationId xmlns:a16="http://schemas.microsoft.com/office/drawing/2014/main" id="{00000000-0008-0000-0E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164580" y="0"/>
          <a:ext cx="792480" cy="487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xdr:from>
      <xdr:col>11</xdr:col>
      <xdr:colOff>175260</xdr:colOff>
      <xdr:row>0</xdr:row>
      <xdr:rowOff>0</xdr:rowOff>
    </xdr:from>
    <xdr:to>
      <xdr:col>12</xdr:col>
      <xdr:colOff>381000</xdr:colOff>
      <xdr:row>2</xdr:row>
      <xdr:rowOff>7620</xdr:rowOff>
    </xdr:to>
    <xdr:pic>
      <xdr:nvPicPr>
        <xdr:cNvPr id="2" name="Picture 1">
          <a:extLst>
            <a:ext uri="{FF2B5EF4-FFF2-40B4-BE49-F238E27FC236}">
              <a16:creationId xmlns:a16="http://schemas.microsoft.com/office/drawing/2014/main" id="{00000000-0008-0000-0F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70320" y="0"/>
          <a:ext cx="792480" cy="487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xdr:from>
      <xdr:col>11</xdr:col>
      <xdr:colOff>175260</xdr:colOff>
      <xdr:row>0</xdr:row>
      <xdr:rowOff>0</xdr:rowOff>
    </xdr:from>
    <xdr:to>
      <xdr:col>12</xdr:col>
      <xdr:colOff>381000</xdr:colOff>
      <xdr:row>2</xdr:row>
      <xdr:rowOff>7620</xdr:rowOff>
    </xdr:to>
    <xdr:pic>
      <xdr:nvPicPr>
        <xdr:cNvPr id="2" name="Picture 1">
          <a:extLst>
            <a:ext uri="{FF2B5EF4-FFF2-40B4-BE49-F238E27FC236}">
              <a16:creationId xmlns:a16="http://schemas.microsoft.com/office/drawing/2014/main" id="{00000000-0008-0000-1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35980" y="0"/>
          <a:ext cx="792480" cy="487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6.xml><?xml version="1.0" encoding="utf-8"?>
<xdr:wsDr xmlns:xdr="http://schemas.openxmlformats.org/drawingml/2006/spreadsheetDrawing" xmlns:a="http://schemas.openxmlformats.org/drawingml/2006/main">
  <xdr:twoCellAnchor>
    <xdr:from>
      <xdr:col>11</xdr:col>
      <xdr:colOff>175260</xdr:colOff>
      <xdr:row>0</xdr:row>
      <xdr:rowOff>0</xdr:rowOff>
    </xdr:from>
    <xdr:to>
      <xdr:col>12</xdr:col>
      <xdr:colOff>381000</xdr:colOff>
      <xdr:row>2</xdr:row>
      <xdr:rowOff>7620</xdr:rowOff>
    </xdr:to>
    <xdr:pic>
      <xdr:nvPicPr>
        <xdr:cNvPr id="2" name="Picture 1">
          <a:extLst>
            <a:ext uri="{FF2B5EF4-FFF2-40B4-BE49-F238E27FC236}">
              <a16:creationId xmlns:a16="http://schemas.microsoft.com/office/drawing/2014/main" id="{00000000-0008-0000-11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81700" y="0"/>
          <a:ext cx="792480" cy="487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7.xml><?xml version="1.0" encoding="utf-8"?>
<xdr:wsDr xmlns:xdr="http://schemas.openxmlformats.org/drawingml/2006/spreadsheetDrawing" xmlns:a="http://schemas.openxmlformats.org/drawingml/2006/main">
  <xdr:twoCellAnchor>
    <xdr:from>
      <xdr:col>11</xdr:col>
      <xdr:colOff>175260</xdr:colOff>
      <xdr:row>0</xdr:row>
      <xdr:rowOff>0</xdr:rowOff>
    </xdr:from>
    <xdr:to>
      <xdr:col>12</xdr:col>
      <xdr:colOff>381000</xdr:colOff>
      <xdr:row>2</xdr:row>
      <xdr:rowOff>7620</xdr:rowOff>
    </xdr:to>
    <xdr:pic>
      <xdr:nvPicPr>
        <xdr:cNvPr id="2" name="Picture 1">
          <a:extLst>
            <a:ext uri="{FF2B5EF4-FFF2-40B4-BE49-F238E27FC236}">
              <a16:creationId xmlns:a16="http://schemas.microsoft.com/office/drawing/2014/main" id="{00000000-0008-0000-12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81700" y="0"/>
          <a:ext cx="792480" cy="487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8.xml><?xml version="1.0" encoding="utf-8"?>
<xdr:wsDr xmlns:xdr="http://schemas.openxmlformats.org/drawingml/2006/spreadsheetDrawing" xmlns:a="http://schemas.openxmlformats.org/drawingml/2006/main">
  <xdr:twoCellAnchor>
    <xdr:from>
      <xdr:col>11</xdr:col>
      <xdr:colOff>175260</xdr:colOff>
      <xdr:row>0</xdr:row>
      <xdr:rowOff>0</xdr:rowOff>
    </xdr:from>
    <xdr:to>
      <xdr:col>12</xdr:col>
      <xdr:colOff>381000</xdr:colOff>
      <xdr:row>2</xdr:row>
      <xdr:rowOff>7620</xdr:rowOff>
    </xdr:to>
    <xdr:pic>
      <xdr:nvPicPr>
        <xdr:cNvPr id="2" name="Picture 3">
          <a:extLst>
            <a:ext uri="{FF2B5EF4-FFF2-40B4-BE49-F238E27FC236}">
              <a16:creationId xmlns:a16="http://schemas.microsoft.com/office/drawing/2014/main" id="{00000000-0008-0000-13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74080" y="0"/>
          <a:ext cx="792480" cy="487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9.xml><?xml version="1.0" encoding="utf-8"?>
<xdr:wsDr xmlns:xdr="http://schemas.openxmlformats.org/drawingml/2006/spreadsheetDrawing" xmlns:a="http://schemas.openxmlformats.org/drawingml/2006/main">
  <xdr:twoCellAnchor>
    <xdr:from>
      <xdr:col>16</xdr:col>
      <xdr:colOff>236220</xdr:colOff>
      <xdr:row>0</xdr:row>
      <xdr:rowOff>22860</xdr:rowOff>
    </xdr:from>
    <xdr:to>
      <xdr:col>17</xdr:col>
      <xdr:colOff>76200</xdr:colOff>
      <xdr:row>1</xdr:row>
      <xdr:rowOff>160020</xdr:rowOff>
    </xdr:to>
    <xdr:pic>
      <xdr:nvPicPr>
        <xdr:cNvPr id="2" name="Picture 9">
          <a:extLst>
            <a:ext uri="{FF2B5EF4-FFF2-40B4-BE49-F238E27FC236}">
              <a16:creationId xmlns:a16="http://schemas.microsoft.com/office/drawing/2014/main" id="{00000000-0008-0000-14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957060" y="22860"/>
          <a:ext cx="571500" cy="411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12</xdr:col>
          <xdr:colOff>525780</xdr:colOff>
          <xdr:row>0</xdr:row>
          <xdr:rowOff>7620</xdr:rowOff>
        </xdr:from>
        <xdr:to>
          <xdr:col>14</xdr:col>
          <xdr:colOff>373380</xdr:colOff>
          <xdr:row>0</xdr:row>
          <xdr:rowOff>175260</xdr:rowOff>
        </xdr:to>
        <xdr:sp macro="" textlink="">
          <xdr:nvSpPr>
            <xdr:cNvPr id="734209" name="Button 1" hidden="1">
              <a:extLst>
                <a:ext uri="{63B3BB69-23CF-44E3-9099-C40C66FF867C}">
                  <a14:compatExt spid="_x0000_s734209"/>
                </a:ext>
                <a:ext uri="{FF2B5EF4-FFF2-40B4-BE49-F238E27FC236}">
                  <a16:creationId xmlns:a16="http://schemas.microsoft.com/office/drawing/2014/main" id="{00000000-0008-0000-1400-000001340B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Legyen bíró</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12</xdr:col>
          <xdr:colOff>518160</xdr:colOff>
          <xdr:row>0</xdr:row>
          <xdr:rowOff>182880</xdr:rowOff>
        </xdr:from>
        <xdr:to>
          <xdr:col>14</xdr:col>
          <xdr:colOff>373380</xdr:colOff>
          <xdr:row>1</xdr:row>
          <xdr:rowOff>60960</xdr:rowOff>
        </xdr:to>
        <xdr:sp macro="" textlink="">
          <xdr:nvSpPr>
            <xdr:cNvPr id="734210" name="Button 2" hidden="1">
              <a:extLst>
                <a:ext uri="{63B3BB69-23CF-44E3-9099-C40C66FF867C}">
                  <a14:compatExt spid="_x0000_s734210"/>
                </a:ext>
                <a:ext uri="{FF2B5EF4-FFF2-40B4-BE49-F238E27FC236}">
                  <a16:creationId xmlns:a16="http://schemas.microsoft.com/office/drawing/2014/main" id="{00000000-0008-0000-1400-000002340B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Nincs bíró</a:t>
              </a:r>
            </a:p>
          </xdr:txBody>
        </xdr:sp>
        <xdr:clientData fPrintsWithSheet="0"/>
      </xdr:twoCellAnchor>
    </mc:Choice>
    <mc:Fallback/>
  </mc:AlternateContent>
</xdr:wsDr>
</file>

<file path=xl/drawings/drawing20.xml><?xml version="1.0" encoding="utf-8"?>
<xdr:wsDr xmlns:xdr="http://schemas.openxmlformats.org/drawingml/2006/spreadsheetDrawing" xmlns:a="http://schemas.openxmlformats.org/drawingml/2006/main">
  <xdr:twoCellAnchor>
    <xdr:from>
      <xdr:col>11</xdr:col>
      <xdr:colOff>175260</xdr:colOff>
      <xdr:row>0</xdr:row>
      <xdr:rowOff>0</xdr:rowOff>
    </xdr:from>
    <xdr:to>
      <xdr:col>12</xdr:col>
      <xdr:colOff>381000</xdr:colOff>
      <xdr:row>2</xdr:row>
      <xdr:rowOff>7620</xdr:rowOff>
    </xdr:to>
    <xdr:pic>
      <xdr:nvPicPr>
        <xdr:cNvPr id="659487" name="Picture 3">
          <a:extLst>
            <a:ext uri="{FF2B5EF4-FFF2-40B4-BE49-F238E27FC236}">
              <a16:creationId xmlns:a16="http://schemas.microsoft.com/office/drawing/2014/main" id="{00000000-0008-0000-1500-00001F100A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111240" y="0"/>
          <a:ext cx="792480" cy="487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1.xml><?xml version="1.0" encoding="utf-8"?>
<xdr:wsDr xmlns:xdr="http://schemas.openxmlformats.org/drawingml/2006/spreadsheetDrawing" xmlns:a="http://schemas.openxmlformats.org/drawingml/2006/main">
  <xdr:twoCellAnchor>
    <xdr:from>
      <xdr:col>16</xdr:col>
      <xdr:colOff>236220</xdr:colOff>
      <xdr:row>0</xdr:row>
      <xdr:rowOff>22860</xdr:rowOff>
    </xdr:from>
    <xdr:to>
      <xdr:col>17</xdr:col>
      <xdr:colOff>76200</xdr:colOff>
      <xdr:row>1</xdr:row>
      <xdr:rowOff>160020</xdr:rowOff>
    </xdr:to>
    <xdr:pic>
      <xdr:nvPicPr>
        <xdr:cNvPr id="2" name="Picture 9">
          <a:extLst>
            <a:ext uri="{FF2B5EF4-FFF2-40B4-BE49-F238E27FC236}">
              <a16:creationId xmlns:a16="http://schemas.microsoft.com/office/drawing/2014/main" id="{00000000-0008-0000-16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89520" y="22860"/>
          <a:ext cx="571500" cy="411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12</xdr:col>
          <xdr:colOff>525780</xdr:colOff>
          <xdr:row>0</xdr:row>
          <xdr:rowOff>7620</xdr:rowOff>
        </xdr:from>
        <xdr:to>
          <xdr:col>14</xdr:col>
          <xdr:colOff>373380</xdr:colOff>
          <xdr:row>0</xdr:row>
          <xdr:rowOff>175260</xdr:rowOff>
        </xdr:to>
        <xdr:sp macro="" textlink="">
          <xdr:nvSpPr>
            <xdr:cNvPr id="750593" name="Button 1" hidden="1">
              <a:extLst>
                <a:ext uri="{63B3BB69-23CF-44E3-9099-C40C66FF867C}">
                  <a14:compatExt spid="_x0000_s750593"/>
                </a:ext>
                <a:ext uri="{FF2B5EF4-FFF2-40B4-BE49-F238E27FC236}">
                  <a16:creationId xmlns:a16="http://schemas.microsoft.com/office/drawing/2014/main" id="{00000000-0008-0000-1600-000001740B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Legyen bíró</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12</xdr:col>
          <xdr:colOff>518160</xdr:colOff>
          <xdr:row>0</xdr:row>
          <xdr:rowOff>182880</xdr:rowOff>
        </xdr:from>
        <xdr:to>
          <xdr:col>14</xdr:col>
          <xdr:colOff>373380</xdr:colOff>
          <xdr:row>1</xdr:row>
          <xdr:rowOff>60960</xdr:rowOff>
        </xdr:to>
        <xdr:sp macro="" textlink="">
          <xdr:nvSpPr>
            <xdr:cNvPr id="750594" name="Button 2" hidden="1">
              <a:extLst>
                <a:ext uri="{63B3BB69-23CF-44E3-9099-C40C66FF867C}">
                  <a14:compatExt spid="_x0000_s750594"/>
                </a:ext>
                <a:ext uri="{FF2B5EF4-FFF2-40B4-BE49-F238E27FC236}">
                  <a16:creationId xmlns:a16="http://schemas.microsoft.com/office/drawing/2014/main" id="{00000000-0008-0000-1600-000002740B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Nincs bíró</a:t>
              </a:r>
            </a:p>
          </xdr:txBody>
        </xdr:sp>
        <xdr:clientData fPrintsWithSheet="0"/>
      </xdr:twoCellAnchor>
    </mc:Choice>
    <mc:Fallback/>
  </mc:AlternateContent>
</xdr:wsDr>
</file>

<file path=xl/drawings/drawing22.xml><?xml version="1.0" encoding="utf-8"?>
<xdr:wsDr xmlns:xdr="http://schemas.openxmlformats.org/drawingml/2006/spreadsheetDrawing" xmlns:a="http://schemas.openxmlformats.org/drawingml/2006/main">
  <xdr:twoCellAnchor>
    <xdr:from>
      <xdr:col>14</xdr:col>
      <xdr:colOff>419100</xdr:colOff>
      <xdr:row>0</xdr:row>
      <xdr:rowOff>30480</xdr:rowOff>
    </xdr:from>
    <xdr:to>
      <xdr:col>16</xdr:col>
      <xdr:colOff>487680</xdr:colOff>
      <xdr:row>1</xdr:row>
      <xdr:rowOff>106680</xdr:rowOff>
    </xdr:to>
    <xdr:pic>
      <xdr:nvPicPr>
        <xdr:cNvPr id="2" name="Picture 21">
          <a:extLst>
            <a:ext uri="{FF2B5EF4-FFF2-40B4-BE49-F238E27FC236}">
              <a16:creationId xmlns:a16="http://schemas.microsoft.com/office/drawing/2014/main" id="{00000000-0008-0000-17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51620" y="30480"/>
          <a:ext cx="579120" cy="388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7</xdr:col>
          <xdr:colOff>205740</xdr:colOff>
          <xdr:row>0</xdr:row>
          <xdr:rowOff>68580</xdr:rowOff>
        </xdr:from>
        <xdr:to>
          <xdr:col>14</xdr:col>
          <xdr:colOff>129540</xdr:colOff>
          <xdr:row>1</xdr:row>
          <xdr:rowOff>137160</xdr:rowOff>
        </xdr:to>
        <xdr:sp macro="" textlink="">
          <xdr:nvSpPr>
            <xdr:cNvPr id="730113" name="Button 1" hidden="1">
              <a:extLst>
                <a:ext uri="{63B3BB69-23CF-44E3-9099-C40C66FF867C}">
                  <a14:compatExt spid="_x0000_s730113"/>
                </a:ext>
                <a:ext uri="{FF2B5EF4-FFF2-40B4-BE49-F238E27FC236}">
                  <a16:creationId xmlns:a16="http://schemas.microsoft.com/office/drawing/2014/main" id="{00000000-0008-0000-1700-000001240B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700" b="0" i="0" u="none" strike="noStrike" baseline="0">
                  <a:solidFill>
                    <a:srgbClr val="000000"/>
                  </a:solidFill>
                  <a:latin typeface="Arial"/>
                  <a:cs typeface="Arial"/>
                </a:rPr>
                <a:t>Sorsolási rangsor </a:t>
              </a:r>
            </a:p>
            <a:p>
              <a:pPr algn="ctr" rtl="0">
                <a:defRPr sz="1000"/>
              </a:pPr>
              <a:r>
                <a:rPr lang="hu-HU" sz="700" b="0" i="0" u="none" strike="noStrike" baseline="0">
                  <a:solidFill>
                    <a:srgbClr val="000000"/>
                  </a:solidFill>
                  <a:latin typeface="Arial"/>
                  <a:cs typeface="Arial"/>
                </a:rPr>
                <a:t>szerinti sorbarakás</a:t>
              </a:r>
            </a:p>
          </xdr:txBody>
        </xdr:sp>
        <xdr:clientData fPrintsWithSheet="0"/>
      </xdr:twoCellAnchor>
    </mc:Choice>
    <mc:Fallback/>
  </mc:AlternateContent>
</xdr:wsDr>
</file>

<file path=xl/drawings/drawing23.xml><?xml version="1.0" encoding="utf-8"?>
<xdr:wsDr xmlns:xdr="http://schemas.openxmlformats.org/drawingml/2006/spreadsheetDrawing" xmlns:a="http://schemas.openxmlformats.org/drawingml/2006/main">
  <xdr:twoCellAnchor>
    <xdr:from>
      <xdr:col>14</xdr:col>
      <xdr:colOff>419100</xdr:colOff>
      <xdr:row>0</xdr:row>
      <xdr:rowOff>30480</xdr:rowOff>
    </xdr:from>
    <xdr:to>
      <xdr:col>16</xdr:col>
      <xdr:colOff>487680</xdr:colOff>
      <xdr:row>1</xdr:row>
      <xdr:rowOff>106680</xdr:rowOff>
    </xdr:to>
    <xdr:pic>
      <xdr:nvPicPr>
        <xdr:cNvPr id="2" name="Picture 21">
          <a:extLst>
            <a:ext uri="{FF2B5EF4-FFF2-40B4-BE49-F238E27FC236}">
              <a16:creationId xmlns:a16="http://schemas.microsoft.com/office/drawing/2014/main" id="{00000000-0008-0000-18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403080" y="30480"/>
          <a:ext cx="579120" cy="388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7</xdr:col>
          <xdr:colOff>205740</xdr:colOff>
          <xdr:row>0</xdr:row>
          <xdr:rowOff>68580</xdr:rowOff>
        </xdr:from>
        <xdr:to>
          <xdr:col>14</xdr:col>
          <xdr:colOff>129540</xdr:colOff>
          <xdr:row>1</xdr:row>
          <xdr:rowOff>137160</xdr:rowOff>
        </xdr:to>
        <xdr:sp macro="" textlink="">
          <xdr:nvSpPr>
            <xdr:cNvPr id="732161" name="Button 1" hidden="1">
              <a:extLst>
                <a:ext uri="{63B3BB69-23CF-44E3-9099-C40C66FF867C}">
                  <a14:compatExt spid="_x0000_s732161"/>
                </a:ext>
                <a:ext uri="{FF2B5EF4-FFF2-40B4-BE49-F238E27FC236}">
                  <a16:creationId xmlns:a16="http://schemas.microsoft.com/office/drawing/2014/main" id="{00000000-0008-0000-1800-0000012C0B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700" b="0" i="0" u="none" strike="noStrike" baseline="0">
                  <a:solidFill>
                    <a:srgbClr val="000000"/>
                  </a:solidFill>
                  <a:latin typeface="Arial"/>
                  <a:cs typeface="Arial"/>
                </a:rPr>
                <a:t>Sorsolási rangsor </a:t>
              </a:r>
            </a:p>
            <a:p>
              <a:pPr algn="ctr" rtl="0">
                <a:defRPr sz="1000"/>
              </a:pPr>
              <a:r>
                <a:rPr lang="hu-HU" sz="700" b="0" i="0" u="none" strike="noStrike" baseline="0">
                  <a:solidFill>
                    <a:srgbClr val="000000"/>
                  </a:solidFill>
                  <a:latin typeface="Arial"/>
                  <a:cs typeface="Arial"/>
                </a:rPr>
                <a:t>szerinti sorbarakás</a:t>
              </a:r>
            </a:p>
          </xdr:txBody>
        </xdr:sp>
        <xdr:clientData fPrintsWithSheet="0"/>
      </xdr:twoCellAnchor>
    </mc:Choice>
    <mc:Fallback/>
  </mc:AlternateContent>
</xdr:wsDr>
</file>

<file path=xl/drawings/drawing24.xml><?xml version="1.0" encoding="utf-8"?>
<xdr:wsDr xmlns:xdr="http://schemas.openxmlformats.org/drawingml/2006/spreadsheetDrawing" xmlns:a="http://schemas.openxmlformats.org/drawingml/2006/main">
  <xdr:twoCellAnchor>
    <xdr:from>
      <xdr:col>14</xdr:col>
      <xdr:colOff>419100</xdr:colOff>
      <xdr:row>0</xdr:row>
      <xdr:rowOff>30480</xdr:rowOff>
    </xdr:from>
    <xdr:to>
      <xdr:col>16</xdr:col>
      <xdr:colOff>487680</xdr:colOff>
      <xdr:row>1</xdr:row>
      <xdr:rowOff>106680</xdr:rowOff>
    </xdr:to>
    <xdr:pic>
      <xdr:nvPicPr>
        <xdr:cNvPr id="2" name="Picture 21">
          <a:extLst>
            <a:ext uri="{FF2B5EF4-FFF2-40B4-BE49-F238E27FC236}">
              <a16:creationId xmlns:a16="http://schemas.microsoft.com/office/drawing/2014/main" id="{00000000-0008-0000-19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63000" y="30480"/>
          <a:ext cx="579120" cy="388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7</xdr:col>
          <xdr:colOff>205740</xdr:colOff>
          <xdr:row>0</xdr:row>
          <xdr:rowOff>68580</xdr:rowOff>
        </xdr:from>
        <xdr:to>
          <xdr:col>14</xdr:col>
          <xdr:colOff>129540</xdr:colOff>
          <xdr:row>1</xdr:row>
          <xdr:rowOff>137160</xdr:rowOff>
        </xdr:to>
        <xdr:sp macro="" textlink="">
          <xdr:nvSpPr>
            <xdr:cNvPr id="735233" name="Button 1" hidden="1">
              <a:extLst>
                <a:ext uri="{63B3BB69-23CF-44E3-9099-C40C66FF867C}">
                  <a14:compatExt spid="_x0000_s735233"/>
                </a:ext>
                <a:ext uri="{FF2B5EF4-FFF2-40B4-BE49-F238E27FC236}">
                  <a16:creationId xmlns:a16="http://schemas.microsoft.com/office/drawing/2014/main" id="{00000000-0008-0000-1900-000001380B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700" b="0" i="0" u="none" strike="noStrike" baseline="0">
                  <a:solidFill>
                    <a:srgbClr val="000000"/>
                  </a:solidFill>
                  <a:latin typeface="Arial"/>
                  <a:cs typeface="Arial"/>
                </a:rPr>
                <a:t>Sorsolási rangsor </a:t>
              </a:r>
            </a:p>
            <a:p>
              <a:pPr algn="ctr" rtl="0">
                <a:defRPr sz="1000"/>
              </a:pPr>
              <a:r>
                <a:rPr lang="hu-HU" sz="700" b="0" i="0" u="none" strike="noStrike" baseline="0">
                  <a:solidFill>
                    <a:srgbClr val="000000"/>
                  </a:solidFill>
                  <a:latin typeface="Arial"/>
                  <a:cs typeface="Arial"/>
                </a:rPr>
                <a:t>szerinti sorbarakás</a:t>
              </a:r>
            </a:p>
          </xdr:txBody>
        </xdr:sp>
        <xdr:clientData fPrintsWithSheet="0"/>
      </xdr:twoCellAnchor>
    </mc:Choice>
    <mc:Fallback/>
  </mc:AlternateContent>
</xdr:wsDr>
</file>

<file path=xl/drawings/drawing25.xml><?xml version="1.0" encoding="utf-8"?>
<xdr:wsDr xmlns:xdr="http://schemas.openxmlformats.org/drawingml/2006/spreadsheetDrawing" xmlns:a="http://schemas.openxmlformats.org/drawingml/2006/main">
  <xdr:twoCellAnchor>
    <xdr:from>
      <xdr:col>11</xdr:col>
      <xdr:colOff>175260</xdr:colOff>
      <xdr:row>0</xdr:row>
      <xdr:rowOff>0</xdr:rowOff>
    </xdr:from>
    <xdr:to>
      <xdr:col>12</xdr:col>
      <xdr:colOff>381000</xdr:colOff>
      <xdr:row>2</xdr:row>
      <xdr:rowOff>7620</xdr:rowOff>
    </xdr:to>
    <xdr:pic>
      <xdr:nvPicPr>
        <xdr:cNvPr id="2" name="Picture 1">
          <a:extLst>
            <a:ext uri="{FF2B5EF4-FFF2-40B4-BE49-F238E27FC236}">
              <a16:creationId xmlns:a16="http://schemas.microsoft.com/office/drawing/2014/main" id="{00000000-0008-0000-1A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70320" y="0"/>
          <a:ext cx="792480" cy="487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6.xml><?xml version="1.0" encoding="utf-8"?>
<xdr:wsDr xmlns:xdr="http://schemas.openxmlformats.org/drawingml/2006/spreadsheetDrawing" xmlns:a="http://schemas.openxmlformats.org/drawingml/2006/main">
  <xdr:twoCellAnchor>
    <xdr:from>
      <xdr:col>14</xdr:col>
      <xdr:colOff>419100</xdr:colOff>
      <xdr:row>0</xdr:row>
      <xdr:rowOff>30480</xdr:rowOff>
    </xdr:from>
    <xdr:to>
      <xdr:col>16</xdr:col>
      <xdr:colOff>487680</xdr:colOff>
      <xdr:row>1</xdr:row>
      <xdr:rowOff>106680</xdr:rowOff>
    </xdr:to>
    <xdr:pic>
      <xdr:nvPicPr>
        <xdr:cNvPr id="2" name="Picture 21">
          <a:extLst>
            <a:ext uri="{FF2B5EF4-FFF2-40B4-BE49-F238E27FC236}">
              <a16:creationId xmlns:a16="http://schemas.microsoft.com/office/drawing/2014/main" id="{00000000-0008-0000-1B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319260" y="30480"/>
          <a:ext cx="579120" cy="388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7</xdr:col>
          <xdr:colOff>205740</xdr:colOff>
          <xdr:row>0</xdr:row>
          <xdr:rowOff>68580</xdr:rowOff>
        </xdr:from>
        <xdr:to>
          <xdr:col>14</xdr:col>
          <xdr:colOff>129540</xdr:colOff>
          <xdr:row>1</xdr:row>
          <xdr:rowOff>137160</xdr:rowOff>
        </xdr:to>
        <xdr:sp macro="" textlink="">
          <xdr:nvSpPr>
            <xdr:cNvPr id="737281" name="Button 1" hidden="1">
              <a:extLst>
                <a:ext uri="{63B3BB69-23CF-44E3-9099-C40C66FF867C}">
                  <a14:compatExt spid="_x0000_s737281"/>
                </a:ext>
                <a:ext uri="{FF2B5EF4-FFF2-40B4-BE49-F238E27FC236}">
                  <a16:creationId xmlns:a16="http://schemas.microsoft.com/office/drawing/2014/main" id="{00000000-0008-0000-1B00-000001400B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700" b="0" i="0" u="none" strike="noStrike" baseline="0">
                  <a:solidFill>
                    <a:srgbClr val="000000"/>
                  </a:solidFill>
                  <a:latin typeface="Arial"/>
                  <a:cs typeface="Arial"/>
                </a:rPr>
                <a:t>Sorsolási rangsor </a:t>
              </a:r>
            </a:p>
            <a:p>
              <a:pPr algn="ctr" rtl="0">
                <a:defRPr sz="1000"/>
              </a:pPr>
              <a:r>
                <a:rPr lang="hu-HU" sz="700" b="0" i="0" u="none" strike="noStrike" baseline="0">
                  <a:solidFill>
                    <a:srgbClr val="000000"/>
                  </a:solidFill>
                  <a:latin typeface="Arial"/>
                  <a:cs typeface="Arial"/>
                </a:rPr>
                <a:t>szerinti sorbarakás</a:t>
              </a:r>
            </a:p>
          </xdr:txBody>
        </xdr:sp>
        <xdr:clientData fPrintsWithSheet="0"/>
      </xdr:twoCellAnchor>
    </mc:Choice>
    <mc:Fallback/>
  </mc:AlternateContent>
</xdr:wsDr>
</file>

<file path=xl/drawings/drawing27.xml><?xml version="1.0" encoding="utf-8"?>
<xdr:wsDr xmlns:xdr="http://schemas.openxmlformats.org/drawingml/2006/spreadsheetDrawing" xmlns:a="http://schemas.openxmlformats.org/drawingml/2006/main">
  <xdr:twoCellAnchor>
    <xdr:from>
      <xdr:col>11</xdr:col>
      <xdr:colOff>175260</xdr:colOff>
      <xdr:row>0</xdr:row>
      <xdr:rowOff>0</xdr:rowOff>
    </xdr:from>
    <xdr:to>
      <xdr:col>12</xdr:col>
      <xdr:colOff>381000</xdr:colOff>
      <xdr:row>2</xdr:row>
      <xdr:rowOff>7620</xdr:rowOff>
    </xdr:to>
    <xdr:pic>
      <xdr:nvPicPr>
        <xdr:cNvPr id="2" name="Picture 1">
          <a:extLst>
            <a:ext uri="{FF2B5EF4-FFF2-40B4-BE49-F238E27FC236}">
              <a16:creationId xmlns:a16="http://schemas.microsoft.com/office/drawing/2014/main" id="{00000000-0008-0000-1C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431280" y="0"/>
          <a:ext cx="792480" cy="487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8.xml><?xml version="1.0" encoding="utf-8"?>
<xdr:wsDr xmlns:xdr="http://schemas.openxmlformats.org/drawingml/2006/spreadsheetDrawing" xmlns:a="http://schemas.openxmlformats.org/drawingml/2006/main">
  <xdr:twoCellAnchor>
    <xdr:from>
      <xdr:col>16</xdr:col>
      <xdr:colOff>236220</xdr:colOff>
      <xdr:row>0</xdr:row>
      <xdr:rowOff>22860</xdr:rowOff>
    </xdr:from>
    <xdr:to>
      <xdr:col>17</xdr:col>
      <xdr:colOff>76200</xdr:colOff>
      <xdr:row>1</xdr:row>
      <xdr:rowOff>160020</xdr:rowOff>
    </xdr:to>
    <xdr:pic>
      <xdr:nvPicPr>
        <xdr:cNvPr id="2" name="Picture 9">
          <a:extLst>
            <a:ext uri="{FF2B5EF4-FFF2-40B4-BE49-F238E27FC236}">
              <a16:creationId xmlns:a16="http://schemas.microsoft.com/office/drawing/2014/main" id="{00000000-0008-0000-1D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100060" y="22860"/>
          <a:ext cx="571500" cy="411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12</xdr:col>
          <xdr:colOff>525780</xdr:colOff>
          <xdr:row>0</xdr:row>
          <xdr:rowOff>7620</xdr:rowOff>
        </xdr:from>
        <xdr:to>
          <xdr:col>14</xdr:col>
          <xdr:colOff>373380</xdr:colOff>
          <xdr:row>0</xdr:row>
          <xdr:rowOff>175260</xdr:rowOff>
        </xdr:to>
        <xdr:sp macro="" textlink="">
          <xdr:nvSpPr>
            <xdr:cNvPr id="739329" name="Button 1" hidden="1">
              <a:extLst>
                <a:ext uri="{63B3BB69-23CF-44E3-9099-C40C66FF867C}">
                  <a14:compatExt spid="_x0000_s739329"/>
                </a:ext>
                <a:ext uri="{FF2B5EF4-FFF2-40B4-BE49-F238E27FC236}">
                  <a16:creationId xmlns:a16="http://schemas.microsoft.com/office/drawing/2014/main" id="{00000000-0008-0000-1D00-000001480B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Legyen bíró</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12</xdr:col>
          <xdr:colOff>518160</xdr:colOff>
          <xdr:row>0</xdr:row>
          <xdr:rowOff>182880</xdr:rowOff>
        </xdr:from>
        <xdr:to>
          <xdr:col>14</xdr:col>
          <xdr:colOff>373380</xdr:colOff>
          <xdr:row>1</xdr:row>
          <xdr:rowOff>60960</xdr:rowOff>
        </xdr:to>
        <xdr:sp macro="" textlink="">
          <xdr:nvSpPr>
            <xdr:cNvPr id="739330" name="Button 2" hidden="1">
              <a:extLst>
                <a:ext uri="{63B3BB69-23CF-44E3-9099-C40C66FF867C}">
                  <a14:compatExt spid="_x0000_s739330"/>
                </a:ext>
                <a:ext uri="{FF2B5EF4-FFF2-40B4-BE49-F238E27FC236}">
                  <a16:creationId xmlns:a16="http://schemas.microsoft.com/office/drawing/2014/main" id="{00000000-0008-0000-1D00-000002480B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Nincs bíró</a:t>
              </a:r>
            </a:p>
          </xdr:txBody>
        </xdr:sp>
        <xdr:clientData fPrintsWithSheet="0"/>
      </xdr:twoCellAnchor>
    </mc:Choice>
    <mc:Fallback/>
  </mc:AlternateContent>
</xdr:wsDr>
</file>

<file path=xl/drawings/drawing29.xml><?xml version="1.0" encoding="utf-8"?>
<xdr:wsDr xmlns:xdr="http://schemas.openxmlformats.org/drawingml/2006/spreadsheetDrawing" xmlns:a="http://schemas.openxmlformats.org/drawingml/2006/main">
  <xdr:twoCellAnchor>
    <xdr:from>
      <xdr:col>14</xdr:col>
      <xdr:colOff>419100</xdr:colOff>
      <xdr:row>0</xdr:row>
      <xdr:rowOff>30480</xdr:rowOff>
    </xdr:from>
    <xdr:to>
      <xdr:col>16</xdr:col>
      <xdr:colOff>487680</xdr:colOff>
      <xdr:row>1</xdr:row>
      <xdr:rowOff>106680</xdr:rowOff>
    </xdr:to>
    <xdr:pic>
      <xdr:nvPicPr>
        <xdr:cNvPr id="2" name="Picture 21">
          <a:extLst>
            <a:ext uri="{FF2B5EF4-FFF2-40B4-BE49-F238E27FC236}">
              <a16:creationId xmlns:a16="http://schemas.microsoft.com/office/drawing/2014/main" id="{00000000-0008-0000-1E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80120" y="30480"/>
          <a:ext cx="579120" cy="388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7</xdr:col>
          <xdr:colOff>205740</xdr:colOff>
          <xdr:row>0</xdr:row>
          <xdr:rowOff>68580</xdr:rowOff>
        </xdr:from>
        <xdr:to>
          <xdr:col>14</xdr:col>
          <xdr:colOff>129540</xdr:colOff>
          <xdr:row>1</xdr:row>
          <xdr:rowOff>137160</xdr:rowOff>
        </xdr:to>
        <xdr:sp macro="" textlink="">
          <xdr:nvSpPr>
            <xdr:cNvPr id="740353" name="Button 1" hidden="1">
              <a:extLst>
                <a:ext uri="{63B3BB69-23CF-44E3-9099-C40C66FF867C}">
                  <a14:compatExt spid="_x0000_s740353"/>
                </a:ext>
                <a:ext uri="{FF2B5EF4-FFF2-40B4-BE49-F238E27FC236}">
                  <a16:creationId xmlns:a16="http://schemas.microsoft.com/office/drawing/2014/main" id="{00000000-0008-0000-1E00-0000014C0B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700" b="0" i="0" u="none" strike="noStrike" baseline="0">
                  <a:solidFill>
                    <a:srgbClr val="000000"/>
                  </a:solidFill>
                  <a:latin typeface="Arial"/>
                  <a:cs typeface="Arial"/>
                </a:rPr>
                <a:t>Sorsolási rangsor </a:t>
              </a:r>
            </a:p>
            <a:p>
              <a:pPr algn="ctr" rtl="0">
                <a:defRPr sz="1000"/>
              </a:pPr>
              <a:r>
                <a:rPr lang="hu-HU" sz="700" b="0" i="0" u="none" strike="noStrike" baseline="0">
                  <a:solidFill>
                    <a:srgbClr val="000000"/>
                  </a:solidFill>
                  <a:latin typeface="Arial"/>
                  <a:cs typeface="Arial"/>
                </a:rPr>
                <a:t>szerinti sorbarakás</a:t>
              </a:r>
            </a:p>
          </xdr:txBody>
        </xdr:sp>
        <xdr:clientData fPrintsWithSheet="0"/>
      </xdr:twoCellAnchor>
    </mc:Choice>
    <mc:Fallback/>
  </mc:AlternateContent>
</xdr:wsDr>
</file>

<file path=xl/drawings/drawing30.xml><?xml version="1.0" encoding="utf-8"?>
<xdr:wsDr xmlns:xdr="http://schemas.openxmlformats.org/drawingml/2006/spreadsheetDrawing" xmlns:a="http://schemas.openxmlformats.org/drawingml/2006/main">
  <xdr:twoCellAnchor>
    <xdr:from>
      <xdr:col>11</xdr:col>
      <xdr:colOff>175260</xdr:colOff>
      <xdr:row>0</xdr:row>
      <xdr:rowOff>0</xdr:rowOff>
    </xdr:from>
    <xdr:to>
      <xdr:col>12</xdr:col>
      <xdr:colOff>381000</xdr:colOff>
      <xdr:row>2</xdr:row>
      <xdr:rowOff>7620</xdr:rowOff>
    </xdr:to>
    <xdr:pic>
      <xdr:nvPicPr>
        <xdr:cNvPr id="735262" name="Picture 3">
          <a:extLst>
            <a:ext uri="{FF2B5EF4-FFF2-40B4-BE49-F238E27FC236}">
              <a16:creationId xmlns:a16="http://schemas.microsoft.com/office/drawing/2014/main" id="{00000000-0008-0000-1F00-00001E380B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01740" y="0"/>
          <a:ext cx="792480" cy="487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1.xml><?xml version="1.0" encoding="utf-8"?>
<xdr:wsDr xmlns:xdr="http://schemas.openxmlformats.org/drawingml/2006/spreadsheetDrawing" xmlns:a="http://schemas.openxmlformats.org/drawingml/2006/main">
  <xdr:twoCellAnchor>
    <xdr:from>
      <xdr:col>11</xdr:col>
      <xdr:colOff>175260</xdr:colOff>
      <xdr:row>0</xdr:row>
      <xdr:rowOff>0</xdr:rowOff>
    </xdr:from>
    <xdr:to>
      <xdr:col>12</xdr:col>
      <xdr:colOff>381000</xdr:colOff>
      <xdr:row>2</xdr:row>
      <xdr:rowOff>7620</xdr:rowOff>
    </xdr:to>
    <xdr:pic>
      <xdr:nvPicPr>
        <xdr:cNvPr id="2" name="Picture 1">
          <a:extLst>
            <a:ext uri="{FF2B5EF4-FFF2-40B4-BE49-F238E27FC236}">
              <a16:creationId xmlns:a16="http://schemas.microsoft.com/office/drawing/2014/main" id="{00000000-0008-0000-2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16980" y="0"/>
          <a:ext cx="792480" cy="487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2.xml><?xml version="1.0" encoding="utf-8"?>
<xdr:wsDr xmlns:xdr="http://schemas.openxmlformats.org/drawingml/2006/spreadsheetDrawing" xmlns:a="http://schemas.openxmlformats.org/drawingml/2006/main">
  <xdr:twoCellAnchor>
    <xdr:from>
      <xdr:col>11</xdr:col>
      <xdr:colOff>175260</xdr:colOff>
      <xdr:row>0</xdr:row>
      <xdr:rowOff>0</xdr:rowOff>
    </xdr:from>
    <xdr:to>
      <xdr:col>12</xdr:col>
      <xdr:colOff>381000</xdr:colOff>
      <xdr:row>2</xdr:row>
      <xdr:rowOff>7620</xdr:rowOff>
    </xdr:to>
    <xdr:pic>
      <xdr:nvPicPr>
        <xdr:cNvPr id="2" name="Picture 1">
          <a:extLst>
            <a:ext uri="{FF2B5EF4-FFF2-40B4-BE49-F238E27FC236}">
              <a16:creationId xmlns:a16="http://schemas.microsoft.com/office/drawing/2014/main" id="{00000000-0008-0000-21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81700" y="0"/>
          <a:ext cx="792480" cy="487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3.xml><?xml version="1.0" encoding="utf-8"?>
<xdr:wsDr xmlns:xdr="http://schemas.openxmlformats.org/drawingml/2006/spreadsheetDrawing" xmlns:a="http://schemas.openxmlformats.org/drawingml/2006/main">
  <xdr:twoCellAnchor>
    <xdr:from>
      <xdr:col>14</xdr:col>
      <xdr:colOff>419100</xdr:colOff>
      <xdr:row>0</xdr:row>
      <xdr:rowOff>30480</xdr:rowOff>
    </xdr:from>
    <xdr:to>
      <xdr:col>16</xdr:col>
      <xdr:colOff>487680</xdr:colOff>
      <xdr:row>1</xdr:row>
      <xdr:rowOff>106680</xdr:rowOff>
    </xdr:to>
    <xdr:pic>
      <xdr:nvPicPr>
        <xdr:cNvPr id="714785" name="Picture 21">
          <a:extLst>
            <a:ext uri="{FF2B5EF4-FFF2-40B4-BE49-F238E27FC236}">
              <a16:creationId xmlns:a16="http://schemas.microsoft.com/office/drawing/2014/main" id="{00000000-0008-0000-2200-000021E80A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945880" y="30480"/>
          <a:ext cx="579120" cy="388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7</xdr:col>
          <xdr:colOff>205740</xdr:colOff>
          <xdr:row>0</xdr:row>
          <xdr:rowOff>68580</xdr:rowOff>
        </xdr:from>
        <xdr:to>
          <xdr:col>14</xdr:col>
          <xdr:colOff>129540</xdr:colOff>
          <xdr:row>1</xdr:row>
          <xdr:rowOff>137160</xdr:rowOff>
        </xdr:to>
        <xdr:sp macro="" textlink="">
          <xdr:nvSpPr>
            <xdr:cNvPr id="714753" name="Button 1" hidden="1">
              <a:extLst>
                <a:ext uri="{63B3BB69-23CF-44E3-9099-C40C66FF867C}">
                  <a14:compatExt spid="_x0000_s714753"/>
                </a:ext>
                <a:ext uri="{FF2B5EF4-FFF2-40B4-BE49-F238E27FC236}">
                  <a16:creationId xmlns:a16="http://schemas.microsoft.com/office/drawing/2014/main" id="{00000000-0008-0000-2200-000001E80A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700" b="0" i="0" u="none" strike="noStrike" baseline="0">
                  <a:solidFill>
                    <a:srgbClr val="000000"/>
                  </a:solidFill>
                  <a:latin typeface="Arial"/>
                  <a:cs typeface="Arial"/>
                </a:rPr>
                <a:t>Sorsolási rangsor </a:t>
              </a:r>
            </a:p>
            <a:p>
              <a:pPr algn="ctr" rtl="0">
                <a:defRPr sz="1000"/>
              </a:pPr>
              <a:r>
                <a:rPr lang="hu-HU" sz="700" b="0" i="0" u="none" strike="noStrike" baseline="0">
                  <a:solidFill>
                    <a:srgbClr val="000000"/>
                  </a:solidFill>
                  <a:latin typeface="Arial"/>
                  <a:cs typeface="Arial"/>
                </a:rPr>
                <a:t>szerinti sorbarakás</a:t>
              </a:r>
            </a:p>
          </xdr:txBody>
        </xdr:sp>
        <xdr:clientData fPrintsWithSheet="0"/>
      </xdr:twoCellAnchor>
    </mc:Choice>
    <mc:Fallback/>
  </mc:AlternateContent>
</xdr:wsDr>
</file>

<file path=xl/drawings/drawing34.xml><?xml version="1.0" encoding="utf-8"?>
<xdr:wsDr xmlns:xdr="http://schemas.openxmlformats.org/drawingml/2006/spreadsheetDrawing" xmlns:a="http://schemas.openxmlformats.org/drawingml/2006/main">
  <xdr:twoCellAnchor>
    <xdr:from>
      <xdr:col>14</xdr:col>
      <xdr:colOff>419100</xdr:colOff>
      <xdr:row>0</xdr:row>
      <xdr:rowOff>30480</xdr:rowOff>
    </xdr:from>
    <xdr:to>
      <xdr:col>16</xdr:col>
      <xdr:colOff>487680</xdr:colOff>
      <xdr:row>1</xdr:row>
      <xdr:rowOff>106680</xdr:rowOff>
    </xdr:to>
    <xdr:pic>
      <xdr:nvPicPr>
        <xdr:cNvPr id="650274" name="Picture 21">
          <a:extLst>
            <a:ext uri="{FF2B5EF4-FFF2-40B4-BE49-F238E27FC236}">
              <a16:creationId xmlns:a16="http://schemas.microsoft.com/office/drawing/2014/main" id="{00000000-0008-0000-2300-000022EC09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2460" y="30480"/>
          <a:ext cx="579120" cy="388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7</xdr:col>
          <xdr:colOff>205740</xdr:colOff>
          <xdr:row>0</xdr:row>
          <xdr:rowOff>68580</xdr:rowOff>
        </xdr:from>
        <xdr:to>
          <xdr:col>14</xdr:col>
          <xdr:colOff>129540</xdr:colOff>
          <xdr:row>1</xdr:row>
          <xdr:rowOff>137160</xdr:rowOff>
        </xdr:to>
        <xdr:sp macro="" textlink="">
          <xdr:nvSpPr>
            <xdr:cNvPr id="650241" name="Button 1" hidden="1">
              <a:extLst>
                <a:ext uri="{63B3BB69-23CF-44E3-9099-C40C66FF867C}">
                  <a14:compatExt spid="_x0000_s650241"/>
                </a:ext>
                <a:ext uri="{FF2B5EF4-FFF2-40B4-BE49-F238E27FC236}">
                  <a16:creationId xmlns:a16="http://schemas.microsoft.com/office/drawing/2014/main" id="{00000000-0008-0000-2300-000001EC09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700" b="0" i="0" u="none" strike="noStrike" baseline="0">
                  <a:solidFill>
                    <a:srgbClr val="000000"/>
                  </a:solidFill>
                  <a:latin typeface="Arial"/>
                  <a:cs typeface="Arial"/>
                </a:rPr>
                <a:t>Sorsolási rangsor </a:t>
              </a:r>
            </a:p>
            <a:p>
              <a:pPr algn="ctr" rtl="0">
                <a:defRPr sz="1000"/>
              </a:pPr>
              <a:r>
                <a:rPr lang="hu-HU" sz="700" b="0" i="0" u="none" strike="noStrike" baseline="0">
                  <a:solidFill>
                    <a:srgbClr val="000000"/>
                  </a:solidFill>
                  <a:latin typeface="Arial"/>
                  <a:cs typeface="Arial"/>
                </a:rPr>
                <a:t>szerinti sorbarakás</a:t>
              </a:r>
            </a:p>
          </xdr:txBody>
        </xdr:sp>
        <xdr:clientData fPrintsWithSheet="0"/>
      </xdr:twoCellAnchor>
    </mc:Choice>
    <mc:Fallback/>
  </mc:AlternateContent>
</xdr:wsDr>
</file>

<file path=xl/drawings/drawing35.xml><?xml version="1.0" encoding="utf-8"?>
<xdr:wsDr xmlns:xdr="http://schemas.openxmlformats.org/drawingml/2006/spreadsheetDrawing" xmlns:a="http://schemas.openxmlformats.org/drawingml/2006/main">
  <xdr:twoCellAnchor>
    <xdr:from>
      <xdr:col>14</xdr:col>
      <xdr:colOff>419100</xdr:colOff>
      <xdr:row>0</xdr:row>
      <xdr:rowOff>30480</xdr:rowOff>
    </xdr:from>
    <xdr:to>
      <xdr:col>16</xdr:col>
      <xdr:colOff>487680</xdr:colOff>
      <xdr:row>1</xdr:row>
      <xdr:rowOff>106680</xdr:rowOff>
    </xdr:to>
    <xdr:pic>
      <xdr:nvPicPr>
        <xdr:cNvPr id="701473" name="Picture 21">
          <a:extLst>
            <a:ext uri="{FF2B5EF4-FFF2-40B4-BE49-F238E27FC236}">
              <a16:creationId xmlns:a16="http://schemas.microsoft.com/office/drawing/2014/main" id="{00000000-0008-0000-2400-000021B40A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05800" y="30480"/>
          <a:ext cx="579120" cy="388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7</xdr:col>
          <xdr:colOff>205740</xdr:colOff>
          <xdr:row>0</xdr:row>
          <xdr:rowOff>68580</xdr:rowOff>
        </xdr:from>
        <xdr:to>
          <xdr:col>14</xdr:col>
          <xdr:colOff>129540</xdr:colOff>
          <xdr:row>1</xdr:row>
          <xdr:rowOff>137160</xdr:rowOff>
        </xdr:to>
        <xdr:sp macro="" textlink="">
          <xdr:nvSpPr>
            <xdr:cNvPr id="701441" name="Button 1" hidden="1">
              <a:extLst>
                <a:ext uri="{63B3BB69-23CF-44E3-9099-C40C66FF867C}">
                  <a14:compatExt spid="_x0000_s701441"/>
                </a:ext>
                <a:ext uri="{FF2B5EF4-FFF2-40B4-BE49-F238E27FC236}">
                  <a16:creationId xmlns:a16="http://schemas.microsoft.com/office/drawing/2014/main" id="{00000000-0008-0000-2400-000001B40A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700" b="0" i="0" u="none" strike="noStrike" baseline="0">
                  <a:solidFill>
                    <a:srgbClr val="000000"/>
                  </a:solidFill>
                  <a:latin typeface="Arial"/>
                  <a:cs typeface="Arial"/>
                </a:rPr>
                <a:t>Sorsolási rangsor </a:t>
              </a:r>
            </a:p>
            <a:p>
              <a:pPr algn="ctr" rtl="0">
                <a:defRPr sz="1000"/>
              </a:pPr>
              <a:r>
                <a:rPr lang="hu-HU" sz="700" b="0" i="0" u="none" strike="noStrike" baseline="0">
                  <a:solidFill>
                    <a:srgbClr val="000000"/>
                  </a:solidFill>
                  <a:latin typeface="Arial"/>
                  <a:cs typeface="Arial"/>
                </a:rPr>
                <a:t>szerinti sorbarakás</a:t>
              </a:r>
            </a:p>
          </xdr:txBody>
        </xdr:sp>
        <xdr:clientData fPrintsWithSheet="0"/>
      </xdr:twoCellAnchor>
    </mc:Choice>
    <mc:Fallback/>
  </mc:AlternateContent>
</xdr:wsDr>
</file>

<file path=xl/drawings/drawing36.xml><?xml version="1.0" encoding="utf-8"?>
<xdr:wsDr xmlns:xdr="http://schemas.openxmlformats.org/drawingml/2006/spreadsheetDrawing" xmlns:a="http://schemas.openxmlformats.org/drawingml/2006/main">
  <xdr:twoCellAnchor>
    <xdr:from>
      <xdr:col>14</xdr:col>
      <xdr:colOff>419100</xdr:colOff>
      <xdr:row>0</xdr:row>
      <xdr:rowOff>30480</xdr:rowOff>
    </xdr:from>
    <xdr:to>
      <xdr:col>16</xdr:col>
      <xdr:colOff>487680</xdr:colOff>
      <xdr:row>1</xdr:row>
      <xdr:rowOff>106680</xdr:rowOff>
    </xdr:to>
    <xdr:pic>
      <xdr:nvPicPr>
        <xdr:cNvPr id="688161" name="Picture 21">
          <a:extLst>
            <a:ext uri="{FF2B5EF4-FFF2-40B4-BE49-F238E27FC236}">
              <a16:creationId xmlns:a16="http://schemas.microsoft.com/office/drawing/2014/main" id="{00000000-0008-0000-2500-000021800A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44840" y="30480"/>
          <a:ext cx="579120" cy="388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7</xdr:col>
          <xdr:colOff>205740</xdr:colOff>
          <xdr:row>0</xdr:row>
          <xdr:rowOff>68580</xdr:rowOff>
        </xdr:from>
        <xdr:to>
          <xdr:col>14</xdr:col>
          <xdr:colOff>129540</xdr:colOff>
          <xdr:row>1</xdr:row>
          <xdr:rowOff>137160</xdr:rowOff>
        </xdr:to>
        <xdr:sp macro="" textlink="">
          <xdr:nvSpPr>
            <xdr:cNvPr id="688129" name="Button 1" hidden="1">
              <a:extLst>
                <a:ext uri="{63B3BB69-23CF-44E3-9099-C40C66FF867C}">
                  <a14:compatExt spid="_x0000_s688129"/>
                </a:ext>
                <a:ext uri="{FF2B5EF4-FFF2-40B4-BE49-F238E27FC236}">
                  <a16:creationId xmlns:a16="http://schemas.microsoft.com/office/drawing/2014/main" id="{00000000-0008-0000-2500-000001800A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hu-HU" sz="700" b="0" i="0" u="none" strike="noStrike" baseline="0">
                  <a:solidFill>
                    <a:srgbClr val="000000"/>
                  </a:solidFill>
                  <a:latin typeface="Arial"/>
                  <a:cs typeface="Arial"/>
                </a:rPr>
                <a:t>Sorsolási rangsor </a:t>
              </a:r>
            </a:p>
            <a:p>
              <a:pPr algn="ctr" rtl="0">
                <a:defRPr sz="1000"/>
              </a:pPr>
              <a:r>
                <a:rPr lang="hu-HU" sz="700" b="0" i="0" u="none" strike="noStrike" baseline="0">
                  <a:solidFill>
                    <a:srgbClr val="000000"/>
                  </a:solidFill>
                  <a:latin typeface="Arial"/>
                  <a:cs typeface="Arial"/>
                </a:rPr>
                <a:t>szerinti sorbarakás</a:t>
              </a:r>
            </a:p>
          </xdr:txBody>
        </xdr:sp>
        <xdr:clientData fPrintsWithSheet="0"/>
      </xdr:twoCellAnchor>
    </mc:Choice>
    <mc:Fallback/>
  </mc:AlternateContent>
</xdr:wsDr>
</file>

<file path=xl/drawings/drawing37.xml><?xml version="1.0" encoding="utf-8"?>
<xdr:wsDr xmlns:xdr="http://schemas.openxmlformats.org/drawingml/2006/spreadsheetDrawing" xmlns:a="http://schemas.openxmlformats.org/drawingml/2006/main">
  <xdr:twoCellAnchor>
    <xdr:from>
      <xdr:col>11</xdr:col>
      <xdr:colOff>175260</xdr:colOff>
      <xdr:row>0</xdr:row>
      <xdr:rowOff>0</xdr:rowOff>
    </xdr:from>
    <xdr:to>
      <xdr:col>12</xdr:col>
      <xdr:colOff>381000</xdr:colOff>
      <xdr:row>2</xdr:row>
      <xdr:rowOff>7620</xdr:rowOff>
    </xdr:to>
    <xdr:pic>
      <xdr:nvPicPr>
        <xdr:cNvPr id="723998" name="Picture 3">
          <a:extLst>
            <a:ext uri="{FF2B5EF4-FFF2-40B4-BE49-F238E27FC236}">
              <a16:creationId xmlns:a16="http://schemas.microsoft.com/office/drawing/2014/main" id="{00000000-0008-0000-2600-00001E0C0B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40780" y="0"/>
          <a:ext cx="792480" cy="487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Munka/Di&#225;kolimpia/2025-2026/V&#225;rmegyei%20d&#246;nt&#337;k/Sorsol&#225;s%20&#233;s%20j&#225;t&#233;krend/Somogy%20v&#225;rmegye%20-%20Pasz&#233;r%20&#201;va/Somogy_v&#225;rmegyei_Tenisz_DO_B_kateg&#243;ria_Fi&#25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Munka/Di&#225;kolimpia/2025-2026/V&#225;rmegyei%20d&#246;nt&#337;k/Sorsol&#225;s%20&#233;s%20j&#225;t&#233;krend/Somogy%20v&#225;rmegye%20-%20Pasz&#233;r%20&#201;va/Somogy_v&#225;rmegyei_Tenisz_DO_B_kateg&#243;ria_le&#225;ny.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Somogy_v&#225;rmegyei_Tenisz_DO_B_kateg&#243;ria_Fi&#250;_m&#225;sola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ltalanos"/>
      <sheetName val="I.kcs.-U8-P-F elo"/>
      <sheetName val="I.kcs.-U8-P-F"/>
      <sheetName val="II.kcs.-U10-N-F elo"/>
      <sheetName val="II.kcs.-U10-N-F 1.csop."/>
      <sheetName val="II.kcs.-U10-N-F2-3.csop."/>
      <sheetName val="II.kcs.-U10-N-F Döntő"/>
      <sheetName val="III.kcs.-U11-Z-F elo"/>
      <sheetName val="III.kcs-U11-Z-F"/>
      <sheetName val="IV.kcs.-U12-F elo"/>
      <sheetName val="IV.kcs.-U12-F vigasz"/>
      <sheetName val="IV.kcs.-U12-F"/>
      <sheetName val="V.kcs.-U14-F elo"/>
      <sheetName val="V.kcs.-U14-F"/>
      <sheetName val="VI.kcs.-U16-F elo"/>
      <sheetName val="VI.kcs.-U16-F vigasz"/>
      <sheetName val="VI.kcs.-U16-F"/>
      <sheetName val="VII.kcs.-U18-F elo"/>
      <sheetName val="VII.kcs.-U18-F"/>
      <sheetName val="Somogy_vármegyei_Tenisz_DO_B_ka"/>
    </sheetNames>
    <definedNames>
      <definedName name="egyeni_fotabla_sorsolasi_ranglista"/>
      <definedName name="Jun_Hide_CU"/>
      <definedName name="Jun_Show_CU"/>
    </definedNames>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ltalanos"/>
      <sheetName val="II.kcs.-U10-N-L elo"/>
      <sheetName val="II.kcs.-U10-N-L"/>
      <sheetName val="III.kcs.-U11-N-L elo"/>
      <sheetName val="III.kcs.-U11-N-L"/>
      <sheetName val="IV.kcs.-U12-L elo"/>
      <sheetName val="IV.kcs-U12-L"/>
      <sheetName val="V.kcs.-U14-L elo"/>
      <sheetName val="V.kcs.-U14-L vigasz"/>
      <sheetName val="V.kcs.-U14-L"/>
      <sheetName val="VI.kcs.-U16-L elo"/>
      <sheetName val="VI.kcs.-U16-L"/>
      <sheetName val="VII.kcs-U18-L elo"/>
      <sheetName val="VII.kcs.-U18-L"/>
      <sheetName val="Somogy_vármegyei_Tenisz_DO_B_ka"/>
    </sheetNames>
    <definedNames>
      <definedName name="egyeni_fotabla_sorsolasi_ranglista"/>
      <definedName name="Jun_Hide_CU"/>
      <definedName name="Jun_Show_CU"/>
    </definedNames>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ltalanos"/>
      <sheetName val="I.kcs.-U8-P-F elo"/>
      <sheetName val="I.kcs.-U8-P-F"/>
      <sheetName val="1E4"/>
      <sheetName val="1E5"/>
      <sheetName val="1E6"/>
      <sheetName val="1E7"/>
      <sheetName val="1E8"/>
      <sheetName val="II.kcs.-U10-N-F elo"/>
      <sheetName val="II.kcs.-U10-N-F 1.csop."/>
      <sheetName val="II.kcs.-U10-N-F2-3.csop."/>
      <sheetName val="II.kcs.-U10-N-F Döntő"/>
      <sheetName val="1E4 (2)"/>
      <sheetName val="1E7 (2)"/>
      <sheetName val="1E8 (2)"/>
      <sheetName val="III.kcs.-U11-Z-F elo"/>
      <sheetName val="1E3 (3)"/>
      <sheetName val="1E4 (3)"/>
      <sheetName val="1E5 (3)"/>
      <sheetName val="1E6 (3)"/>
      <sheetName val="III.kcs-U11-Z-F"/>
      <sheetName val="1E8 (3)"/>
      <sheetName val="1MD 8 (3)"/>
      <sheetName val="1MD 16 (3)"/>
      <sheetName val="1MD 32 (3)"/>
      <sheetName val="1MD 64 (3)"/>
      <sheetName val="IV.kcs.-U12-F elo"/>
      <sheetName val="1E3 (4)"/>
      <sheetName val="1E4 (4)"/>
      <sheetName val="1E5 (4)"/>
      <sheetName val="1E6 (4)"/>
      <sheetName val="1E7 (4)"/>
      <sheetName val="1E8 (4)"/>
      <sheetName val="IV.kcs.-U12-F vigasz"/>
      <sheetName val="IV.kcs.-U12-F"/>
      <sheetName val="V.kcs.-U14-F elo"/>
      <sheetName val="1E3 (5)"/>
      <sheetName val="1E4 (5)"/>
      <sheetName val="1E5 (5)"/>
      <sheetName val="V.kcs.-U14-F"/>
      <sheetName val="1E7 (5)"/>
      <sheetName val="1E8 (5)"/>
      <sheetName val="1MD 8 (5)"/>
      <sheetName val="1MD 16 (5)"/>
      <sheetName val="1MD 32 (5)"/>
      <sheetName val="1MD 64 (5)"/>
      <sheetName val="1D ELO (5)"/>
      <sheetName val="1D 8 (5)"/>
      <sheetName val="1D 16 (5)"/>
      <sheetName val="1D 32 (5)"/>
      <sheetName val="VI.kcs.-U16-F elo"/>
      <sheetName val="1E3 (6)"/>
      <sheetName val="1E4 (6)"/>
      <sheetName val="1E5 (6)"/>
      <sheetName val="1E6 (6)"/>
      <sheetName val="1E7 (6)"/>
      <sheetName val="1E8 (6)"/>
      <sheetName val="VI.kcs.-U16-F vigasz"/>
      <sheetName val="VI.kcs.-U16-F"/>
      <sheetName val="VII.kcs.-U18-F elo"/>
      <sheetName val="1E3 (7)"/>
      <sheetName val="1E4 (7)"/>
      <sheetName val="1E5 (7)"/>
      <sheetName val="VII.kcs.-U18-F"/>
      <sheetName val="1E7 (7)"/>
      <sheetName val="1E8 (7)"/>
      <sheetName val="1MD 8 (7)"/>
      <sheetName val="1MD 16 (7)"/>
      <sheetName val="Somogy_vármegyei_Tenisz_DO_B_ka"/>
    </sheetNames>
    <definedNames>
      <definedName name="egyeni_fotabla_sorsolasi_ranglista"/>
      <definedName name="Jun_Hide_CU"/>
      <definedName name="Jun_Show_CU"/>
    </definedNames>
  </externalBook>
</externalLink>
</file>

<file path=xl/theme/theme1.xml><?xml version="1.0" encoding="utf-8"?>
<a:theme xmlns:a="http://schemas.openxmlformats.org/drawingml/2006/main" name="Office-té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omments" Target="../comments1.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omments" Target="../comments2.xml"/><Relationship Id="rId4" Type="http://schemas.openxmlformats.org/officeDocument/2006/relationships/ctrlProp" Target="../ctrlProps/ctrlProp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openxmlformats.org/officeDocument/2006/relationships/comments" Target="../comments3.xml"/><Relationship Id="rId4" Type="http://schemas.openxmlformats.org/officeDocument/2006/relationships/ctrlProp" Target="../ctrlProps/ctrlProp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 Id="rId5" Type="http://schemas.openxmlformats.org/officeDocument/2006/relationships/comments" Target="../comments4.xml"/><Relationship Id="rId4" Type="http://schemas.openxmlformats.org/officeDocument/2006/relationships/ctrlProp" Target="../ctrlProps/ctrlProp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 Id="rId5" Type="http://schemas.openxmlformats.org/officeDocument/2006/relationships/comments" Target="../comments5.xml"/><Relationship Id="rId4" Type="http://schemas.openxmlformats.org/officeDocument/2006/relationships/ctrlProp" Target="../ctrlProps/ctrlProp5.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 Id="rId5" Type="http://schemas.openxmlformats.org/officeDocument/2006/relationships/comments" Target="../comments6.xml"/><Relationship Id="rId4" Type="http://schemas.openxmlformats.org/officeDocument/2006/relationships/ctrlProp" Target="../ctrlProps/ctrlProp6.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printerSettings" Target="../printerSettings/printerSettings7.bin"/><Relationship Id="rId5" Type="http://schemas.openxmlformats.org/officeDocument/2006/relationships/comments" Target="../comments7.xml"/><Relationship Id="rId4" Type="http://schemas.openxmlformats.org/officeDocument/2006/relationships/ctrlProp" Target="../ctrlProps/ctrlProp7.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10.xml"/><Relationship Id="rId1" Type="http://schemas.openxmlformats.org/officeDocument/2006/relationships/printerSettings" Target="../printerSettings/printerSettings11.bin"/><Relationship Id="rId5" Type="http://schemas.openxmlformats.org/officeDocument/2006/relationships/comments" Target="../comments8.xml"/><Relationship Id="rId4" Type="http://schemas.openxmlformats.org/officeDocument/2006/relationships/ctrlProp" Target="../ctrlProps/ctrlProp8.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9.xml"/><Relationship Id="rId1" Type="http://schemas.openxmlformats.org/officeDocument/2006/relationships/printerSettings" Target="../printerSettings/printerSettings20.bin"/><Relationship Id="rId6" Type="http://schemas.openxmlformats.org/officeDocument/2006/relationships/comments" Target="../comments9.xml"/><Relationship Id="rId5" Type="http://schemas.openxmlformats.org/officeDocument/2006/relationships/ctrlProp" Target="../ctrlProps/ctrlProp10.xml"/><Relationship Id="rId4" Type="http://schemas.openxmlformats.org/officeDocument/2006/relationships/ctrlProp" Target="../ctrlProps/ctrlProp9.xml"/></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21.xml"/><Relationship Id="rId1" Type="http://schemas.openxmlformats.org/officeDocument/2006/relationships/printerSettings" Target="../printerSettings/printerSettings22.bin"/><Relationship Id="rId6" Type="http://schemas.openxmlformats.org/officeDocument/2006/relationships/comments" Target="../comments10.xml"/><Relationship Id="rId5" Type="http://schemas.openxmlformats.org/officeDocument/2006/relationships/ctrlProp" Target="../ctrlProps/ctrlProp12.xml"/><Relationship Id="rId4" Type="http://schemas.openxmlformats.org/officeDocument/2006/relationships/ctrlProp" Target="../ctrlProps/ctrlProp1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22.xml"/><Relationship Id="rId1" Type="http://schemas.openxmlformats.org/officeDocument/2006/relationships/printerSettings" Target="../printerSettings/printerSettings23.bin"/><Relationship Id="rId5" Type="http://schemas.openxmlformats.org/officeDocument/2006/relationships/comments" Target="../comments11.xml"/><Relationship Id="rId4" Type="http://schemas.openxmlformats.org/officeDocument/2006/relationships/ctrlProp" Target="../ctrlProps/ctrlProp13.xml"/></Relationships>
</file>

<file path=xl/worksheets/_rels/sheet25.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23.xml"/><Relationship Id="rId1" Type="http://schemas.openxmlformats.org/officeDocument/2006/relationships/printerSettings" Target="../printerSettings/printerSettings24.bin"/><Relationship Id="rId5" Type="http://schemas.openxmlformats.org/officeDocument/2006/relationships/comments" Target="../comments12.xml"/><Relationship Id="rId4" Type="http://schemas.openxmlformats.org/officeDocument/2006/relationships/ctrlProp" Target="../ctrlProps/ctrlProp14.xml"/></Relationships>
</file>

<file path=xl/worksheets/_rels/sheet26.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24.xml"/><Relationship Id="rId1" Type="http://schemas.openxmlformats.org/officeDocument/2006/relationships/printerSettings" Target="../printerSettings/printerSettings25.bin"/><Relationship Id="rId5" Type="http://schemas.openxmlformats.org/officeDocument/2006/relationships/comments" Target="../comments13.xml"/><Relationship Id="rId4" Type="http://schemas.openxmlformats.org/officeDocument/2006/relationships/ctrlProp" Target="../ctrlProps/ctrlProp15.xml"/></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26.xml"/><Relationship Id="rId1" Type="http://schemas.openxmlformats.org/officeDocument/2006/relationships/printerSettings" Target="../printerSettings/printerSettings27.bin"/><Relationship Id="rId5" Type="http://schemas.openxmlformats.org/officeDocument/2006/relationships/comments" Target="../comments14.xml"/><Relationship Id="rId4" Type="http://schemas.openxmlformats.org/officeDocument/2006/relationships/ctrlProp" Target="../ctrlProps/ctrlProp16.xml"/></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28.xml"/><Relationship Id="rId1" Type="http://schemas.openxmlformats.org/officeDocument/2006/relationships/printerSettings" Target="../printerSettings/printerSettings29.bin"/><Relationship Id="rId6" Type="http://schemas.openxmlformats.org/officeDocument/2006/relationships/comments" Target="../comments15.xml"/><Relationship Id="rId5" Type="http://schemas.openxmlformats.org/officeDocument/2006/relationships/ctrlProp" Target="../ctrlProps/ctrlProp18.xml"/><Relationship Id="rId4" Type="http://schemas.openxmlformats.org/officeDocument/2006/relationships/ctrlProp" Target="../ctrlProps/ctrlProp17.xml"/></Relationships>
</file>

<file path=xl/worksheets/_rels/sheet31.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29.xml"/><Relationship Id="rId1" Type="http://schemas.openxmlformats.org/officeDocument/2006/relationships/printerSettings" Target="../printerSettings/printerSettings30.bin"/><Relationship Id="rId5" Type="http://schemas.openxmlformats.org/officeDocument/2006/relationships/comments" Target="../comments16.xml"/><Relationship Id="rId4" Type="http://schemas.openxmlformats.org/officeDocument/2006/relationships/ctrlProp" Target="../ctrlProps/ctrlProp19.xml"/></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33.xml"/><Relationship Id="rId1" Type="http://schemas.openxmlformats.org/officeDocument/2006/relationships/printerSettings" Target="../printerSettings/printerSettings34.bin"/><Relationship Id="rId5" Type="http://schemas.openxmlformats.org/officeDocument/2006/relationships/comments" Target="../comments17.xml"/><Relationship Id="rId4" Type="http://schemas.openxmlformats.org/officeDocument/2006/relationships/ctrlProp" Target="../ctrlProps/ctrlProp20.xml"/></Relationships>
</file>

<file path=xl/worksheets/_rels/sheet36.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drawing" Target="../drawings/drawing34.xml"/><Relationship Id="rId1" Type="http://schemas.openxmlformats.org/officeDocument/2006/relationships/printerSettings" Target="../printerSettings/printerSettings35.bin"/><Relationship Id="rId5" Type="http://schemas.openxmlformats.org/officeDocument/2006/relationships/comments" Target="../comments18.xml"/><Relationship Id="rId4" Type="http://schemas.openxmlformats.org/officeDocument/2006/relationships/ctrlProp" Target="../ctrlProps/ctrlProp21.xml"/></Relationships>
</file>

<file path=xl/worksheets/_rels/sheet37.xml.rels><?xml version="1.0" encoding="UTF-8" standalone="yes"?>
<Relationships xmlns="http://schemas.openxmlformats.org/package/2006/relationships"><Relationship Id="rId3" Type="http://schemas.openxmlformats.org/officeDocument/2006/relationships/vmlDrawing" Target="../drawings/vmlDrawing19.vml"/><Relationship Id="rId2" Type="http://schemas.openxmlformats.org/officeDocument/2006/relationships/drawing" Target="../drawings/drawing35.xml"/><Relationship Id="rId1" Type="http://schemas.openxmlformats.org/officeDocument/2006/relationships/printerSettings" Target="../printerSettings/printerSettings36.bin"/><Relationship Id="rId5" Type="http://schemas.openxmlformats.org/officeDocument/2006/relationships/comments" Target="../comments19.xml"/><Relationship Id="rId4" Type="http://schemas.openxmlformats.org/officeDocument/2006/relationships/ctrlProp" Target="../ctrlProps/ctrlProp22.xml"/></Relationships>
</file>

<file path=xl/worksheets/_rels/sheet38.xml.rels><?xml version="1.0" encoding="UTF-8" standalone="yes"?>
<Relationships xmlns="http://schemas.openxmlformats.org/package/2006/relationships"><Relationship Id="rId3" Type="http://schemas.openxmlformats.org/officeDocument/2006/relationships/vmlDrawing" Target="../drawings/vmlDrawing20.vml"/><Relationship Id="rId2" Type="http://schemas.openxmlformats.org/officeDocument/2006/relationships/drawing" Target="../drawings/drawing36.xml"/><Relationship Id="rId1" Type="http://schemas.openxmlformats.org/officeDocument/2006/relationships/printerSettings" Target="../printerSettings/printerSettings37.bin"/><Relationship Id="rId5" Type="http://schemas.openxmlformats.org/officeDocument/2006/relationships/comments" Target="../comments20.xml"/><Relationship Id="rId4" Type="http://schemas.openxmlformats.org/officeDocument/2006/relationships/ctrlProp" Target="../ctrlProps/ctrlProp23.xml"/></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C95ECF-06E1-46A8-8E06-480AFE3DC39E}">
  <sheetPr codeName="Sheet15">
    <tabColor indexed="42"/>
  </sheetPr>
  <dimension ref="A1:Q156"/>
  <sheetViews>
    <sheetView showGridLines="0" showZeros="0" workbookViewId="0">
      <pane ySplit="6" topLeftCell="A7" activePane="bottomLeft" state="frozen"/>
      <selection activeCell="V11" sqref="V11"/>
      <selection pane="bottomLeft" activeCell="V11" sqref="V11"/>
    </sheetView>
  </sheetViews>
  <sheetFormatPr defaultRowHeight="13.2" x14ac:dyDescent="0.25"/>
  <cols>
    <col min="1" max="1" width="3.88671875" style="270" customWidth="1"/>
    <col min="2" max="2" width="13" style="270" customWidth="1"/>
    <col min="3" max="3" width="14.33203125" style="270" customWidth="1"/>
    <col min="4" max="4" width="23.77734375" style="346" bestFit="1" customWidth="1"/>
    <col min="5" max="5" width="10.5546875" style="347" customWidth="1"/>
    <col min="6" max="6" width="6.109375" style="348" hidden="1" customWidth="1"/>
    <col min="7" max="7" width="28.6640625" style="348" customWidth="1"/>
    <col min="8" max="8" width="7.6640625" style="346" customWidth="1"/>
    <col min="9" max="13" width="7.44140625" style="346" hidden="1" customWidth="1"/>
    <col min="14" max="15" width="7.44140625" style="346" customWidth="1"/>
    <col min="16" max="16" width="7.44140625" style="346" hidden="1" customWidth="1"/>
    <col min="17" max="17" width="7.44140625" style="346" customWidth="1"/>
    <col min="18" max="256" width="8.88671875" style="270"/>
    <col min="257" max="257" width="3.88671875" style="270" customWidth="1"/>
    <col min="258" max="258" width="13" style="270" customWidth="1"/>
    <col min="259" max="259" width="14.33203125" style="270" customWidth="1"/>
    <col min="260" max="260" width="23.77734375" style="270" bestFit="1" customWidth="1"/>
    <col min="261" max="261" width="10.5546875" style="270" customWidth="1"/>
    <col min="262" max="262" width="0" style="270" hidden="1" customWidth="1"/>
    <col min="263" max="263" width="28.6640625" style="270" customWidth="1"/>
    <col min="264" max="264" width="7.6640625" style="270" customWidth="1"/>
    <col min="265" max="269" width="0" style="270" hidden="1" customWidth="1"/>
    <col min="270" max="271" width="7.44140625" style="270" customWidth="1"/>
    <col min="272" max="272" width="0" style="270" hidden="1" customWidth="1"/>
    <col min="273" max="273" width="7.44140625" style="270" customWidth="1"/>
    <col min="274" max="512" width="8.88671875" style="270"/>
    <col min="513" max="513" width="3.88671875" style="270" customWidth="1"/>
    <col min="514" max="514" width="13" style="270" customWidth="1"/>
    <col min="515" max="515" width="14.33203125" style="270" customWidth="1"/>
    <col min="516" max="516" width="23.77734375" style="270" bestFit="1" customWidth="1"/>
    <col min="517" max="517" width="10.5546875" style="270" customWidth="1"/>
    <col min="518" max="518" width="0" style="270" hidden="1" customWidth="1"/>
    <col min="519" max="519" width="28.6640625" style="270" customWidth="1"/>
    <col min="520" max="520" width="7.6640625" style="270" customWidth="1"/>
    <col min="521" max="525" width="0" style="270" hidden="1" customWidth="1"/>
    <col min="526" max="527" width="7.44140625" style="270" customWidth="1"/>
    <col min="528" max="528" width="0" style="270" hidden="1" customWidth="1"/>
    <col min="529" max="529" width="7.44140625" style="270" customWidth="1"/>
    <col min="530" max="768" width="8.88671875" style="270"/>
    <col min="769" max="769" width="3.88671875" style="270" customWidth="1"/>
    <col min="770" max="770" width="13" style="270" customWidth="1"/>
    <col min="771" max="771" width="14.33203125" style="270" customWidth="1"/>
    <col min="772" max="772" width="23.77734375" style="270" bestFit="1" customWidth="1"/>
    <col min="773" max="773" width="10.5546875" style="270" customWidth="1"/>
    <col min="774" max="774" width="0" style="270" hidden="1" customWidth="1"/>
    <col min="775" max="775" width="28.6640625" style="270" customWidth="1"/>
    <col min="776" max="776" width="7.6640625" style="270" customWidth="1"/>
    <col min="777" max="781" width="0" style="270" hidden="1" customWidth="1"/>
    <col min="782" max="783" width="7.44140625" style="270" customWidth="1"/>
    <col min="784" max="784" width="0" style="270" hidden="1" customWidth="1"/>
    <col min="785" max="785" width="7.44140625" style="270" customWidth="1"/>
    <col min="786" max="1024" width="8.88671875" style="270"/>
    <col min="1025" max="1025" width="3.88671875" style="270" customWidth="1"/>
    <col min="1026" max="1026" width="13" style="270" customWidth="1"/>
    <col min="1027" max="1027" width="14.33203125" style="270" customWidth="1"/>
    <col min="1028" max="1028" width="23.77734375" style="270" bestFit="1" customWidth="1"/>
    <col min="1029" max="1029" width="10.5546875" style="270" customWidth="1"/>
    <col min="1030" max="1030" width="0" style="270" hidden="1" customWidth="1"/>
    <col min="1031" max="1031" width="28.6640625" style="270" customWidth="1"/>
    <col min="1032" max="1032" width="7.6640625" style="270" customWidth="1"/>
    <col min="1033" max="1037" width="0" style="270" hidden="1" customWidth="1"/>
    <col min="1038" max="1039" width="7.44140625" style="270" customWidth="1"/>
    <col min="1040" max="1040" width="0" style="270" hidden="1" customWidth="1"/>
    <col min="1041" max="1041" width="7.44140625" style="270" customWidth="1"/>
    <col min="1042" max="1280" width="8.88671875" style="270"/>
    <col min="1281" max="1281" width="3.88671875" style="270" customWidth="1"/>
    <col min="1282" max="1282" width="13" style="270" customWidth="1"/>
    <col min="1283" max="1283" width="14.33203125" style="270" customWidth="1"/>
    <col min="1284" max="1284" width="23.77734375" style="270" bestFit="1" customWidth="1"/>
    <col min="1285" max="1285" width="10.5546875" style="270" customWidth="1"/>
    <col min="1286" max="1286" width="0" style="270" hidden="1" customWidth="1"/>
    <col min="1287" max="1287" width="28.6640625" style="270" customWidth="1"/>
    <col min="1288" max="1288" width="7.6640625" style="270" customWidth="1"/>
    <col min="1289" max="1293" width="0" style="270" hidden="1" customWidth="1"/>
    <col min="1294" max="1295" width="7.44140625" style="270" customWidth="1"/>
    <col min="1296" max="1296" width="0" style="270" hidden="1" customWidth="1"/>
    <col min="1297" max="1297" width="7.44140625" style="270" customWidth="1"/>
    <col min="1298" max="1536" width="8.88671875" style="270"/>
    <col min="1537" max="1537" width="3.88671875" style="270" customWidth="1"/>
    <col min="1538" max="1538" width="13" style="270" customWidth="1"/>
    <col min="1539" max="1539" width="14.33203125" style="270" customWidth="1"/>
    <col min="1540" max="1540" width="23.77734375" style="270" bestFit="1" customWidth="1"/>
    <col min="1541" max="1541" width="10.5546875" style="270" customWidth="1"/>
    <col min="1542" max="1542" width="0" style="270" hidden="1" customWidth="1"/>
    <col min="1543" max="1543" width="28.6640625" style="270" customWidth="1"/>
    <col min="1544" max="1544" width="7.6640625" style="270" customWidth="1"/>
    <col min="1545" max="1549" width="0" style="270" hidden="1" customWidth="1"/>
    <col min="1550" max="1551" width="7.44140625" style="270" customWidth="1"/>
    <col min="1552" max="1552" width="0" style="270" hidden="1" customWidth="1"/>
    <col min="1553" max="1553" width="7.44140625" style="270" customWidth="1"/>
    <col min="1554" max="1792" width="8.88671875" style="270"/>
    <col min="1793" max="1793" width="3.88671875" style="270" customWidth="1"/>
    <col min="1794" max="1794" width="13" style="270" customWidth="1"/>
    <col min="1795" max="1795" width="14.33203125" style="270" customWidth="1"/>
    <col min="1796" max="1796" width="23.77734375" style="270" bestFit="1" customWidth="1"/>
    <col min="1797" max="1797" width="10.5546875" style="270" customWidth="1"/>
    <col min="1798" max="1798" width="0" style="270" hidden="1" customWidth="1"/>
    <col min="1799" max="1799" width="28.6640625" style="270" customWidth="1"/>
    <col min="1800" max="1800" width="7.6640625" style="270" customWidth="1"/>
    <col min="1801" max="1805" width="0" style="270" hidden="1" customWidth="1"/>
    <col min="1806" max="1807" width="7.44140625" style="270" customWidth="1"/>
    <col min="1808" max="1808" width="0" style="270" hidden="1" customWidth="1"/>
    <col min="1809" max="1809" width="7.44140625" style="270" customWidth="1"/>
    <col min="1810" max="2048" width="8.88671875" style="270"/>
    <col min="2049" max="2049" width="3.88671875" style="270" customWidth="1"/>
    <col min="2050" max="2050" width="13" style="270" customWidth="1"/>
    <col min="2051" max="2051" width="14.33203125" style="270" customWidth="1"/>
    <col min="2052" max="2052" width="23.77734375" style="270" bestFit="1" customWidth="1"/>
    <col min="2053" max="2053" width="10.5546875" style="270" customWidth="1"/>
    <col min="2054" max="2054" width="0" style="270" hidden="1" customWidth="1"/>
    <col min="2055" max="2055" width="28.6640625" style="270" customWidth="1"/>
    <col min="2056" max="2056" width="7.6640625" style="270" customWidth="1"/>
    <col min="2057" max="2061" width="0" style="270" hidden="1" customWidth="1"/>
    <col min="2062" max="2063" width="7.44140625" style="270" customWidth="1"/>
    <col min="2064" max="2064" width="0" style="270" hidden="1" customWidth="1"/>
    <col min="2065" max="2065" width="7.44140625" style="270" customWidth="1"/>
    <col min="2066" max="2304" width="8.88671875" style="270"/>
    <col min="2305" max="2305" width="3.88671875" style="270" customWidth="1"/>
    <col min="2306" max="2306" width="13" style="270" customWidth="1"/>
    <col min="2307" max="2307" width="14.33203125" style="270" customWidth="1"/>
    <col min="2308" max="2308" width="23.77734375" style="270" bestFit="1" customWidth="1"/>
    <col min="2309" max="2309" width="10.5546875" style="270" customWidth="1"/>
    <col min="2310" max="2310" width="0" style="270" hidden="1" customWidth="1"/>
    <col min="2311" max="2311" width="28.6640625" style="270" customWidth="1"/>
    <col min="2312" max="2312" width="7.6640625" style="270" customWidth="1"/>
    <col min="2313" max="2317" width="0" style="270" hidden="1" customWidth="1"/>
    <col min="2318" max="2319" width="7.44140625" style="270" customWidth="1"/>
    <col min="2320" max="2320" width="0" style="270" hidden="1" customWidth="1"/>
    <col min="2321" max="2321" width="7.44140625" style="270" customWidth="1"/>
    <col min="2322" max="2560" width="8.88671875" style="270"/>
    <col min="2561" max="2561" width="3.88671875" style="270" customWidth="1"/>
    <col min="2562" max="2562" width="13" style="270" customWidth="1"/>
    <col min="2563" max="2563" width="14.33203125" style="270" customWidth="1"/>
    <col min="2564" max="2564" width="23.77734375" style="270" bestFit="1" customWidth="1"/>
    <col min="2565" max="2565" width="10.5546875" style="270" customWidth="1"/>
    <col min="2566" max="2566" width="0" style="270" hidden="1" customWidth="1"/>
    <col min="2567" max="2567" width="28.6640625" style="270" customWidth="1"/>
    <col min="2568" max="2568" width="7.6640625" style="270" customWidth="1"/>
    <col min="2569" max="2573" width="0" style="270" hidden="1" customWidth="1"/>
    <col min="2574" max="2575" width="7.44140625" style="270" customWidth="1"/>
    <col min="2576" max="2576" width="0" style="270" hidden="1" customWidth="1"/>
    <col min="2577" max="2577" width="7.44140625" style="270" customWidth="1"/>
    <col min="2578" max="2816" width="8.88671875" style="270"/>
    <col min="2817" max="2817" width="3.88671875" style="270" customWidth="1"/>
    <col min="2818" max="2818" width="13" style="270" customWidth="1"/>
    <col min="2819" max="2819" width="14.33203125" style="270" customWidth="1"/>
    <col min="2820" max="2820" width="23.77734375" style="270" bestFit="1" customWidth="1"/>
    <col min="2821" max="2821" width="10.5546875" style="270" customWidth="1"/>
    <col min="2822" max="2822" width="0" style="270" hidden="1" customWidth="1"/>
    <col min="2823" max="2823" width="28.6640625" style="270" customWidth="1"/>
    <col min="2824" max="2824" width="7.6640625" style="270" customWidth="1"/>
    <col min="2825" max="2829" width="0" style="270" hidden="1" customWidth="1"/>
    <col min="2830" max="2831" width="7.44140625" style="270" customWidth="1"/>
    <col min="2832" max="2832" width="0" style="270" hidden="1" customWidth="1"/>
    <col min="2833" max="2833" width="7.44140625" style="270" customWidth="1"/>
    <col min="2834" max="3072" width="8.88671875" style="270"/>
    <col min="3073" max="3073" width="3.88671875" style="270" customWidth="1"/>
    <col min="3074" max="3074" width="13" style="270" customWidth="1"/>
    <col min="3075" max="3075" width="14.33203125" style="270" customWidth="1"/>
    <col min="3076" max="3076" width="23.77734375" style="270" bestFit="1" customWidth="1"/>
    <col min="3077" max="3077" width="10.5546875" style="270" customWidth="1"/>
    <col min="3078" max="3078" width="0" style="270" hidden="1" customWidth="1"/>
    <col min="3079" max="3079" width="28.6640625" style="270" customWidth="1"/>
    <col min="3080" max="3080" width="7.6640625" style="270" customWidth="1"/>
    <col min="3081" max="3085" width="0" style="270" hidden="1" customWidth="1"/>
    <col min="3086" max="3087" width="7.44140625" style="270" customWidth="1"/>
    <col min="3088" max="3088" width="0" style="270" hidden="1" customWidth="1"/>
    <col min="3089" max="3089" width="7.44140625" style="270" customWidth="1"/>
    <col min="3090" max="3328" width="8.88671875" style="270"/>
    <col min="3329" max="3329" width="3.88671875" style="270" customWidth="1"/>
    <col min="3330" max="3330" width="13" style="270" customWidth="1"/>
    <col min="3331" max="3331" width="14.33203125" style="270" customWidth="1"/>
    <col min="3332" max="3332" width="23.77734375" style="270" bestFit="1" customWidth="1"/>
    <col min="3333" max="3333" width="10.5546875" style="270" customWidth="1"/>
    <col min="3334" max="3334" width="0" style="270" hidden="1" customWidth="1"/>
    <col min="3335" max="3335" width="28.6640625" style="270" customWidth="1"/>
    <col min="3336" max="3336" width="7.6640625" style="270" customWidth="1"/>
    <col min="3337" max="3341" width="0" style="270" hidden="1" customWidth="1"/>
    <col min="3342" max="3343" width="7.44140625" style="270" customWidth="1"/>
    <col min="3344" max="3344" width="0" style="270" hidden="1" customWidth="1"/>
    <col min="3345" max="3345" width="7.44140625" style="270" customWidth="1"/>
    <col min="3346" max="3584" width="8.88671875" style="270"/>
    <col min="3585" max="3585" width="3.88671875" style="270" customWidth="1"/>
    <col min="3586" max="3586" width="13" style="270" customWidth="1"/>
    <col min="3587" max="3587" width="14.33203125" style="270" customWidth="1"/>
    <col min="3588" max="3588" width="23.77734375" style="270" bestFit="1" customWidth="1"/>
    <col min="3589" max="3589" width="10.5546875" style="270" customWidth="1"/>
    <col min="3590" max="3590" width="0" style="270" hidden="1" customWidth="1"/>
    <col min="3591" max="3591" width="28.6640625" style="270" customWidth="1"/>
    <col min="3592" max="3592" width="7.6640625" style="270" customWidth="1"/>
    <col min="3593" max="3597" width="0" style="270" hidden="1" customWidth="1"/>
    <col min="3598" max="3599" width="7.44140625" style="270" customWidth="1"/>
    <col min="3600" max="3600" width="0" style="270" hidden="1" customWidth="1"/>
    <col min="3601" max="3601" width="7.44140625" style="270" customWidth="1"/>
    <col min="3602" max="3840" width="8.88671875" style="270"/>
    <col min="3841" max="3841" width="3.88671875" style="270" customWidth="1"/>
    <col min="3842" max="3842" width="13" style="270" customWidth="1"/>
    <col min="3843" max="3843" width="14.33203125" style="270" customWidth="1"/>
    <col min="3844" max="3844" width="23.77734375" style="270" bestFit="1" customWidth="1"/>
    <col min="3845" max="3845" width="10.5546875" style="270" customWidth="1"/>
    <col min="3846" max="3846" width="0" style="270" hidden="1" customWidth="1"/>
    <col min="3847" max="3847" width="28.6640625" style="270" customWidth="1"/>
    <col min="3848" max="3848" width="7.6640625" style="270" customWidth="1"/>
    <col min="3849" max="3853" width="0" style="270" hidden="1" customWidth="1"/>
    <col min="3854" max="3855" width="7.44140625" style="270" customWidth="1"/>
    <col min="3856" max="3856" width="0" style="270" hidden="1" customWidth="1"/>
    <col min="3857" max="3857" width="7.44140625" style="270" customWidth="1"/>
    <col min="3858" max="4096" width="8.88671875" style="270"/>
    <col min="4097" max="4097" width="3.88671875" style="270" customWidth="1"/>
    <col min="4098" max="4098" width="13" style="270" customWidth="1"/>
    <col min="4099" max="4099" width="14.33203125" style="270" customWidth="1"/>
    <col min="4100" max="4100" width="23.77734375" style="270" bestFit="1" customWidth="1"/>
    <col min="4101" max="4101" width="10.5546875" style="270" customWidth="1"/>
    <col min="4102" max="4102" width="0" style="270" hidden="1" customWidth="1"/>
    <col min="4103" max="4103" width="28.6640625" style="270" customWidth="1"/>
    <col min="4104" max="4104" width="7.6640625" style="270" customWidth="1"/>
    <col min="4105" max="4109" width="0" style="270" hidden="1" customWidth="1"/>
    <col min="4110" max="4111" width="7.44140625" style="270" customWidth="1"/>
    <col min="4112" max="4112" width="0" style="270" hidden="1" customWidth="1"/>
    <col min="4113" max="4113" width="7.44140625" style="270" customWidth="1"/>
    <col min="4114" max="4352" width="8.88671875" style="270"/>
    <col min="4353" max="4353" width="3.88671875" style="270" customWidth="1"/>
    <col min="4354" max="4354" width="13" style="270" customWidth="1"/>
    <col min="4355" max="4355" width="14.33203125" style="270" customWidth="1"/>
    <col min="4356" max="4356" width="23.77734375" style="270" bestFit="1" customWidth="1"/>
    <col min="4357" max="4357" width="10.5546875" style="270" customWidth="1"/>
    <col min="4358" max="4358" width="0" style="270" hidden="1" customWidth="1"/>
    <col min="4359" max="4359" width="28.6640625" style="270" customWidth="1"/>
    <col min="4360" max="4360" width="7.6640625" style="270" customWidth="1"/>
    <col min="4361" max="4365" width="0" style="270" hidden="1" customWidth="1"/>
    <col min="4366" max="4367" width="7.44140625" style="270" customWidth="1"/>
    <col min="4368" max="4368" width="0" style="270" hidden="1" customWidth="1"/>
    <col min="4369" max="4369" width="7.44140625" style="270" customWidth="1"/>
    <col min="4370" max="4608" width="8.88671875" style="270"/>
    <col min="4609" max="4609" width="3.88671875" style="270" customWidth="1"/>
    <col min="4610" max="4610" width="13" style="270" customWidth="1"/>
    <col min="4611" max="4611" width="14.33203125" style="270" customWidth="1"/>
    <col min="4612" max="4612" width="23.77734375" style="270" bestFit="1" customWidth="1"/>
    <col min="4613" max="4613" width="10.5546875" style="270" customWidth="1"/>
    <col min="4614" max="4614" width="0" style="270" hidden="1" customWidth="1"/>
    <col min="4615" max="4615" width="28.6640625" style="270" customWidth="1"/>
    <col min="4616" max="4616" width="7.6640625" style="270" customWidth="1"/>
    <col min="4617" max="4621" width="0" style="270" hidden="1" customWidth="1"/>
    <col min="4622" max="4623" width="7.44140625" style="270" customWidth="1"/>
    <col min="4624" max="4624" width="0" style="270" hidden="1" customWidth="1"/>
    <col min="4625" max="4625" width="7.44140625" style="270" customWidth="1"/>
    <col min="4626" max="4864" width="8.88671875" style="270"/>
    <col min="4865" max="4865" width="3.88671875" style="270" customWidth="1"/>
    <col min="4866" max="4866" width="13" style="270" customWidth="1"/>
    <col min="4867" max="4867" width="14.33203125" style="270" customWidth="1"/>
    <col min="4868" max="4868" width="23.77734375" style="270" bestFit="1" customWidth="1"/>
    <col min="4869" max="4869" width="10.5546875" style="270" customWidth="1"/>
    <col min="4870" max="4870" width="0" style="270" hidden="1" customWidth="1"/>
    <col min="4871" max="4871" width="28.6640625" style="270" customWidth="1"/>
    <col min="4872" max="4872" width="7.6640625" style="270" customWidth="1"/>
    <col min="4873" max="4877" width="0" style="270" hidden="1" customWidth="1"/>
    <col min="4878" max="4879" width="7.44140625" style="270" customWidth="1"/>
    <col min="4880" max="4880" width="0" style="270" hidden="1" customWidth="1"/>
    <col min="4881" max="4881" width="7.44140625" style="270" customWidth="1"/>
    <col min="4882" max="5120" width="8.88671875" style="270"/>
    <col min="5121" max="5121" width="3.88671875" style="270" customWidth="1"/>
    <col min="5122" max="5122" width="13" style="270" customWidth="1"/>
    <col min="5123" max="5123" width="14.33203125" style="270" customWidth="1"/>
    <col min="5124" max="5124" width="23.77734375" style="270" bestFit="1" customWidth="1"/>
    <col min="5125" max="5125" width="10.5546875" style="270" customWidth="1"/>
    <col min="5126" max="5126" width="0" style="270" hidden="1" customWidth="1"/>
    <col min="5127" max="5127" width="28.6640625" style="270" customWidth="1"/>
    <col min="5128" max="5128" width="7.6640625" style="270" customWidth="1"/>
    <col min="5129" max="5133" width="0" style="270" hidden="1" customWidth="1"/>
    <col min="5134" max="5135" width="7.44140625" style="270" customWidth="1"/>
    <col min="5136" max="5136" width="0" style="270" hidden="1" customWidth="1"/>
    <col min="5137" max="5137" width="7.44140625" style="270" customWidth="1"/>
    <col min="5138" max="5376" width="8.88671875" style="270"/>
    <col min="5377" max="5377" width="3.88671875" style="270" customWidth="1"/>
    <col min="5378" max="5378" width="13" style="270" customWidth="1"/>
    <col min="5379" max="5379" width="14.33203125" style="270" customWidth="1"/>
    <col min="5380" max="5380" width="23.77734375" style="270" bestFit="1" customWidth="1"/>
    <col min="5381" max="5381" width="10.5546875" style="270" customWidth="1"/>
    <col min="5382" max="5382" width="0" style="270" hidden="1" customWidth="1"/>
    <col min="5383" max="5383" width="28.6640625" style="270" customWidth="1"/>
    <col min="5384" max="5384" width="7.6640625" style="270" customWidth="1"/>
    <col min="5385" max="5389" width="0" style="270" hidden="1" customWidth="1"/>
    <col min="5390" max="5391" width="7.44140625" style="270" customWidth="1"/>
    <col min="5392" max="5392" width="0" style="270" hidden="1" customWidth="1"/>
    <col min="5393" max="5393" width="7.44140625" style="270" customWidth="1"/>
    <col min="5394" max="5632" width="8.88671875" style="270"/>
    <col min="5633" max="5633" width="3.88671875" style="270" customWidth="1"/>
    <col min="5634" max="5634" width="13" style="270" customWidth="1"/>
    <col min="5635" max="5635" width="14.33203125" style="270" customWidth="1"/>
    <col min="5636" max="5636" width="23.77734375" style="270" bestFit="1" customWidth="1"/>
    <col min="5637" max="5637" width="10.5546875" style="270" customWidth="1"/>
    <col min="5638" max="5638" width="0" style="270" hidden="1" customWidth="1"/>
    <col min="5639" max="5639" width="28.6640625" style="270" customWidth="1"/>
    <col min="5640" max="5640" width="7.6640625" style="270" customWidth="1"/>
    <col min="5641" max="5645" width="0" style="270" hidden="1" customWidth="1"/>
    <col min="5646" max="5647" width="7.44140625" style="270" customWidth="1"/>
    <col min="5648" max="5648" width="0" style="270" hidden="1" customWidth="1"/>
    <col min="5649" max="5649" width="7.44140625" style="270" customWidth="1"/>
    <col min="5650" max="5888" width="8.88671875" style="270"/>
    <col min="5889" max="5889" width="3.88671875" style="270" customWidth="1"/>
    <col min="5890" max="5890" width="13" style="270" customWidth="1"/>
    <col min="5891" max="5891" width="14.33203125" style="270" customWidth="1"/>
    <col min="5892" max="5892" width="23.77734375" style="270" bestFit="1" customWidth="1"/>
    <col min="5893" max="5893" width="10.5546875" style="270" customWidth="1"/>
    <col min="5894" max="5894" width="0" style="270" hidden="1" customWidth="1"/>
    <col min="5895" max="5895" width="28.6640625" style="270" customWidth="1"/>
    <col min="5896" max="5896" width="7.6640625" style="270" customWidth="1"/>
    <col min="5897" max="5901" width="0" style="270" hidden="1" customWidth="1"/>
    <col min="5902" max="5903" width="7.44140625" style="270" customWidth="1"/>
    <col min="5904" max="5904" width="0" style="270" hidden="1" customWidth="1"/>
    <col min="5905" max="5905" width="7.44140625" style="270" customWidth="1"/>
    <col min="5906" max="6144" width="8.88671875" style="270"/>
    <col min="6145" max="6145" width="3.88671875" style="270" customWidth="1"/>
    <col min="6146" max="6146" width="13" style="270" customWidth="1"/>
    <col min="6147" max="6147" width="14.33203125" style="270" customWidth="1"/>
    <col min="6148" max="6148" width="23.77734375" style="270" bestFit="1" customWidth="1"/>
    <col min="6149" max="6149" width="10.5546875" style="270" customWidth="1"/>
    <col min="6150" max="6150" width="0" style="270" hidden="1" customWidth="1"/>
    <col min="6151" max="6151" width="28.6640625" style="270" customWidth="1"/>
    <col min="6152" max="6152" width="7.6640625" style="270" customWidth="1"/>
    <col min="6153" max="6157" width="0" style="270" hidden="1" customWidth="1"/>
    <col min="6158" max="6159" width="7.44140625" style="270" customWidth="1"/>
    <col min="6160" max="6160" width="0" style="270" hidden="1" customWidth="1"/>
    <col min="6161" max="6161" width="7.44140625" style="270" customWidth="1"/>
    <col min="6162" max="6400" width="8.88671875" style="270"/>
    <col min="6401" max="6401" width="3.88671875" style="270" customWidth="1"/>
    <col min="6402" max="6402" width="13" style="270" customWidth="1"/>
    <col min="6403" max="6403" width="14.33203125" style="270" customWidth="1"/>
    <col min="6404" max="6404" width="23.77734375" style="270" bestFit="1" customWidth="1"/>
    <col min="6405" max="6405" width="10.5546875" style="270" customWidth="1"/>
    <col min="6406" max="6406" width="0" style="270" hidden="1" customWidth="1"/>
    <col min="6407" max="6407" width="28.6640625" style="270" customWidth="1"/>
    <col min="6408" max="6408" width="7.6640625" style="270" customWidth="1"/>
    <col min="6409" max="6413" width="0" style="270" hidden="1" customWidth="1"/>
    <col min="6414" max="6415" width="7.44140625" style="270" customWidth="1"/>
    <col min="6416" max="6416" width="0" style="270" hidden="1" customWidth="1"/>
    <col min="6417" max="6417" width="7.44140625" style="270" customWidth="1"/>
    <col min="6418" max="6656" width="8.88671875" style="270"/>
    <col min="6657" max="6657" width="3.88671875" style="270" customWidth="1"/>
    <col min="6658" max="6658" width="13" style="270" customWidth="1"/>
    <col min="6659" max="6659" width="14.33203125" style="270" customWidth="1"/>
    <col min="6660" max="6660" width="23.77734375" style="270" bestFit="1" customWidth="1"/>
    <col min="6661" max="6661" width="10.5546875" style="270" customWidth="1"/>
    <col min="6662" max="6662" width="0" style="270" hidden="1" customWidth="1"/>
    <col min="6663" max="6663" width="28.6640625" style="270" customWidth="1"/>
    <col min="6664" max="6664" width="7.6640625" style="270" customWidth="1"/>
    <col min="6665" max="6669" width="0" style="270" hidden="1" customWidth="1"/>
    <col min="6670" max="6671" width="7.44140625" style="270" customWidth="1"/>
    <col min="6672" max="6672" width="0" style="270" hidden="1" customWidth="1"/>
    <col min="6673" max="6673" width="7.44140625" style="270" customWidth="1"/>
    <col min="6674" max="6912" width="8.88671875" style="270"/>
    <col min="6913" max="6913" width="3.88671875" style="270" customWidth="1"/>
    <col min="6914" max="6914" width="13" style="270" customWidth="1"/>
    <col min="6915" max="6915" width="14.33203125" style="270" customWidth="1"/>
    <col min="6916" max="6916" width="23.77734375" style="270" bestFit="1" customWidth="1"/>
    <col min="6917" max="6917" width="10.5546875" style="270" customWidth="1"/>
    <col min="6918" max="6918" width="0" style="270" hidden="1" customWidth="1"/>
    <col min="6919" max="6919" width="28.6640625" style="270" customWidth="1"/>
    <col min="6920" max="6920" width="7.6640625" style="270" customWidth="1"/>
    <col min="6921" max="6925" width="0" style="270" hidden="1" customWidth="1"/>
    <col min="6926" max="6927" width="7.44140625" style="270" customWidth="1"/>
    <col min="6928" max="6928" width="0" style="270" hidden="1" customWidth="1"/>
    <col min="6929" max="6929" width="7.44140625" style="270" customWidth="1"/>
    <col min="6930" max="7168" width="8.88671875" style="270"/>
    <col min="7169" max="7169" width="3.88671875" style="270" customWidth="1"/>
    <col min="7170" max="7170" width="13" style="270" customWidth="1"/>
    <col min="7171" max="7171" width="14.33203125" style="270" customWidth="1"/>
    <col min="7172" max="7172" width="23.77734375" style="270" bestFit="1" customWidth="1"/>
    <col min="7173" max="7173" width="10.5546875" style="270" customWidth="1"/>
    <col min="7174" max="7174" width="0" style="270" hidden="1" customWidth="1"/>
    <col min="7175" max="7175" width="28.6640625" style="270" customWidth="1"/>
    <col min="7176" max="7176" width="7.6640625" style="270" customWidth="1"/>
    <col min="7177" max="7181" width="0" style="270" hidden="1" customWidth="1"/>
    <col min="7182" max="7183" width="7.44140625" style="270" customWidth="1"/>
    <col min="7184" max="7184" width="0" style="270" hidden="1" customWidth="1"/>
    <col min="7185" max="7185" width="7.44140625" style="270" customWidth="1"/>
    <col min="7186" max="7424" width="8.88671875" style="270"/>
    <col min="7425" max="7425" width="3.88671875" style="270" customWidth="1"/>
    <col min="7426" max="7426" width="13" style="270" customWidth="1"/>
    <col min="7427" max="7427" width="14.33203125" style="270" customWidth="1"/>
    <col min="7428" max="7428" width="23.77734375" style="270" bestFit="1" customWidth="1"/>
    <col min="7429" max="7429" width="10.5546875" style="270" customWidth="1"/>
    <col min="7430" max="7430" width="0" style="270" hidden="1" customWidth="1"/>
    <col min="7431" max="7431" width="28.6640625" style="270" customWidth="1"/>
    <col min="7432" max="7432" width="7.6640625" style="270" customWidth="1"/>
    <col min="7433" max="7437" width="0" style="270" hidden="1" customWidth="1"/>
    <col min="7438" max="7439" width="7.44140625" style="270" customWidth="1"/>
    <col min="7440" max="7440" width="0" style="270" hidden="1" customWidth="1"/>
    <col min="7441" max="7441" width="7.44140625" style="270" customWidth="1"/>
    <col min="7442" max="7680" width="8.88671875" style="270"/>
    <col min="7681" max="7681" width="3.88671875" style="270" customWidth="1"/>
    <col min="7682" max="7682" width="13" style="270" customWidth="1"/>
    <col min="7683" max="7683" width="14.33203125" style="270" customWidth="1"/>
    <col min="7684" max="7684" width="23.77734375" style="270" bestFit="1" customWidth="1"/>
    <col min="7685" max="7685" width="10.5546875" style="270" customWidth="1"/>
    <col min="7686" max="7686" width="0" style="270" hidden="1" customWidth="1"/>
    <col min="7687" max="7687" width="28.6640625" style="270" customWidth="1"/>
    <col min="7688" max="7688" width="7.6640625" style="270" customWidth="1"/>
    <col min="7689" max="7693" width="0" style="270" hidden="1" customWidth="1"/>
    <col min="7694" max="7695" width="7.44140625" style="270" customWidth="1"/>
    <col min="7696" max="7696" width="0" style="270" hidden="1" customWidth="1"/>
    <col min="7697" max="7697" width="7.44140625" style="270" customWidth="1"/>
    <col min="7698" max="7936" width="8.88671875" style="270"/>
    <col min="7937" max="7937" width="3.88671875" style="270" customWidth="1"/>
    <col min="7938" max="7938" width="13" style="270" customWidth="1"/>
    <col min="7939" max="7939" width="14.33203125" style="270" customWidth="1"/>
    <col min="7940" max="7940" width="23.77734375" style="270" bestFit="1" customWidth="1"/>
    <col min="7941" max="7941" width="10.5546875" style="270" customWidth="1"/>
    <col min="7942" max="7942" width="0" style="270" hidden="1" customWidth="1"/>
    <col min="7943" max="7943" width="28.6640625" style="270" customWidth="1"/>
    <col min="7944" max="7944" width="7.6640625" style="270" customWidth="1"/>
    <col min="7945" max="7949" width="0" style="270" hidden="1" customWidth="1"/>
    <col min="7950" max="7951" width="7.44140625" style="270" customWidth="1"/>
    <col min="7952" max="7952" width="0" style="270" hidden="1" customWidth="1"/>
    <col min="7953" max="7953" width="7.44140625" style="270" customWidth="1"/>
    <col min="7954" max="8192" width="8.88671875" style="270"/>
    <col min="8193" max="8193" width="3.88671875" style="270" customWidth="1"/>
    <col min="8194" max="8194" width="13" style="270" customWidth="1"/>
    <col min="8195" max="8195" width="14.33203125" style="270" customWidth="1"/>
    <col min="8196" max="8196" width="23.77734375" style="270" bestFit="1" customWidth="1"/>
    <col min="8197" max="8197" width="10.5546875" style="270" customWidth="1"/>
    <col min="8198" max="8198" width="0" style="270" hidden="1" customWidth="1"/>
    <col min="8199" max="8199" width="28.6640625" style="270" customWidth="1"/>
    <col min="8200" max="8200" width="7.6640625" style="270" customWidth="1"/>
    <col min="8201" max="8205" width="0" style="270" hidden="1" customWidth="1"/>
    <col min="8206" max="8207" width="7.44140625" style="270" customWidth="1"/>
    <col min="8208" max="8208" width="0" style="270" hidden="1" customWidth="1"/>
    <col min="8209" max="8209" width="7.44140625" style="270" customWidth="1"/>
    <col min="8210" max="8448" width="8.88671875" style="270"/>
    <col min="8449" max="8449" width="3.88671875" style="270" customWidth="1"/>
    <col min="8450" max="8450" width="13" style="270" customWidth="1"/>
    <col min="8451" max="8451" width="14.33203125" style="270" customWidth="1"/>
    <col min="8452" max="8452" width="23.77734375" style="270" bestFit="1" customWidth="1"/>
    <col min="8453" max="8453" width="10.5546875" style="270" customWidth="1"/>
    <col min="8454" max="8454" width="0" style="270" hidden="1" customWidth="1"/>
    <col min="8455" max="8455" width="28.6640625" style="270" customWidth="1"/>
    <col min="8456" max="8456" width="7.6640625" style="270" customWidth="1"/>
    <col min="8457" max="8461" width="0" style="270" hidden="1" customWidth="1"/>
    <col min="8462" max="8463" width="7.44140625" style="270" customWidth="1"/>
    <col min="8464" max="8464" width="0" style="270" hidden="1" customWidth="1"/>
    <col min="8465" max="8465" width="7.44140625" style="270" customWidth="1"/>
    <col min="8466" max="8704" width="8.88671875" style="270"/>
    <col min="8705" max="8705" width="3.88671875" style="270" customWidth="1"/>
    <col min="8706" max="8706" width="13" style="270" customWidth="1"/>
    <col min="8707" max="8707" width="14.33203125" style="270" customWidth="1"/>
    <col min="8708" max="8708" width="23.77734375" style="270" bestFit="1" customWidth="1"/>
    <col min="8709" max="8709" width="10.5546875" style="270" customWidth="1"/>
    <col min="8710" max="8710" width="0" style="270" hidden="1" customWidth="1"/>
    <col min="8711" max="8711" width="28.6640625" style="270" customWidth="1"/>
    <col min="8712" max="8712" width="7.6640625" style="270" customWidth="1"/>
    <col min="8713" max="8717" width="0" style="270" hidden="1" customWidth="1"/>
    <col min="8718" max="8719" width="7.44140625" style="270" customWidth="1"/>
    <col min="8720" max="8720" width="0" style="270" hidden="1" customWidth="1"/>
    <col min="8721" max="8721" width="7.44140625" style="270" customWidth="1"/>
    <col min="8722" max="8960" width="8.88671875" style="270"/>
    <col min="8961" max="8961" width="3.88671875" style="270" customWidth="1"/>
    <col min="8962" max="8962" width="13" style="270" customWidth="1"/>
    <col min="8963" max="8963" width="14.33203125" style="270" customWidth="1"/>
    <col min="8964" max="8964" width="23.77734375" style="270" bestFit="1" customWidth="1"/>
    <col min="8965" max="8965" width="10.5546875" style="270" customWidth="1"/>
    <col min="8966" max="8966" width="0" style="270" hidden="1" customWidth="1"/>
    <col min="8967" max="8967" width="28.6640625" style="270" customWidth="1"/>
    <col min="8968" max="8968" width="7.6640625" style="270" customWidth="1"/>
    <col min="8969" max="8973" width="0" style="270" hidden="1" customWidth="1"/>
    <col min="8974" max="8975" width="7.44140625" style="270" customWidth="1"/>
    <col min="8976" max="8976" width="0" style="270" hidden="1" customWidth="1"/>
    <col min="8977" max="8977" width="7.44140625" style="270" customWidth="1"/>
    <col min="8978" max="9216" width="8.88671875" style="270"/>
    <col min="9217" max="9217" width="3.88671875" style="270" customWidth="1"/>
    <col min="9218" max="9218" width="13" style="270" customWidth="1"/>
    <col min="9219" max="9219" width="14.33203125" style="270" customWidth="1"/>
    <col min="9220" max="9220" width="23.77734375" style="270" bestFit="1" customWidth="1"/>
    <col min="9221" max="9221" width="10.5546875" style="270" customWidth="1"/>
    <col min="9222" max="9222" width="0" style="270" hidden="1" customWidth="1"/>
    <col min="9223" max="9223" width="28.6640625" style="270" customWidth="1"/>
    <col min="9224" max="9224" width="7.6640625" style="270" customWidth="1"/>
    <col min="9225" max="9229" width="0" style="270" hidden="1" customWidth="1"/>
    <col min="9230" max="9231" width="7.44140625" style="270" customWidth="1"/>
    <col min="9232" max="9232" width="0" style="270" hidden="1" customWidth="1"/>
    <col min="9233" max="9233" width="7.44140625" style="270" customWidth="1"/>
    <col min="9234" max="9472" width="8.88671875" style="270"/>
    <col min="9473" max="9473" width="3.88671875" style="270" customWidth="1"/>
    <col min="9474" max="9474" width="13" style="270" customWidth="1"/>
    <col min="9475" max="9475" width="14.33203125" style="270" customWidth="1"/>
    <col min="9476" max="9476" width="23.77734375" style="270" bestFit="1" customWidth="1"/>
    <col min="9477" max="9477" width="10.5546875" style="270" customWidth="1"/>
    <col min="9478" max="9478" width="0" style="270" hidden="1" customWidth="1"/>
    <col min="9479" max="9479" width="28.6640625" style="270" customWidth="1"/>
    <col min="9480" max="9480" width="7.6640625" style="270" customWidth="1"/>
    <col min="9481" max="9485" width="0" style="270" hidden="1" customWidth="1"/>
    <col min="9486" max="9487" width="7.44140625" style="270" customWidth="1"/>
    <col min="9488" max="9488" width="0" style="270" hidden="1" customWidth="1"/>
    <col min="9489" max="9489" width="7.44140625" style="270" customWidth="1"/>
    <col min="9490" max="9728" width="8.88671875" style="270"/>
    <col min="9729" max="9729" width="3.88671875" style="270" customWidth="1"/>
    <col min="9730" max="9730" width="13" style="270" customWidth="1"/>
    <col min="9731" max="9731" width="14.33203125" style="270" customWidth="1"/>
    <col min="9732" max="9732" width="23.77734375" style="270" bestFit="1" customWidth="1"/>
    <col min="9733" max="9733" width="10.5546875" style="270" customWidth="1"/>
    <col min="9734" max="9734" width="0" style="270" hidden="1" customWidth="1"/>
    <col min="9735" max="9735" width="28.6640625" style="270" customWidth="1"/>
    <col min="9736" max="9736" width="7.6640625" style="270" customWidth="1"/>
    <col min="9737" max="9741" width="0" style="270" hidden="1" customWidth="1"/>
    <col min="9742" max="9743" width="7.44140625" style="270" customWidth="1"/>
    <col min="9744" max="9744" width="0" style="270" hidden="1" customWidth="1"/>
    <col min="9745" max="9745" width="7.44140625" style="270" customWidth="1"/>
    <col min="9746" max="9984" width="8.88671875" style="270"/>
    <col min="9985" max="9985" width="3.88671875" style="270" customWidth="1"/>
    <col min="9986" max="9986" width="13" style="270" customWidth="1"/>
    <col min="9987" max="9987" width="14.33203125" style="270" customWidth="1"/>
    <col min="9988" max="9988" width="23.77734375" style="270" bestFit="1" customWidth="1"/>
    <col min="9989" max="9989" width="10.5546875" style="270" customWidth="1"/>
    <col min="9990" max="9990" width="0" style="270" hidden="1" customWidth="1"/>
    <col min="9991" max="9991" width="28.6640625" style="270" customWidth="1"/>
    <col min="9992" max="9992" width="7.6640625" style="270" customWidth="1"/>
    <col min="9993" max="9997" width="0" style="270" hidden="1" customWidth="1"/>
    <col min="9998" max="9999" width="7.44140625" style="270" customWidth="1"/>
    <col min="10000" max="10000" width="0" style="270" hidden="1" customWidth="1"/>
    <col min="10001" max="10001" width="7.44140625" style="270" customWidth="1"/>
    <col min="10002" max="10240" width="8.88671875" style="270"/>
    <col min="10241" max="10241" width="3.88671875" style="270" customWidth="1"/>
    <col min="10242" max="10242" width="13" style="270" customWidth="1"/>
    <col min="10243" max="10243" width="14.33203125" style="270" customWidth="1"/>
    <col min="10244" max="10244" width="23.77734375" style="270" bestFit="1" customWidth="1"/>
    <col min="10245" max="10245" width="10.5546875" style="270" customWidth="1"/>
    <col min="10246" max="10246" width="0" style="270" hidden="1" customWidth="1"/>
    <col min="10247" max="10247" width="28.6640625" style="270" customWidth="1"/>
    <col min="10248" max="10248" width="7.6640625" style="270" customWidth="1"/>
    <col min="10249" max="10253" width="0" style="270" hidden="1" customWidth="1"/>
    <col min="10254" max="10255" width="7.44140625" style="270" customWidth="1"/>
    <col min="10256" max="10256" width="0" style="270" hidden="1" customWidth="1"/>
    <col min="10257" max="10257" width="7.44140625" style="270" customWidth="1"/>
    <col min="10258" max="10496" width="8.88671875" style="270"/>
    <col min="10497" max="10497" width="3.88671875" style="270" customWidth="1"/>
    <col min="10498" max="10498" width="13" style="270" customWidth="1"/>
    <col min="10499" max="10499" width="14.33203125" style="270" customWidth="1"/>
    <col min="10500" max="10500" width="23.77734375" style="270" bestFit="1" customWidth="1"/>
    <col min="10501" max="10501" width="10.5546875" style="270" customWidth="1"/>
    <col min="10502" max="10502" width="0" style="270" hidden="1" customWidth="1"/>
    <col min="10503" max="10503" width="28.6640625" style="270" customWidth="1"/>
    <col min="10504" max="10504" width="7.6640625" style="270" customWidth="1"/>
    <col min="10505" max="10509" width="0" style="270" hidden="1" customWidth="1"/>
    <col min="10510" max="10511" width="7.44140625" style="270" customWidth="1"/>
    <col min="10512" max="10512" width="0" style="270" hidden="1" customWidth="1"/>
    <col min="10513" max="10513" width="7.44140625" style="270" customWidth="1"/>
    <col min="10514" max="10752" width="8.88671875" style="270"/>
    <col min="10753" max="10753" width="3.88671875" style="270" customWidth="1"/>
    <col min="10754" max="10754" width="13" style="270" customWidth="1"/>
    <col min="10755" max="10755" width="14.33203125" style="270" customWidth="1"/>
    <col min="10756" max="10756" width="23.77734375" style="270" bestFit="1" customWidth="1"/>
    <col min="10757" max="10757" width="10.5546875" style="270" customWidth="1"/>
    <col min="10758" max="10758" width="0" style="270" hidden="1" customWidth="1"/>
    <col min="10759" max="10759" width="28.6640625" style="270" customWidth="1"/>
    <col min="10760" max="10760" width="7.6640625" style="270" customWidth="1"/>
    <col min="10761" max="10765" width="0" style="270" hidden="1" customWidth="1"/>
    <col min="10766" max="10767" width="7.44140625" style="270" customWidth="1"/>
    <col min="10768" max="10768" width="0" style="270" hidden="1" customWidth="1"/>
    <col min="10769" max="10769" width="7.44140625" style="270" customWidth="1"/>
    <col min="10770" max="11008" width="8.88671875" style="270"/>
    <col min="11009" max="11009" width="3.88671875" style="270" customWidth="1"/>
    <col min="11010" max="11010" width="13" style="270" customWidth="1"/>
    <col min="11011" max="11011" width="14.33203125" style="270" customWidth="1"/>
    <col min="11012" max="11012" width="23.77734375" style="270" bestFit="1" customWidth="1"/>
    <col min="11013" max="11013" width="10.5546875" style="270" customWidth="1"/>
    <col min="11014" max="11014" width="0" style="270" hidden="1" customWidth="1"/>
    <col min="11015" max="11015" width="28.6640625" style="270" customWidth="1"/>
    <col min="11016" max="11016" width="7.6640625" style="270" customWidth="1"/>
    <col min="11017" max="11021" width="0" style="270" hidden="1" customWidth="1"/>
    <col min="11022" max="11023" width="7.44140625" style="270" customWidth="1"/>
    <col min="11024" max="11024" width="0" style="270" hidden="1" customWidth="1"/>
    <col min="11025" max="11025" width="7.44140625" style="270" customWidth="1"/>
    <col min="11026" max="11264" width="8.88671875" style="270"/>
    <col min="11265" max="11265" width="3.88671875" style="270" customWidth="1"/>
    <col min="11266" max="11266" width="13" style="270" customWidth="1"/>
    <col min="11267" max="11267" width="14.33203125" style="270" customWidth="1"/>
    <col min="11268" max="11268" width="23.77734375" style="270" bestFit="1" customWidth="1"/>
    <col min="11269" max="11269" width="10.5546875" style="270" customWidth="1"/>
    <col min="11270" max="11270" width="0" style="270" hidden="1" customWidth="1"/>
    <col min="11271" max="11271" width="28.6640625" style="270" customWidth="1"/>
    <col min="11272" max="11272" width="7.6640625" style="270" customWidth="1"/>
    <col min="11273" max="11277" width="0" style="270" hidden="1" customWidth="1"/>
    <col min="11278" max="11279" width="7.44140625" style="270" customWidth="1"/>
    <col min="11280" max="11280" width="0" style="270" hidden="1" customWidth="1"/>
    <col min="11281" max="11281" width="7.44140625" style="270" customWidth="1"/>
    <col min="11282" max="11520" width="8.88671875" style="270"/>
    <col min="11521" max="11521" width="3.88671875" style="270" customWidth="1"/>
    <col min="11522" max="11522" width="13" style="270" customWidth="1"/>
    <col min="11523" max="11523" width="14.33203125" style="270" customWidth="1"/>
    <col min="11524" max="11524" width="23.77734375" style="270" bestFit="1" customWidth="1"/>
    <col min="11525" max="11525" width="10.5546875" style="270" customWidth="1"/>
    <col min="11526" max="11526" width="0" style="270" hidden="1" customWidth="1"/>
    <col min="11527" max="11527" width="28.6640625" style="270" customWidth="1"/>
    <col min="11528" max="11528" width="7.6640625" style="270" customWidth="1"/>
    <col min="11529" max="11533" width="0" style="270" hidden="1" customWidth="1"/>
    <col min="11534" max="11535" width="7.44140625" style="270" customWidth="1"/>
    <col min="11536" max="11536" width="0" style="270" hidden="1" customWidth="1"/>
    <col min="11537" max="11537" width="7.44140625" style="270" customWidth="1"/>
    <col min="11538" max="11776" width="8.88671875" style="270"/>
    <col min="11777" max="11777" width="3.88671875" style="270" customWidth="1"/>
    <col min="11778" max="11778" width="13" style="270" customWidth="1"/>
    <col min="11779" max="11779" width="14.33203125" style="270" customWidth="1"/>
    <col min="11780" max="11780" width="23.77734375" style="270" bestFit="1" customWidth="1"/>
    <col min="11781" max="11781" width="10.5546875" style="270" customWidth="1"/>
    <col min="11782" max="11782" width="0" style="270" hidden="1" customWidth="1"/>
    <col min="11783" max="11783" width="28.6640625" style="270" customWidth="1"/>
    <col min="11784" max="11784" width="7.6640625" style="270" customWidth="1"/>
    <col min="11785" max="11789" width="0" style="270" hidden="1" customWidth="1"/>
    <col min="11790" max="11791" width="7.44140625" style="270" customWidth="1"/>
    <col min="11792" max="11792" width="0" style="270" hidden="1" customWidth="1"/>
    <col min="11793" max="11793" width="7.44140625" style="270" customWidth="1"/>
    <col min="11794" max="12032" width="8.88671875" style="270"/>
    <col min="12033" max="12033" width="3.88671875" style="270" customWidth="1"/>
    <col min="12034" max="12034" width="13" style="270" customWidth="1"/>
    <col min="12035" max="12035" width="14.33203125" style="270" customWidth="1"/>
    <col min="12036" max="12036" width="23.77734375" style="270" bestFit="1" customWidth="1"/>
    <col min="12037" max="12037" width="10.5546875" style="270" customWidth="1"/>
    <col min="12038" max="12038" width="0" style="270" hidden="1" customWidth="1"/>
    <col min="12039" max="12039" width="28.6640625" style="270" customWidth="1"/>
    <col min="12040" max="12040" width="7.6640625" style="270" customWidth="1"/>
    <col min="12041" max="12045" width="0" style="270" hidden="1" customWidth="1"/>
    <col min="12046" max="12047" width="7.44140625" style="270" customWidth="1"/>
    <col min="12048" max="12048" width="0" style="270" hidden="1" customWidth="1"/>
    <col min="12049" max="12049" width="7.44140625" style="270" customWidth="1"/>
    <col min="12050" max="12288" width="8.88671875" style="270"/>
    <col min="12289" max="12289" width="3.88671875" style="270" customWidth="1"/>
    <col min="12290" max="12290" width="13" style="270" customWidth="1"/>
    <col min="12291" max="12291" width="14.33203125" style="270" customWidth="1"/>
    <col min="12292" max="12292" width="23.77734375" style="270" bestFit="1" customWidth="1"/>
    <col min="12293" max="12293" width="10.5546875" style="270" customWidth="1"/>
    <col min="12294" max="12294" width="0" style="270" hidden="1" customWidth="1"/>
    <col min="12295" max="12295" width="28.6640625" style="270" customWidth="1"/>
    <col min="12296" max="12296" width="7.6640625" style="270" customWidth="1"/>
    <col min="12297" max="12301" width="0" style="270" hidden="1" customWidth="1"/>
    <col min="12302" max="12303" width="7.44140625" style="270" customWidth="1"/>
    <col min="12304" max="12304" width="0" style="270" hidden="1" customWidth="1"/>
    <col min="12305" max="12305" width="7.44140625" style="270" customWidth="1"/>
    <col min="12306" max="12544" width="8.88671875" style="270"/>
    <col min="12545" max="12545" width="3.88671875" style="270" customWidth="1"/>
    <col min="12546" max="12546" width="13" style="270" customWidth="1"/>
    <col min="12547" max="12547" width="14.33203125" style="270" customWidth="1"/>
    <col min="12548" max="12548" width="23.77734375" style="270" bestFit="1" customWidth="1"/>
    <col min="12549" max="12549" width="10.5546875" style="270" customWidth="1"/>
    <col min="12550" max="12550" width="0" style="270" hidden="1" customWidth="1"/>
    <col min="12551" max="12551" width="28.6640625" style="270" customWidth="1"/>
    <col min="12552" max="12552" width="7.6640625" style="270" customWidth="1"/>
    <col min="12553" max="12557" width="0" style="270" hidden="1" customWidth="1"/>
    <col min="12558" max="12559" width="7.44140625" style="270" customWidth="1"/>
    <col min="12560" max="12560" width="0" style="270" hidden="1" customWidth="1"/>
    <col min="12561" max="12561" width="7.44140625" style="270" customWidth="1"/>
    <col min="12562" max="12800" width="8.88671875" style="270"/>
    <col min="12801" max="12801" width="3.88671875" style="270" customWidth="1"/>
    <col min="12802" max="12802" width="13" style="270" customWidth="1"/>
    <col min="12803" max="12803" width="14.33203125" style="270" customWidth="1"/>
    <col min="12804" max="12804" width="23.77734375" style="270" bestFit="1" customWidth="1"/>
    <col min="12805" max="12805" width="10.5546875" style="270" customWidth="1"/>
    <col min="12806" max="12806" width="0" style="270" hidden="1" customWidth="1"/>
    <col min="12807" max="12807" width="28.6640625" style="270" customWidth="1"/>
    <col min="12808" max="12808" width="7.6640625" style="270" customWidth="1"/>
    <col min="12809" max="12813" width="0" style="270" hidden="1" customWidth="1"/>
    <col min="12814" max="12815" width="7.44140625" style="270" customWidth="1"/>
    <col min="12816" max="12816" width="0" style="270" hidden="1" customWidth="1"/>
    <col min="12817" max="12817" width="7.44140625" style="270" customWidth="1"/>
    <col min="12818" max="13056" width="8.88671875" style="270"/>
    <col min="13057" max="13057" width="3.88671875" style="270" customWidth="1"/>
    <col min="13058" max="13058" width="13" style="270" customWidth="1"/>
    <col min="13059" max="13059" width="14.33203125" style="270" customWidth="1"/>
    <col min="13060" max="13060" width="23.77734375" style="270" bestFit="1" customWidth="1"/>
    <col min="13061" max="13061" width="10.5546875" style="270" customWidth="1"/>
    <col min="13062" max="13062" width="0" style="270" hidden="1" customWidth="1"/>
    <col min="13063" max="13063" width="28.6640625" style="270" customWidth="1"/>
    <col min="13064" max="13064" width="7.6640625" style="270" customWidth="1"/>
    <col min="13065" max="13069" width="0" style="270" hidden="1" customWidth="1"/>
    <col min="13070" max="13071" width="7.44140625" style="270" customWidth="1"/>
    <col min="13072" max="13072" width="0" style="270" hidden="1" customWidth="1"/>
    <col min="13073" max="13073" width="7.44140625" style="270" customWidth="1"/>
    <col min="13074" max="13312" width="8.88671875" style="270"/>
    <col min="13313" max="13313" width="3.88671875" style="270" customWidth="1"/>
    <col min="13314" max="13314" width="13" style="270" customWidth="1"/>
    <col min="13315" max="13315" width="14.33203125" style="270" customWidth="1"/>
    <col min="13316" max="13316" width="23.77734375" style="270" bestFit="1" customWidth="1"/>
    <col min="13317" max="13317" width="10.5546875" style="270" customWidth="1"/>
    <col min="13318" max="13318" width="0" style="270" hidden="1" customWidth="1"/>
    <col min="13319" max="13319" width="28.6640625" style="270" customWidth="1"/>
    <col min="13320" max="13320" width="7.6640625" style="270" customWidth="1"/>
    <col min="13321" max="13325" width="0" style="270" hidden="1" customWidth="1"/>
    <col min="13326" max="13327" width="7.44140625" style="270" customWidth="1"/>
    <col min="13328" max="13328" width="0" style="270" hidden="1" customWidth="1"/>
    <col min="13329" max="13329" width="7.44140625" style="270" customWidth="1"/>
    <col min="13330" max="13568" width="8.88671875" style="270"/>
    <col min="13569" max="13569" width="3.88671875" style="270" customWidth="1"/>
    <col min="13570" max="13570" width="13" style="270" customWidth="1"/>
    <col min="13571" max="13571" width="14.33203125" style="270" customWidth="1"/>
    <col min="13572" max="13572" width="23.77734375" style="270" bestFit="1" customWidth="1"/>
    <col min="13573" max="13573" width="10.5546875" style="270" customWidth="1"/>
    <col min="13574" max="13574" width="0" style="270" hidden="1" customWidth="1"/>
    <col min="13575" max="13575" width="28.6640625" style="270" customWidth="1"/>
    <col min="13576" max="13576" width="7.6640625" style="270" customWidth="1"/>
    <col min="13577" max="13581" width="0" style="270" hidden="1" customWidth="1"/>
    <col min="13582" max="13583" width="7.44140625" style="270" customWidth="1"/>
    <col min="13584" max="13584" width="0" style="270" hidden="1" customWidth="1"/>
    <col min="13585" max="13585" width="7.44140625" style="270" customWidth="1"/>
    <col min="13586" max="13824" width="8.88671875" style="270"/>
    <col min="13825" max="13825" width="3.88671875" style="270" customWidth="1"/>
    <col min="13826" max="13826" width="13" style="270" customWidth="1"/>
    <col min="13827" max="13827" width="14.33203125" style="270" customWidth="1"/>
    <col min="13828" max="13828" width="23.77734375" style="270" bestFit="1" customWidth="1"/>
    <col min="13829" max="13829" width="10.5546875" style="270" customWidth="1"/>
    <col min="13830" max="13830" width="0" style="270" hidden="1" customWidth="1"/>
    <col min="13831" max="13831" width="28.6640625" style="270" customWidth="1"/>
    <col min="13832" max="13832" width="7.6640625" style="270" customWidth="1"/>
    <col min="13833" max="13837" width="0" style="270" hidden="1" customWidth="1"/>
    <col min="13838" max="13839" width="7.44140625" style="270" customWidth="1"/>
    <col min="13840" max="13840" width="0" style="270" hidden="1" customWidth="1"/>
    <col min="13841" max="13841" width="7.44140625" style="270" customWidth="1"/>
    <col min="13842" max="14080" width="8.88671875" style="270"/>
    <col min="14081" max="14081" width="3.88671875" style="270" customWidth="1"/>
    <col min="14082" max="14082" width="13" style="270" customWidth="1"/>
    <col min="14083" max="14083" width="14.33203125" style="270" customWidth="1"/>
    <col min="14084" max="14084" width="23.77734375" style="270" bestFit="1" customWidth="1"/>
    <col min="14085" max="14085" width="10.5546875" style="270" customWidth="1"/>
    <col min="14086" max="14086" width="0" style="270" hidden="1" customWidth="1"/>
    <col min="14087" max="14087" width="28.6640625" style="270" customWidth="1"/>
    <col min="14088" max="14088" width="7.6640625" style="270" customWidth="1"/>
    <col min="14089" max="14093" width="0" style="270" hidden="1" customWidth="1"/>
    <col min="14094" max="14095" width="7.44140625" style="270" customWidth="1"/>
    <col min="14096" max="14096" width="0" style="270" hidden="1" customWidth="1"/>
    <col min="14097" max="14097" width="7.44140625" style="270" customWidth="1"/>
    <col min="14098" max="14336" width="8.88671875" style="270"/>
    <col min="14337" max="14337" width="3.88671875" style="270" customWidth="1"/>
    <col min="14338" max="14338" width="13" style="270" customWidth="1"/>
    <col min="14339" max="14339" width="14.33203125" style="270" customWidth="1"/>
    <col min="14340" max="14340" width="23.77734375" style="270" bestFit="1" customWidth="1"/>
    <col min="14341" max="14341" width="10.5546875" style="270" customWidth="1"/>
    <col min="14342" max="14342" width="0" style="270" hidden="1" customWidth="1"/>
    <col min="14343" max="14343" width="28.6640625" style="270" customWidth="1"/>
    <col min="14344" max="14344" width="7.6640625" style="270" customWidth="1"/>
    <col min="14345" max="14349" width="0" style="270" hidden="1" customWidth="1"/>
    <col min="14350" max="14351" width="7.44140625" style="270" customWidth="1"/>
    <col min="14352" max="14352" width="0" style="270" hidden="1" customWidth="1"/>
    <col min="14353" max="14353" width="7.44140625" style="270" customWidth="1"/>
    <col min="14354" max="14592" width="8.88671875" style="270"/>
    <col min="14593" max="14593" width="3.88671875" style="270" customWidth="1"/>
    <col min="14594" max="14594" width="13" style="270" customWidth="1"/>
    <col min="14595" max="14595" width="14.33203125" style="270" customWidth="1"/>
    <col min="14596" max="14596" width="23.77734375" style="270" bestFit="1" customWidth="1"/>
    <col min="14597" max="14597" width="10.5546875" style="270" customWidth="1"/>
    <col min="14598" max="14598" width="0" style="270" hidden="1" customWidth="1"/>
    <col min="14599" max="14599" width="28.6640625" style="270" customWidth="1"/>
    <col min="14600" max="14600" width="7.6640625" style="270" customWidth="1"/>
    <col min="14601" max="14605" width="0" style="270" hidden="1" customWidth="1"/>
    <col min="14606" max="14607" width="7.44140625" style="270" customWidth="1"/>
    <col min="14608" max="14608" width="0" style="270" hidden="1" customWidth="1"/>
    <col min="14609" max="14609" width="7.44140625" style="270" customWidth="1"/>
    <col min="14610" max="14848" width="8.88671875" style="270"/>
    <col min="14849" max="14849" width="3.88671875" style="270" customWidth="1"/>
    <col min="14850" max="14850" width="13" style="270" customWidth="1"/>
    <col min="14851" max="14851" width="14.33203125" style="270" customWidth="1"/>
    <col min="14852" max="14852" width="23.77734375" style="270" bestFit="1" customWidth="1"/>
    <col min="14853" max="14853" width="10.5546875" style="270" customWidth="1"/>
    <col min="14854" max="14854" width="0" style="270" hidden="1" customWidth="1"/>
    <col min="14855" max="14855" width="28.6640625" style="270" customWidth="1"/>
    <col min="14856" max="14856" width="7.6640625" style="270" customWidth="1"/>
    <col min="14857" max="14861" width="0" style="270" hidden="1" customWidth="1"/>
    <col min="14862" max="14863" width="7.44140625" style="270" customWidth="1"/>
    <col min="14864" max="14864" width="0" style="270" hidden="1" customWidth="1"/>
    <col min="14865" max="14865" width="7.44140625" style="270" customWidth="1"/>
    <col min="14866" max="15104" width="8.88671875" style="270"/>
    <col min="15105" max="15105" width="3.88671875" style="270" customWidth="1"/>
    <col min="15106" max="15106" width="13" style="270" customWidth="1"/>
    <col min="15107" max="15107" width="14.33203125" style="270" customWidth="1"/>
    <col min="15108" max="15108" width="23.77734375" style="270" bestFit="1" customWidth="1"/>
    <col min="15109" max="15109" width="10.5546875" style="270" customWidth="1"/>
    <col min="15110" max="15110" width="0" style="270" hidden="1" customWidth="1"/>
    <col min="15111" max="15111" width="28.6640625" style="270" customWidth="1"/>
    <col min="15112" max="15112" width="7.6640625" style="270" customWidth="1"/>
    <col min="15113" max="15117" width="0" style="270" hidden="1" customWidth="1"/>
    <col min="15118" max="15119" width="7.44140625" style="270" customWidth="1"/>
    <col min="15120" max="15120" width="0" style="270" hidden="1" customWidth="1"/>
    <col min="15121" max="15121" width="7.44140625" style="270" customWidth="1"/>
    <col min="15122" max="15360" width="8.88671875" style="270"/>
    <col min="15361" max="15361" width="3.88671875" style="270" customWidth="1"/>
    <col min="15362" max="15362" width="13" style="270" customWidth="1"/>
    <col min="15363" max="15363" width="14.33203125" style="270" customWidth="1"/>
    <col min="15364" max="15364" width="23.77734375" style="270" bestFit="1" customWidth="1"/>
    <col min="15365" max="15365" width="10.5546875" style="270" customWidth="1"/>
    <col min="15366" max="15366" width="0" style="270" hidden="1" customWidth="1"/>
    <col min="15367" max="15367" width="28.6640625" style="270" customWidth="1"/>
    <col min="15368" max="15368" width="7.6640625" style="270" customWidth="1"/>
    <col min="15369" max="15373" width="0" style="270" hidden="1" customWidth="1"/>
    <col min="15374" max="15375" width="7.44140625" style="270" customWidth="1"/>
    <col min="15376" max="15376" width="0" style="270" hidden="1" customWidth="1"/>
    <col min="15377" max="15377" width="7.44140625" style="270" customWidth="1"/>
    <col min="15378" max="15616" width="8.88671875" style="270"/>
    <col min="15617" max="15617" width="3.88671875" style="270" customWidth="1"/>
    <col min="15618" max="15618" width="13" style="270" customWidth="1"/>
    <col min="15619" max="15619" width="14.33203125" style="270" customWidth="1"/>
    <col min="15620" max="15620" width="23.77734375" style="270" bestFit="1" customWidth="1"/>
    <col min="15621" max="15621" width="10.5546875" style="270" customWidth="1"/>
    <col min="15622" max="15622" width="0" style="270" hidden="1" customWidth="1"/>
    <col min="15623" max="15623" width="28.6640625" style="270" customWidth="1"/>
    <col min="15624" max="15624" width="7.6640625" style="270" customWidth="1"/>
    <col min="15625" max="15629" width="0" style="270" hidden="1" customWidth="1"/>
    <col min="15630" max="15631" width="7.44140625" style="270" customWidth="1"/>
    <col min="15632" max="15632" width="0" style="270" hidden="1" customWidth="1"/>
    <col min="15633" max="15633" width="7.44140625" style="270" customWidth="1"/>
    <col min="15634" max="15872" width="8.88671875" style="270"/>
    <col min="15873" max="15873" width="3.88671875" style="270" customWidth="1"/>
    <col min="15874" max="15874" width="13" style="270" customWidth="1"/>
    <col min="15875" max="15875" width="14.33203125" style="270" customWidth="1"/>
    <col min="15876" max="15876" width="23.77734375" style="270" bestFit="1" customWidth="1"/>
    <col min="15877" max="15877" width="10.5546875" style="270" customWidth="1"/>
    <col min="15878" max="15878" width="0" style="270" hidden="1" customWidth="1"/>
    <col min="15879" max="15879" width="28.6640625" style="270" customWidth="1"/>
    <col min="15880" max="15880" width="7.6640625" style="270" customWidth="1"/>
    <col min="15881" max="15885" width="0" style="270" hidden="1" customWidth="1"/>
    <col min="15886" max="15887" width="7.44140625" style="270" customWidth="1"/>
    <col min="15888" max="15888" width="0" style="270" hidden="1" customWidth="1"/>
    <col min="15889" max="15889" width="7.44140625" style="270" customWidth="1"/>
    <col min="15890" max="16128" width="8.88671875" style="270"/>
    <col min="16129" max="16129" width="3.88671875" style="270" customWidth="1"/>
    <col min="16130" max="16130" width="13" style="270" customWidth="1"/>
    <col min="16131" max="16131" width="14.33203125" style="270" customWidth="1"/>
    <col min="16132" max="16132" width="23.77734375" style="270" bestFit="1" customWidth="1"/>
    <col min="16133" max="16133" width="10.5546875" style="270" customWidth="1"/>
    <col min="16134" max="16134" width="0" style="270" hidden="1" customWidth="1"/>
    <col min="16135" max="16135" width="28.6640625" style="270" customWidth="1"/>
    <col min="16136" max="16136" width="7.6640625" style="270" customWidth="1"/>
    <col min="16137" max="16141" width="0" style="270" hidden="1" customWidth="1"/>
    <col min="16142" max="16143" width="7.44140625" style="270" customWidth="1"/>
    <col min="16144" max="16144" width="0" style="270" hidden="1" customWidth="1"/>
    <col min="16145" max="16145" width="7.44140625" style="270" customWidth="1"/>
    <col min="16146" max="16384" width="8.88671875" style="270"/>
  </cols>
  <sheetData>
    <row r="1" spans="1:17" ht="24.6" x14ac:dyDescent="0.4">
      <c r="A1" s="261" t="str">
        <f>[1]Altalanos!$A$6</f>
        <v>Somogy Vármegyei Tenisz DO B kategória - Fiú</v>
      </c>
      <c r="B1" s="262"/>
      <c r="C1" s="262"/>
      <c r="D1" s="263"/>
      <c r="E1" s="264" t="s">
        <v>44</v>
      </c>
      <c r="F1" s="265"/>
      <c r="G1" s="266"/>
      <c r="H1" s="267"/>
      <c r="I1" s="267"/>
      <c r="J1" s="268"/>
      <c r="K1" s="268"/>
      <c r="L1" s="268"/>
      <c r="M1" s="268"/>
      <c r="N1" s="268"/>
      <c r="O1" s="268"/>
      <c r="P1" s="268"/>
      <c r="Q1" s="269"/>
    </row>
    <row r="2" spans="1:17" ht="13.8" thickBot="1" x14ac:dyDescent="0.3">
      <c r="B2" s="271" t="s">
        <v>43</v>
      </c>
      <c r="C2" s="271" t="str">
        <f>[1]Altalanos!$A$8</f>
        <v>I.kcs.-U8-P-F</v>
      </c>
      <c r="D2" s="265"/>
      <c r="E2" s="264" t="s">
        <v>29</v>
      </c>
      <c r="F2" s="272"/>
      <c r="G2" s="272"/>
      <c r="H2" s="273"/>
      <c r="I2" s="273"/>
      <c r="J2" s="267"/>
      <c r="K2" s="267"/>
      <c r="L2" s="267"/>
      <c r="M2" s="267"/>
      <c r="N2" s="274"/>
      <c r="O2" s="275"/>
      <c r="P2" s="275"/>
      <c r="Q2" s="274"/>
    </row>
    <row r="3" spans="1:17" s="285" customFormat="1" ht="13.8" thickBot="1" x14ac:dyDescent="0.3">
      <c r="A3" s="276" t="s">
        <v>42</v>
      </c>
      <c r="B3" s="277"/>
      <c r="C3" s="277"/>
      <c r="D3" s="277"/>
      <c r="E3" s="277"/>
      <c r="F3" s="277"/>
      <c r="G3" s="277"/>
      <c r="H3" s="277"/>
      <c r="I3" s="278"/>
      <c r="J3" s="279"/>
      <c r="K3" s="280"/>
      <c r="L3" s="280"/>
      <c r="M3" s="280"/>
      <c r="N3" s="281" t="s">
        <v>28</v>
      </c>
      <c r="O3" s="282"/>
      <c r="P3" s="283"/>
      <c r="Q3" s="284"/>
    </row>
    <row r="4" spans="1:17" s="285" customFormat="1" x14ac:dyDescent="0.25">
      <c r="A4" s="286" t="s">
        <v>21</v>
      </c>
      <c r="B4" s="286"/>
      <c r="C4" s="287" t="s">
        <v>19</v>
      </c>
      <c r="D4" s="286" t="s">
        <v>24</v>
      </c>
      <c r="E4" s="288"/>
      <c r="G4" s="289"/>
      <c r="H4" s="290" t="s">
        <v>25</v>
      </c>
      <c r="I4" s="291"/>
      <c r="J4" s="292"/>
      <c r="K4" s="293"/>
      <c r="L4" s="293"/>
      <c r="M4" s="293"/>
      <c r="N4" s="292"/>
      <c r="O4" s="294"/>
      <c r="P4" s="294"/>
      <c r="Q4" s="295"/>
    </row>
    <row r="5" spans="1:17" s="285" customFormat="1" ht="13.8" thickBot="1" x14ac:dyDescent="0.3">
      <c r="A5" s="296">
        <f>[1]Altalanos!$A$10</f>
        <v>46135</v>
      </c>
      <c r="B5" s="296"/>
      <c r="C5" s="297" t="str">
        <f>[1]Altalanos!$C$10</f>
        <v>Balatonboglár</v>
      </c>
      <c r="D5" s="298" t="str">
        <f>[1]Altalanos!$D$10</f>
        <v xml:space="preserve">  </v>
      </c>
      <c r="E5" s="298"/>
      <c r="F5" s="298"/>
      <c r="G5" s="298"/>
      <c r="H5" s="299" t="str">
        <f>[1]Altalanos!$E$10</f>
        <v>Nagyistók-Nádasi Judit</v>
      </c>
      <c r="I5" s="300"/>
      <c r="J5" s="301"/>
      <c r="K5" s="302"/>
      <c r="L5" s="302"/>
      <c r="M5" s="302"/>
      <c r="N5" s="301"/>
      <c r="O5" s="298"/>
      <c r="P5" s="298"/>
      <c r="Q5" s="303"/>
    </row>
    <row r="6" spans="1:17" ht="30" customHeight="1" thickBot="1" x14ac:dyDescent="0.3">
      <c r="A6" s="304" t="s">
        <v>30</v>
      </c>
      <c r="B6" s="305" t="s">
        <v>22</v>
      </c>
      <c r="C6" s="305" t="s">
        <v>23</v>
      </c>
      <c r="D6" s="305" t="s">
        <v>26</v>
      </c>
      <c r="E6" s="306" t="s">
        <v>27</v>
      </c>
      <c r="F6" s="306" t="s">
        <v>31</v>
      </c>
      <c r="G6" s="306" t="s">
        <v>83</v>
      </c>
      <c r="H6" s="307" t="s">
        <v>32</v>
      </c>
      <c r="I6" s="308"/>
      <c r="J6" s="309" t="s">
        <v>14</v>
      </c>
      <c r="K6" s="310" t="s">
        <v>12</v>
      </c>
      <c r="L6" s="311" t="s">
        <v>0</v>
      </c>
      <c r="M6" s="312" t="s">
        <v>13</v>
      </c>
      <c r="N6" s="313" t="s">
        <v>40</v>
      </c>
      <c r="O6" s="314" t="s">
        <v>33</v>
      </c>
      <c r="P6" s="315" t="s">
        <v>1</v>
      </c>
      <c r="Q6" s="306" t="s">
        <v>34</v>
      </c>
    </row>
    <row r="7" spans="1:17" s="330" customFormat="1" ht="18.899999999999999" customHeight="1" x14ac:dyDescent="0.25">
      <c r="A7" s="316">
        <v>1</v>
      </c>
      <c r="B7" s="317" t="s">
        <v>319</v>
      </c>
      <c r="C7" s="318" t="s">
        <v>320</v>
      </c>
      <c r="D7" s="319" t="s">
        <v>321</v>
      </c>
      <c r="E7" s="320" t="s">
        <v>322</v>
      </c>
      <c r="F7" s="321"/>
      <c r="G7" s="322"/>
      <c r="H7" s="323"/>
      <c r="I7" s="323"/>
      <c r="J7" s="324"/>
      <c r="K7" s="325"/>
      <c r="L7" s="326"/>
      <c r="M7" s="325"/>
      <c r="N7" s="327"/>
      <c r="O7" s="323"/>
      <c r="P7" s="328"/>
      <c r="Q7" s="329"/>
    </row>
    <row r="8" spans="1:17" s="330" customFormat="1" ht="18.899999999999999" customHeight="1" x14ac:dyDescent="0.25">
      <c r="A8" s="316">
        <v>2</v>
      </c>
      <c r="B8" s="331" t="s">
        <v>323</v>
      </c>
      <c r="C8" s="332" t="s">
        <v>324</v>
      </c>
      <c r="D8" s="319" t="s">
        <v>325</v>
      </c>
      <c r="E8" s="320" t="s">
        <v>326</v>
      </c>
      <c r="F8" s="333"/>
      <c r="G8" s="334"/>
      <c r="H8" s="323"/>
      <c r="I8" s="323"/>
      <c r="J8" s="324"/>
      <c r="K8" s="325"/>
      <c r="L8" s="326"/>
      <c r="M8" s="325"/>
      <c r="N8" s="327"/>
      <c r="O8" s="323"/>
      <c r="P8" s="328"/>
      <c r="Q8" s="329"/>
    </row>
    <row r="9" spans="1:17" s="330" customFormat="1" ht="18.899999999999999" customHeight="1" x14ac:dyDescent="0.25">
      <c r="A9" s="316">
        <v>3</v>
      </c>
      <c r="B9" s="331" t="s">
        <v>327</v>
      </c>
      <c r="C9" s="332" t="s">
        <v>328</v>
      </c>
      <c r="D9" s="319" t="s">
        <v>329</v>
      </c>
      <c r="E9" s="320" t="s">
        <v>330</v>
      </c>
      <c r="F9" s="333"/>
      <c r="G9" s="334"/>
      <c r="H9" s="323"/>
      <c r="I9" s="323"/>
      <c r="J9" s="324"/>
      <c r="K9" s="325"/>
      <c r="L9" s="326"/>
      <c r="M9" s="325"/>
      <c r="N9" s="327"/>
      <c r="O9" s="323"/>
      <c r="P9" s="335"/>
      <c r="Q9" s="336"/>
    </row>
    <row r="10" spans="1:17" s="330" customFormat="1" ht="18.899999999999999" customHeight="1" x14ac:dyDescent="0.25">
      <c r="A10" s="316">
        <v>4</v>
      </c>
      <c r="B10" s="337"/>
      <c r="C10" s="337"/>
      <c r="D10" s="323"/>
      <c r="E10" s="320"/>
      <c r="F10" s="333"/>
      <c r="G10" s="334"/>
      <c r="H10" s="323"/>
      <c r="I10" s="323"/>
      <c r="J10" s="324"/>
      <c r="K10" s="325"/>
      <c r="L10" s="326"/>
      <c r="M10" s="325"/>
      <c r="N10" s="327"/>
      <c r="O10" s="323"/>
      <c r="P10" s="338"/>
      <c r="Q10" s="339"/>
    </row>
    <row r="11" spans="1:17" s="330" customFormat="1" ht="18.899999999999999" customHeight="1" x14ac:dyDescent="0.25">
      <c r="A11" s="316">
        <v>5</v>
      </c>
      <c r="B11" s="337"/>
      <c r="C11" s="337"/>
      <c r="D11" s="323"/>
      <c r="E11" s="320"/>
      <c r="F11" s="333"/>
      <c r="G11" s="334"/>
      <c r="H11" s="323"/>
      <c r="I11" s="323"/>
      <c r="J11" s="324"/>
      <c r="K11" s="325"/>
      <c r="L11" s="326"/>
      <c r="M11" s="325"/>
      <c r="N11" s="327"/>
      <c r="O11" s="323"/>
      <c r="P11" s="338"/>
      <c r="Q11" s="339"/>
    </row>
    <row r="12" spans="1:17" s="330" customFormat="1" ht="18.899999999999999" customHeight="1" x14ac:dyDescent="0.25">
      <c r="A12" s="316">
        <v>6</v>
      </c>
      <c r="B12" s="337"/>
      <c r="C12" s="337"/>
      <c r="D12" s="323"/>
      <c r="E12" s="320"/>
      <c r="F12" s="333"/>
      <c r="G12" s="334"/>
      <c r="H12" s="323"/>
      <c r="I12" s="323"/>
      <c r="J12" s="324"/>
      <c r="K12" s="325"/>
      <c r="L12" s="326"/>
      <c r="M12" s="325"/>
      <c r="N12" s="327"/>
      <c r="O12" s="323"/>
      <c r="P12" s="338"/>
      <c r="Q12" s="339"/>
    </row>
    <row r="13" spans="1:17" s="330" customFormat="1" ht="18.899999999999999" customHeight="1" x14ac:dyDescent="0.25">
      <c r="A13" s="316">
        <v>7</v>
      </c>
      <c r="B13" s="337"/>
      <c r="C13" s="337"/>
      <c r="D13" s="323"/>
      <c r="E13" s="320"/>
      <c r="F13" s="333"/>
      <c r="G13" s="334"/>
      <c r="H13" s="323"/>
      <c r="I13" s="323"/>
      <c r="J13" s="324"/>
      <c r="K13" s="325"/>
      <c r="L13" s="326"/>
      <c r="M13" s="325"/>
      <c r="N13" s="327"/>
      <c r="O13" s="323"/>
      <c r="P13" s="338"/>
      <c r="Q13" s="339"/>
    </row>
    <row r="14" spans="1:17" s="330" customFormat="1" ht="18.899999999999999" customHeight="1" x14ac:dyDescent="0.25">
      <c r="A14" s="316">
        <v>8</v>
      </c>
      <c r="B14" s="337"/>
      <c r="C14" s="337"/>
      <c r="D14" s="323"/>
      <c r="E14" s="320"/>
      <c r="F14" s="333"/>
      <c r="G14" s="334"/>
      <c r="H14" s="323"/>
      <c r="I14" s="323"/>
      <c r="J14" s="324"/>
      <c r="K14" s="325"/>
      <c r="L14" s="326"/>
      <c r="M14" s="325"/>
      <c r="N14" s="327"/>
      <c r="O14" s="323"/>
      <c r="P14" s="338"/>
      <c r="Q14" s="339"/>
    </row>
    <row r="15" spans="1:17" s="330" customFormat="1" ht="18.899999999999999" customHeight="1" x14ac:dyDescent="0.25">
      <c r="A15" s="316">
        <v>9</v>
      </c>
      <c r="B15" s="337"/>
      <c r="C15" s="337"/>
      <c r="D15" s="323"/>
      <c r="E15" s="320"/>
      <c r="F15" s="329"/>
      <c r="G15" s="329"/>
      <c r="H15" s="323"/>
      <c r="I15" s="323"/>
      <c r="J15" s="324"/>
      <c r="K15" s="325"/>
      <c r="L15" s="326"/>
      <c r="M15" s="340"/>
      <c r="N15" s="327"/>
      <c r="O15" s="323"/>
      <c r="P15" s="329"/>
      <c r="Q15" s="329"/>
    </row>
    <row r="16" spans="1:17" s="330" customFormat="1" ht="18.899999999999999" customHeight="1" x14ac:dyDescent="0.25">
      <c r="A16" s="316">
        <v>10</v>
      </c>
      <c r="B16" s="341"/>
      <c r="C16" s="337"/>
      <c r="D16" s="323"/>
      <c r="E16" s="320"/>
      <c r="F16" s="329"/>
      <c r="G16" s="329"/>
      <c r="H16" s="323"/>
      <c r="I16" s="323"/>
      <c r="J16" s="324"/>
      <c r="K16" s="325"/>
      <c r="L16" s="326"/>
      <c r="M16" s="340"/>
      <c r="N16" s="327"/>
      <c r="O16" s="323"/>
      <c r="P16" s="328"/>
      <c r="Q16" s="329"/>
    </row>
    <row r="17" spans="1:17" s="330" customFormat="1" ht="18.899999999999999" customHeight="1" x14ac:dyDescent="0.25">
      <c r="A17" s="316">
        <v>11</v>
      </c>
      <c r="B17" s="337"/>
      <c r="C17" s="337"/>
      <c r="D17" s="323"/>
      <c r="E17" s="320"/>
      <c r="F17" s="329"/>
      <c r="G17" s="329"/>
      <c r="H17" s="323"/>
      <c r="I17" s="323"/>
      <c r="J17" s="324"/>
      <c r="K17" s="325"/>
      <c r="L17" s="326"/>
      <c r="M17" s="340"/>
      <c r="N17" s="327"/>
      <c r="O17" s="323"/>
      <c r="P17" s="328"/>
      <c r="Q17" s="329"/>
    </row>
    <row r="18" spans="1:17" s="330" customFormat="1" ht="18.899999999999999" customHeight="1" x14ac:dyDescent="0.25">
      <c r="A18" s="316">
        <v>12</v>
      </c>
      <c r="B18" s="337"/>
      <c r="C18" s="337"/>
      <c r="D18" s="323"/>
      <c r="E18" s="320"/>
      <c r="F18" s="329"/>
      <c r="G18" s="329"/>
      <c r="H18" s="323"/>
      <c r="I18" s="323"/>
      <c r="J18" s="324"/>
      <c r="K18" s="325"/>
      <c r="L18" s="326"/>
      <c r="M18" s="340"/>
      <c r="N18" s="327"/>
      <c r="O18" s="323"/>
      <c r="P18" s="328"/>
      <c r="Q18" s="329"/>
    </row>
    <row r="19" spans="1:17" s="330" customFormat="1" ht="18.899999999999999" customHeight="1" x14ac:dyDescent="0.25">
      <c r="A19" s="316">
        <v>13</v>
      </c>
      <c r="B19" s="337"/>
      <c r="C19" s="337"/>
      <c r="D19" s="323"/>
      <c r="E19" s="320"/>
      <c r="F19" s="329"/>
      <c r="G19" s="329"/>
      <c r="H19" s="323"/>
      <c r="I19" s="323"/>
      <c r="J19" s="324"/>
      <c r="K19" s="325"/>
      <c r="L19" s="326"/>
      <c r="M19" s="340"/>
      <c r="N19" s="327"/>
      <c r="O19" s="323"/>
      <c r="P19" s="328"/>
      <c r="Q19" s="329"/>
    </row>
    <row r="20" spans="1:17" s="330" customFormat="1" ht="18.899999999999999" customHeight="1" x14ac:dyDescent="0.25">
      <c r="A20" s="316">
        <v>14</v>
      </c>
      <c r="B20" s="337"/>
      <c r="C20" s="337"/>
      <c r="D20" s="323"/>
      <c r="E20" s="320"/>
      <c r="F20" s="329"/>
      <c r="G20" s="329"/>
      <c r="H20" s="323"/>
      <c r="I20" s="323"/>
      <c r="J20" s="324"/>
      <c r="K20" s="325"/>
      <c r="L20" s="326"/>
      <c r="M20" s="340"/>
      <c r="N20" s="327"/>
      <c r="O20" s="323"/>
      <c r="P20" s="328"/>
      <c r="Q20" s="329"/>
    </row>
    <row r="21" spans="1:17" s="330" customFormat="1" ht="18.899999999999999" customHeight="1" x14ac:dyDescent="0.25">
      <c r="A21" s="316">
        <v>15</v>
      </c>
      <c r="B21" s="337"/>
      <c r="C21" s="337"/>
      <c r="D21" s="323"/>
      <c r="E21" s="320"/>
      <c r="F21" s="329"/>
      <c r="G21" s="329"/>
      <c r="H21" s="323"/>
      <c r="I21" s="323"/>
      <c r="J21" s="324"/>
      <c r="K21" s="325"/>
      <c r="L21" s="326"/>
      <c r="M21" s="340"/>
      <c r="N21" s="327"/>
      <c r="O21" s="323"/>
      <c r="P21" s="328"/>
      <c r="Q21" s="329"/>
    </row>
    <row r="22" spans="1:17" s="330" customFormat="1" ht="18.899999999999999" customHeight="1" x14ac:dyDescent="0.25">
      <c r="A22" s="316">
        <v>16</v>
      </c>
      <c r="B22" s="337"/>
      <c r="C22" s="337"/>
      <c r="D22" s="323"/>
      <c r="E22" s="320"/>
      <c r="F22" s="329"/>
      <c r="G22" s="329"/>
      <c r="H22" s="323"/>
      <c r="I22" s="323"/>
      <c r="J22" s="324"/>
      <c r="K22" s="325"/>
      <c r="L22" s="326"/>
      <c r="M22" s="340"/>
      <c r="N22" s="327"/>
      <c r="O22" s="323"/>
      <c r="P22" s="328"/>
      <c r="Q22" s="329"/>
    </row>
    <row r="23" spans="1:17" s="330" customFormat="1" ht="18.899999999999999" customHeight="1" x14ac:dyDescent="0.25">
      <c r="A23" s="316">
        <v>17</v>
      </c>
      <c r="B23" s="337"/>
      <c r="C23" s="337"/>
      <c r="D23" s="323"/>
      <c r="E23" s="320"/>
      <c r="F23" s="329"/>
      <c r="G23" s="329"/>
      <c r="H23" s="323"/>
      <c r="I23" s="323"/>
      <c r="J23" s="324"/>
      <c r="K23" s="325"/>
      <c r="L23" s="326"/>
      <c r="M23" s="340"/>
      <c r="N23" s="327"/>
      <c r="O23" s="323"/>
      <c r="P23" s="328"/>
      <c r="Q23" s="329"/>
    </row>
    <row r="24" spans="1:17" s="330" customFormat="1" ht="18.899999999999999" customHeight="1" x14ac:dyDescent="0.25">
      <c r="A24" s="316">
        <v>18</v>
      </c>
      <c r="B24" s="337"/>
      <c r="C24" s="337"/>
      <c r="D24" s="323"/>
      <c r="E24" s="320"/>
      <c r="F24" s="329"/>
      <c r="G24" s="329"/>
      <c r="H24" s="323"/>
      <c r="I24" s="323"/>
      <c r="J24" s="324"/>
      <c r="K24" s="325"/>
      <c r="L24" s="326"/>
      <c r="M24" s="340"/>
      <c r="N24" s="327"/>
      <c r="O24" s="323"/>
      <c r="P24" s="328"/>
      <c r="Q24" s="329"/>
    </row>
    <row r="25" spans="1:17" s="330" customFormat="1" ht="18.899999999999999" customHeight="1" x14ac:dyDescent="0.25">
      <c r="A25" s="316">
        <v>19</v>
      </c>
      <c r="B25" s="337"/>
      <c r="C25" s="337"/>
      <c r="D25" s="323"/>
      <c r="E25" s="320"/>
      <c r="F25" s="329"/>
      <c r="G25" s="329"/>
      <c r="H25" s="323"/>
      <c r="I25" s="323"/>
      <c r="J25" s="324"/>
      <c r="K25" s="325"/>
      <c r="L25" s="326"/>
      <c r="M25" s="340"/>
      <c r="N25" s="327"/>
      <c r="O25" s="323"/>
      <c r="P25" s="328"/>
      <c r="Q25" s="329"/>
    </row>
    <row r="26" spans="1:17" s="330" customFormat="1" ht="18.899999999999999" customHeight="1" x14ac:dyDescent="0.25">
      <c r="A26" s="316">
        <v>20</v>
      </c>
      <c r="B26" s="337"/>
      <c r="C26" s="337"/>
      <c r="D26" s="323"/>
      <c r="E26" s="320"/>
      <c r="F26" s="329"/>
      <c r="G26" s="329"/>
      <c r="H26" s="323"/>
      <c r="I26" s="323"/>
      <c r="J26" s="324"/>
      <c r="K26" s="325"/>
      <c r="L26" s="326"/>
      <c r="M26" s="340"/>
      <c r="N26" s="327"/>
      <c r="O26" s="323"/>
      <c r="P26" s="328"/>
      <c r="Q26" s="329"/>
    </row>
    <row r="27" spans="1:17" s="330" customFormat="1" ht="18.899999999999999" customHeight="1" x14ac:dyDescent="0.25">
      <c r="A27" s="316">
        <v>21</v>
      </c>
      <c r="B27" s="337"/>
      <c r="C27" s="337"/>
      <c r="D27" s="323"/>
      <c r="E27" s="320"/>
      <c r="F27" s="329"/>
      <c r="G27" s="329"/>
      <c r="H27" s="323"/>
      <c r="I27" s="323"/>
      <c r="J27" s="324"/>
      <c r="K27" s="325"/>
      <c r="L27" s="326"/>
      <c r="M27" s="340"/>
      <c r="N27" s="327"/>
      <c r="O27" s="323"/>
      <c r="P27" s="328"/>
      <c r="Q27" s="329"/>
    </row>
    <row r="28" spans="1:17" s="330" customFormat="1" ht="18.899999999999999" customHeight="1" x14ac:dyDescent="0.25">
      <c r="A28" s="316">
        <v>22</v>
      </c>
      <c r="B28" s="337"/>
      <c r="C28" s="337"/>
      <c r="D28" s="323"/>
      <c r="E28" s="342"/>
      <c r="F28" s="343"/>
      <c r="G28" s="336"/>
      <c r="H28" s="323"/>
      <c r="I28" s="323"/>
      <c r="J28" s="324"/>
      <c r="K28" s="325"/>
      <c r="L28" s="326"/>
      <c r="M28" s="340"/>
      <c r="N28" s="327"/>
      <c r="O28" s="323"/>
      <c r="P28" s="328"/>
      <c r="Q28" s="329"/>
    </row>
    <row r="29" spans="1:17" s="330" customFormat="1" ht="18.899999999999999" customHeight="1" x14ac:dyDescent="0.25">
      <c r="A29" s="316">
        <v>23</v>
      </c>
      <c r="B29" s="337"/>
      <c r="C29" s="337"/>
      <c r="D29" s="323"/>
      <c r="E29" s="344"/>
      <c r="F29" s="329"/>
      <c r="G29" s="329"/>
      <c r="H29" s="323"/>
      <c r="I29" s="323"/>
      <c r="J29" s="324"/>
      <c r="K29" s="325"/>
      <c r="L29" s="326"/>
      <c r="M29" s="340"/>
      <c r="N29" s="327"/>
      <c r="O29" s="323"/>
      <c r="P29" s="328"/>
      <c r="Q29" s="329"/>
    </row>
    <row r="30" spans="1:17" s="330" customFormat="1" ht="18.899999999999999" customHeight="1" thickBot="1" x14ac:dyDescent="0.3">
      <c r="A30" s="316">
        <v>24</v>
      </c>
      <c r="B30" s="337"/>
      <c r="C30" s="337"/>
      <c r="D30" s="323"/>
      <c r="E30" s="320"/>
      <c r="F30" s="329"/>
      <c r="G30" s="329"/>
      <c r="H30" s="323"/>
      <c r="I30" s="323"/>
      <c r="J30" s="324"/>
      <c r="K30" s="325"/>
      <c r="L30" s="326"/>
      <c r="M30" s="340"/>
      <c r="N30" s="327"/>
      <c r="O30" s="323"/>
      <c r="P30" s="328"/>
      <c r="Q30" s="329"/>
    </row>
    <row r="31" spans="1:17" s="330" customFormat="1" ht="18.899999999999999" customHeight="1" x14ac:dyDescent="0.25">
      <c r="A31" s="316">
        <v>25</v>
      </c>
      <c r="B31" s="317"/>
      <c r="C31" s="318"/>
      <c r="D31" s="319"/>
      <c r="E31" s="320"/>
      <c r="F31" s="329"/>
      <c r="G31" s="329"/>
      <c r="H31" s="323"/>
      <c r="I31" s="323"/>
      <c r="J31" s="324"/>
      <c r="K31" s="325"/>
      <c r="L31" s="326"/>
      <c r="M31" s="340"/>
      <c r="N31" s="327"/>
      <c r="O31" s="323"/>
      <c r="P31" s="328"/>
      <c r="Q31" s="329"/>
    </row>
    <row r="32" spans="1:17" s="330" customFormat="1" ht="18.899999999999999" customHeight="1" x14ac:dyDescent="0.25">
      <c r="A32" s="316">
        <v>26</v>
      </c>
      <c r="B32" s="331"/>
      <c r="C32" s="332"/>
      <c r="D32" s="319"/>
      <c r="E32" s="320"/>
      <c r="F32" s="329"/>
      <c r="G32" s="329"/>
      <c r="H32" s="323"/>
      <c r="I32" s="323"/>
      <c r="J32" s="324"/>
      <c r="K32" s="325"/>
      <c r="L32" s="326"/>
      <c r="M32" s="340"/>
      <c r="N32" s="327"/>
      <c r="O32" s="323"/>
      <c r="P32" s="328"/>
      <c r="Q32" s="329"/>
    </row>
    <row r="33" spans="1:17" s="330" customFormat="1" ht="18.899999999999999" customHeight="1" x14ac:dyDescent="0.25">
      <c r="A33" s="316">
        <v>27</v>
      </c>
      <c r="B33" s="331"/>
      <c r="C33" s="332"/>
      <c r="D33" s="319"/>
      <c r="E33" s="320"/>
      <c r="F33" s="329"/>
      <c r="G33" s="329"/>
      <c r="H33" s="323"/>
      <c r="I33" s="323"/>
      <c r="J33" s="324"/>
      <c r="K33" s="325"/>
      <c r="L33" s="326"/>
      <c r="M33" s="340"/>
      <c r="N33" s="327"/>
      <c r="O33" s="323"/>
      <c r="P33" s="328"/>
      <c r="Q33" s="329"/>
    </row>
    <row r="34" spans="1:17" s="330" customFormat="1" ht="18.899999999999999" customHeight="1" x14ac:dyDescent="0.25">
      <c r="A34" s="316">
        <v>28</v>
      </c>
      <c r="B34" s="337"/>
      <c r="C34" s="337"/>
      <c r="D34" s="323"/>
      <c r="E34" s="320"/>
      <c r="F34" s="329"/>
      <c r="G34" s="329"/>
      <c r="H34" s="323"/>
      <c r="I34" s="323"/>
      <c r="J34" s="324"/>
      <c r="K34" s="325"/>
      <c r="L34" s="326"/>
      <c r="M34" s="340"/>
      <c r="N34" s="327"/>
      <c r="O34" s="323"/>
      <c r="P34" s="328"/>
      <c r="Q34" s="329"/>
    </row>
    <row r="35" spans="1:17" s="330" customFormat="1" ht="18.899999999999999" customHeight="1" x14ac:dyDescent="0.25">
      <c r="A35" s="316">
        <v>29</v>
      </c>
      <c r="B35" s="337"/>
      <c r="C35" s="337"/>
      <c r="D35" s="323"/>
      <c r="E35" s="320"/>
      <c r="F35" s="329"/>
      <c r="G35" s="329"/>
      <c r="H35" s="323"/>
      <c r="I35" s="323"/>
      <c r="J35" s="324"/>
      <c r="K35" s="325"/>
      <c r="L35" s="326"/>
      <c r="M35" s="340"/>
      <c r="N35" s="327"/>
      <c r="O35" s="323"/>
      <c r="P35" s="328"/>
      <c r="Q35" s="329"/>
    </row>
    <row r="36" spans="1:17" s="330" customFormat="1" ht="18.899999999999999" customHeight="1" x14ac:dyDescent="0.25">
      <c r="A36" s="316">
        <v>30</v>
      </c>
      <c r="B36" s="337"/>
      <c r="C36" s="337"/>
      <c r="D36" s="323"/>
      <c r="E36" s="320"/>
      <c r="F36" s="329"/>
      <c r="G36" s="329"/>
      <c r="H36" s="323"/>
      <c r="I36" s="323"/>
      <c r="J36" s="324"/>
      <c r="K36" s="325"/>
      <c r="L36" s="326"/>
      <c r="M36" s="340"/>
      <c r="N36" s="327"/>
      <c r="O36" s="323"/>
      <c r="P36" s="328"/>
      <c r="Q36" s="329"/>
    </row>
    <row r="37" spans="1:17" s="330" customFormat="1" ht="18.899999999999999" customHeight="1" x14ac:dyDescent="0.25">
      <c r="A37" s="316">
        <v>31</v>
      </c>
      <c r="B37" s="337"/>
      <c r="C37" s="337"/>
      <c r="D37" s="323"/>
      <c r="E37" s="320"/>
      <c r="F37" s="329"/>
      <c r="G37" s="329"/>
      <c r="H37" s="323"/>
      <c r="I37" s="323"/>
      <c r="J37" s="324"/>
      <c r="K37" s="325"/>
      <c r="L37" s="326"/>
      <c r="M37" s="340"/>
      <c r="N37" s="327"/>
      <c r="O37" s="323"/>
      <c r="P37" s="328"/>
      <c r="Q37" s="329"/>
    </row>
    <row r="38" spans="1:17" s="330" customFormat="1" ht="18.899999999999999" customHeight="1" x14ac:dyDescent="0.25">
      <c r="A38" s="316">
        <v>32</v>
      </c>
      <c r="B38" s="337"/>
      <c r="C38" s="337"/>
      <c r="D38" s="323"/>
      <c r="E38" s="320"/>
      <c r="F38" s="329"/>
      <c r="G38" s="329"/>
      <c r="H38" s="333"/>
      <c r="I38" s="334"/>
      <c r="J38" s="324"/>
      <c r="K38" s="325"/>
      <c r="L38" s="326"/>
      <c r="M38" s="340"/>
      <c r="N38" s="327"/>
      <c r="O38" s="329"/>
      <c r="P38" s="328"/>
      <c r="Q38" s="329"/>
    </row>
    <row r="39" spans="1:17" s="330" customFormat="1" ht="18.899999999999999" customHeight="1" x14ac:dyDescent="0.25">
      <c r="A39" s="316">
        <v>33</v>
      </c>
      <c r="B39" s="337"/>
      <c r="C39" s="337"/>
      <c r="D39" s="323"/>
      <c r="E39" s="320"/>
      <c r="F39" s="329"/>
      <c r="G39" s="329"/>
      <c r="H39" s="333"/>
      <c r="I39" s="334"/>
      <c r="J39" s="324"/>
      <c r="K39" s="325"/>
      <c r="L39" s="326"/>
      <c r="M39" s="340"/>
      <c r="N39" s="336"/>
      <c r="O39" s="329"/>
      <c r="P39" s="328"/>
      <c r="Q39" s="329"/>
    </row>
    <row r="40" spans="1:17" s="330" customFormat="1" ht="18.899999999999999" customHeight="1" x14ac:dyDescent="0.25">
      <c r="A40" s="316">
        <v>34</v>
      </c>
      <c r="B40" s="337"/>
      <c r="C40" s="337"/>
      <c r="D40" s="323"/>
      <c r="E40" s="320"/>
      <c r="F40" s="329"/>
      <c r="G40" s="329"/>
      <c r="H40" s="333"/>
      <c r="I40" s="334"/>
      <c r="J40" s="324" t="e">
        <f>IF(AND(Q40="",#REF!&gt;0,#REF!&lt;5),K40,)</f>
        <v>#REF!</v>
      </c>
      <c r="K40" s="325" t="str">
        <f>IF(D40="","ZZZ9",IF(AND(#REF!&gt;0,#REF!&lt;5),D40&amp;#REF!,D40&amp;"9"))</f>
        <v>ZZZ9</v>
      </c>
      <c r="L40" s="326">
        <f t="shared" ref="L40:L103" si="0">IF(Q40="",999,Q40)</f>
        <v>999</v>
      </c>
      <c r="M40" s="340">
        <f t="shared" ref="M40:M103" si="1">IF(P40=999,999,1)</f>
        <v>999</v>
      </c>
      <c r="N40" s="336"/>
      <c r="O40" s="329"/>
      <c r="P40" s="328">
        <f t="shared" ref="P40:P103" si="2">IF(N40="DA",1,IF(N40="WC",2,IF(N40="SE",3,IF(N40="Q",4,IF(N40="LL",5,999)))))</f>
        <v>999</v>
      </c>
      <c r="Q40" s="329"/>
    </row>
    <row r="41" spans="1:17" s="330" customFormat="1" ht="18.899999999999999" customHeight="1" x14ac:dyDescent="0.25">
      <c r="A41" s="316">
        <v>35</v>
      </c>
      <c r="B41" s="337"/>
      <c r="C41" s="337"/>
      <c r="D41" s="323"/>
      <c r="E41" s="320"/>
      <c r="F41" s="329"/>
      <c r="G41" s="329"/>
      <c r="H41" s="333"/>
      <c r="I41" s="334"/>
      <c r="J41" s="324" t="e">
        <f>IF(AND(Q41="",#REF!&gt;0,#REF!&lt;5),K41,)</f>
        <v>#REF!</v>
      </c>
      <c r="K41" s="325" t="str">
        <f>IF(D41="","ZZZ9",IF(AND(#REF!&gt;0,#REF!&lt;5),D41&amp;#REF!,D41&amp;"9"))</f>
        <v>ZZZ9</v>
      </c>
      <c r="L41" s="326">
        <f t="shared" si="0"/>
        <v>999</v>
      </c>
      <c r="M41" s="340">
        <f t="shared" si="1"/>
        <v>999</v>
      </c>
      <c r="N41" s="336"/>
      <c r="O41" s="329"/>
      <c r="P41" s="328">
        <f t="shared" si="2"/>
        <v>999</v>
      </c>
      <c r="Q41" s="329"/>
    </row>
    <row r="42" spans="1:17" s="330" customFormat="1" ht="18.899999999999999" customHeight="1" x14ac:dyDescent="0.25">
      <c r="A42" s="316">
        <v>36</v>
      </c>
      <c r="B42" s="337"/>
      <c r="C42" s="337"/>
      <c r="D42" s="323"/>
      <c r="E42" s="320"/>
      <c r="F42" s="329"/>
      <c r="G42" s="329"/>
      <c r="H42" s="333"/>
      <c r="I42" s="334"/>
      <c r="J42" s="324" t="e">
        <f>IF(AND(Q42="",#REF!&gt;0,#REF!&lt;5),K42,)</f>
        <v>#REF!</v>
      </c>
      <c r="K42" s="325" t="str">
        <f>IF(D42="","ZZZ9",IF(AND(#REF!&gt;0,#REF!&lt;5),D42&amp;#REF!,D42&amp;"9"))</f>
        <v>ZZZ9</v>
      </c>
      <c r="L42" s="326">
        <f t="shared" si="0"/>
        <v>999</v>
      </c>
      <c r="M42" s="340">
        <f t="shared" si="1"/>
        <v>999</v>
      </c>
      <c r="N42" s="336"/>
      <c r="O42" s="329"/>
      <c r="P42" s="328">
        <f t="shared" si="2"/>
        <v>999</v>
      </c>
      <c r="Q42" s="329"/>
    </row>
    <row r="43" spans="1:17" s="330" customFormat="1" ht="18.899999999999999" customHeight="1" x14ac:dyDescent="0.25">
      <c r="A43" s="316">
        <v>37</v>
      </c>
      <c r="B43" s="337"/>
      <c r="C43" s="337"/>
      <c r="D43" s="323"/>
      <c r="E43" s="320"/>
      <c r="F43" s="329"/>
      <c r="G43" s="329"/>
      <c r="H43" s="333"/>
      <c r="I43" s="334"/>
      <c r="J43" s="324" t="e">
        <f>IF(AND(Q43="",#REF!&gt;0,#REF!&lt;5),K43,)</f>
        <v>#REF!</v>
      </c>
      <c r="K43" s="325" t="str">
        <f>IF(D43="","ZZZ9",IF(AND(#REF!&gt;0,#REF!&lt;5),D43&amp;#REF!,D43&amp;"9"))</f>
        <v>ZZZ9</v>
      </c>
      <c r="L43" s="326">
        <f t="shared" si="0"/>
        <v>999</v>
      </c>
      <c r="M43" s="340">
        <f t="shared" si="1"/>
        <v>999</v>
      </c>
      <c r="N43" s="336"/>
      <c r="O43" s="329"/>
      <c r="P43" s="328">
        <f t="shared" si="2"/>
        <v>999</v>
      </c>
      <c r="Q43" s="329"/>
    </row>
    <row r="44" spans="1:17" s="330" customFormat="1" ht="18.899999999999999" customHeight="1" x14ac:dyDescent="0.25">
      <c r="A44" s="316">
        <v>38</v>
      </c>
      <c r="B44" s="337"/>
      <c r="C44" s="337"/>
      <c r="D44" s="323"/>
      <c r="E44" s="320"/>
      <c r="F44" s="329"/>
      <c r="G44" s="329"/>
      <c r="H44" s="333"/>
      <c r="I44" s="334"/>
      <c r="J44" s="324" t="e">
        <f>IF(AND(Q44="",#REF!&gt;0,#REF!&lt;5),K44,)</f>
        <v>#REF!</v>
      </c>
      <c r="K44" s="325" t="str">
        <f>IF(D44="","ZZZ9",IF(AND(#REF!&gt;0,#REF!&lt;5),D44&amp;#REF!,D44&amp;"9"))</f>
        <v>ZZZ9</v>
      </c>
      <c r="L44" s="326">
        <f t="shared" si="0"/>
        <v>999</v>
      </c>
      <c r="M44" s="340">
        <f t="shared" si="1"/>
        <v>999</v>
      </c>
      <c r="N44" s="336"/>
      <c r="O44" s="329"/>
      <c r="P44" s="328">
        <f t="shared" si="2"/>
        <v>999</v>
      </c>
      <c r="Q44" s="329"/>
    </row>
    <row r="45" spans="1:17" s="330" customFormat="1" ht="18.899999999999999" customHeight="1" x14ac:dyDescent="0.25">
      <c r="A45" s="316">
        <v>39</v>
      </c>
      <c r="B45" s="337"/>
      <c r="C45" s="337"/>
      <c r="D45" s="323"/>
      <c r="E45" s="320"/>
      <c r="F45" s="329"/>
      <c r="G45" s="329"/>
      <c r="H45" s="333"/>
      <c r="I45" s="334"/>
      <c r="J45" s="324" t="e">
        <f>IF(AND(Q45="",#REF!&gt;0,#REF!&lt;5),K45,)</f>
        <v>#REF!</v>
      </c>
      <c r="K45" s="325" t="str">
        <f>IF(D45="","ZZZ9",IF(AND(#REF!&gt;0,#REF!&lt;5),D45&amp;#REF!,D45&amp;"9"))</f>
        <v>ZZZ9</v>
      </c>
      <c r="L45" s="326">
        <f t="shared" si="0"/>
        <v>999</v>
      </c>
      <c r="M45" s="340">
        <f t="shared" si="1"/>
        <v>999</v>
      </c>
      <c r="N45" s="336"/>
      <c r="O45" s="329"/>
      <c r="P45" s="328">
        <f t="shared" si="2"/>
        <v>999</v>
      </c>
      <c r="Q45" s="329"/>
    </row>
    <row r="46" spans="1:17" s="330" customFormat="1" ht="18.899999999999999" customHeight="1" x14ac:dyDescent="0.25">
      <c r="A46" s="316">
        <v>40</v>
      </c>
      <c r="B46" s="337"/>
      <c r="C46" s="337"/>
      <c r="D46" s="323"/>
      <c r="E46" s="320"/>
      <c r="F46" s="329"/>
      <c r="G46" s="329"/>
      <c r="H46" s="333"/>
      <c r="I46" s="334"/>
      <c r="J46" s="324" t="e">
        <f>IF(AND(Q46="",#REF!&gt;0,#REF!&lt;5),K46,)</f>
        <v>#REF!</v>
      </c>
      <c r="K46" s="325" t="str">
        <f>IF(D46="","ZZZ9",IF(AND(#REF!&gt;0,#REF!&lt;5),D46&amp;#REF!,D46&amp;"9"))</f>
        <v>ZZZ9</v>
      </c>
      <c r="L46" s="326">
        <f t="shared" si="0"/>
        <v>999</v>
      </c>
      <c r="M46" s="340">
        <f t="shared" si="1"/>
        <v>999</v>
      </c>
      <c r="N46" s="336"/>
      <c r="O46" s="329"/>
      <c r="P46" s="328">
        <f t="shared" si="2"/>
        <v>999</v>
      </c>
      <c r="Q46" s="329"/>
    </row>
    <row r="47" spans="1:17" s="330" customFormat="1" ht="18.899999999999999" customHeight="1" x14ac:dyDescent="0.25">
      <c r="A47" s="316">
        <v>41</v>
      </c>
      <c r="B47" s="337"/>
      <c r="C47" s="337"/>
      <c r="D47" s="323"/>
      <c r="E47" s="320"/>
      <c r="F47" s="329"/>
      <c r="G47" s="329"/>
      <c r="H47" s="333"/>
      <c r="I47" s="334"/>
      <c r="J47" s="324" t="e">
        <f>IF(AND(Q47="",#REF!&gt;0,#REF!&lt;5),K47,)</f>
        <v>#REF!</v>
      </c>
      <c r="K47" s="325" t="str">
        <f>IF(D47="","ZZZ9",IF(AND(#REF!&gt;0,#REF!&lt;5),D47&amp;#REF!,D47&amp;"9"))</f>
        <v>ZZZ9</v>
      </c>
      <c r="L47" s="326">
        <f t="shared" si="0"/>
        <v>999</v>
      </c>
      <c r="M47" s="340">
        <f t="shared" si="1"/>
        <v>999</v>
      </c>
      <c r="N47" s="336"/>
      <c r="O47" s="329"/>
      <c r="P47" s="328">
        <f t="shared" si="2"/>
        <v>999</v>
      </c>
      <c r="Q47" s="329"/>
    </row>
    <row r="48" spans="1:17" s="330" customFormat="1" ht="18.899999999999999" customHeight="1" x14ac:dyDescent="0.25">
      <c r="A48" s="316">
        <v>42</v>
      </c>
      <c r="B48" s="337"/>
      <c r="C48" s="337"/>
      <c r="D48" s="323"/>
      <c r="E48" s="320"/>
      <c r="F48" s="329"/>
      <c r="G48" s="329"/>
      <c r="H48" s="333"/>
      <c r="I48" s="334"/>
      <c r="J48" s="324" t="e">
        <f>IF(AND(Q48="",#REF!&gt;0,#REF!&lt;5),K48,)</f>
        <v>#REF!</v>
      </c>
      <c r="K48" s="325" t="str">
        <f>IF(D48="","ZZZ9",IF(AND(#REF!&gt;0,#REF!&lt;5),D48&amp;#REF!,D48&amp;"9"))</f>
        <v>ZZZ9</v>
      </c>
      <c r="L48" s="326">
        <f t="shared" si="0"/>
        <v>999</v>
      </c>
      <c r="M48" s="340">
        <f t="shared" si="1"/>
        <v>999</v>
      </c>
      <c r="N48" s="336"/>
      <c r="O48" s="329"/>
      <c r="P48" s="328">
        <f t="shared" si="2"/>
        <v>999</v>
      </c>
      <c r="Q48" s="329"/>
    </row>
    <row r="49" spans="1:17" s="330" customFormat="1" ht="18.899999999999999" customHeight="1" x14ac:dyDescent="0.25">
      <c r="A49" s="316">
        <v>43</v>
      </c>
      <c r="B49" s="337"/>
      <c r="C49" s="337"/>
      <c r="D49" s="323"/>
      <c r="E49" s="320"/>
      <c r="F49" s="329"/>
      <c r="G49" s="329"/>
      <c r="H49" s="333"/>
      <c r="I49" s="334"/>
      <c r="J49" s="324" t="e">
        <f>IF(AND(Q49="",#REF!&gt;0,#REF!&lt;5),K49,)</f>
        <v>#REF!</v>
      </c>
      <c r="K49" s="325" t="str">
        <f>IF(D49="","ZZZ9",IF(AND(#REF!&gt;0,#REF!&lt;5),D49&amp;#REF!,D49&amp;"9"))</f>
        <v>ZZZ9</v>
      </c>
      <c r="L49" s="326">
        <f t="shared" si="0"/>
        <v>999</v>
      </c>
      <c r="M49" s="340">
        <f t="shared" si="1"/>
        <v>999</v>
      </c>
      <c r="N49" s="336"/>
      <c r="O49" s="329"/>
      <c r="P49" s="328">
        <f t="shared" si="2"/>
        <v>999</v>
      </c>
      <c r="Q49" s="329"/>
    </row>
    <row r="50" spans="1:17" s="330" customFormat="1" ht="18.899999999999999" customHeight="1" x14ac:dyDescent="0.25">
      <c r="A50" s="316">
        <v>44</v>
      </c>
      <c r="B50" s="337"/>
      <c r="C50" s="337"/>
      <c r="D50" s="323"/>
      <c r="E50" s="320"/>
      <c r="F50" s="329"/>
      <c r="G50" s="329"/>
      <c r="H50" s="333"/>
      <c r="I50" s="334"/>
      <c r="J50" s="324" t="e">
        <f>IF(AND(Q50="",#REF!&gt;0,#REF!&lt;5),K50,)</f>
        <v>#REF!</v>
      </c>
      <c r="K50" s="325" t="str">
        <f>IF(D50="","ZZZ9",IF(AND(#REF!&gt;0,#REF!&lt;5),D50&amp;#REF!,D50&amp;"9"))</f>
        <v>ZZZ9</v>
      </c>
      <c r="L50" s="326">
        <f t="shared" si="0"/>
        <v>999</v>
      </c>
      <c r="M50" s="340">
        <f t="shared" si="1"/>
        <v>999</v>
      </c>
      <c r="N50" s="336"/>
      <c r="O50" s="329"/>
      <c r="P50" s="328">
        <f t="shared" si="2"/>
        <v>999</v>
      </c>
      <c r="Q50" s="329"/>
    </row>
    <row r="51" spans="1:17" s="330" customFormat="1" ht="18.899999999999999" customHeight="1" x14ac:dyDescent="0.25">
      <c r="A51" s="316">
        <v>45</v>
      </c>
      <c r="B51" s="337"/>
      <c r="C51" s="337"/>
      <c r="D51" s="323"/>
      <c r="E51" s="320"/>
      <c r="F51" s="329"/>
      <c r="G51" s="329"/>
      <c r="H51" s="333"/>
      <c r="I51" s="334"/>
      <c r="J51" s="324" t="e">
        <f>IF(AND(Q51="",#REF!&gt;0,#REF!&lt;5),K51,)</f>
        <v>#REF!</v>
      </c>
      <c r="K51" s="325" t="str">
        <f>IF(D51="","ZZZ9",IF(AND(#REF!&gt;0,#REF!&lt;5),D51&amp;#REF!,D51&amp;"9"))</f>
        <v>ZZZ9</v>
      </c>
      <c r="L51" s="326">
        <f t="shared" si="0"/>
        <v>999</v>
      </c>
      <c r="M51" s="340">
        <f t="shared" si="1"/>
        <v>999</v>
      </c>
      <c r="N51" s="336"/>
      <c r="O51" s="329"/>
      <c r="P51" s="328">
        <f t="shared" si="2"/>
        <v>999</v>
      </c>
      <c r="Q51" s="329"/>
    </row>
    <row r="52" spans="1:17" s="330" customFormat="1" ht="18.899999999999999" customHeight="1" x14ac:dyDescent="0.25">
      <c r="A52" s="316">
        <v>46</v>
      </c>
      <c r="B52" s="337"/>
      <c r="C52" s="337"/>
      <c r="D52" s="323"/>
      <c r="E52" s="320"/>
      <c r="F52" s="329"/>
      <c r="G52" s="329"/>
      <c r="H52" s="333"/>
      <c r="I52" s="334"/>
      <c r="J52" s="324" t="e">
        <f>IF(AND(Q52="",#REF!&gt;0,#REF!&lt;5),K52,)</f>
        <v>#REF!</v>
      </c>
      <c r="K52" s="325" t="str">
        <f>IF(D52="","ZZZ9",IF(AND(#REF!&gt;0,#REF!&lt;5),D52&amp;#REF!,D52&amp;"9"))</f>
        <v>ZZZ9</v>
      </c>
      <c r="L52" s="326">
        <f t="shared" si="0"/>
        <v>999</v>
      </c>
      <c r="M52" s="340">
        <f t="shared" si="1"/>
        <v>999</v>
      </c>
      <c r="N52" s="336"/>
      <c r="O52" s="329"/>
      <c r="P52" s="328">
        <f t="shared" si="2"/>
        <v>999</v>
      </c>
      <c r="Q52" s="329"/>
    </row>
    <row r="53" spans="1:17" s="330" customFormat="1" ht="18.899999999999999" customHeight="1" x14ac:dyDescent="0.25">
      <c r="A53" s="316">
        <v>47</v>
      </c>
      <c r="B53" s="337"/>
      <c r="C53" s="337"/>
      <c r="D53" s="323"/>
      <c r="E53" s="320"/>
      <c r="F53" s="329"/>
      <c r="G53" s="329"/>
      <c r="H53" s="333"/>
      <c r="I53" s="334"/>
      <c r="J53" s="324" t="e">
        <f>IF(AND(Q53="",#REF!&gt;0,#REF!&lt;5),K53,)</f>
        <v>#REF!</v>
      </c>
      <c r="K53" s="325" t="str">
        <f>IF(D53="","ZZZ9",IF(AND(#REF!&gt;0,#REF!&lt;5),D53&amp;#REF!,D53&amp;"9"))</f>
        <v>ZZZ9</v>
      </c>
      <c r="L53" s="326">
        <f t="shared" si="0"/>
        <v>999</v>
      </c>
      <c r="M53" s="340">
        <f t="shared" si="1"/>
        <v>999</v>
      </c>
      <c r="N53" s="336"/>
      <c r="O53" s="329"/>
      <c r="P53" s="328">
        <f t="shared" si="2"/>
        <v>999</v>
      </c>
      <c r="Q53" s="329"/>
    </row>
    <row r="54" spans="1:17" s="330" customFormat="1" ht="18.899999999999999" customHeight="1" x14ac:dyDescent="0.25">
      <c r="A54" s="316">
        <v>48</v>
      </c>
      <c r="B54" s="337"/>
      <c r="C54" s="337"/>
      <c r="D54" s="323"/>
      <c r="E54" s="320"/>
      <c r="F54" s="329"/>
      <c r="G54" s="329"/>
      <c r="H54" s="333"/>
      <c r="I54" s="334"/>
      <c r="J54" s="324" t="e">
        <f>IF(AND(Q54="",#REF!&gt;0,#REF!&lt;5),K54,)</f>
        <v>#REF!</v>
      </c>
      <c r="K54" s="325" t="str">
        <f>IF(D54="","ZZZ9",IF(AND(#REF!&gt;0,#REF!&lt;5),D54&amp;#REF!,D54&amp;"9"))</f>
        <v>ZZZ9</v>
      </c>
      <c r="L54" s="326">
        <f t="shared" si="0"/>
        <v>999</v>
      </c>
      <c r="M54" s="340">
        <f t="shared" si="1"/>
        <v>999</v>
      </c>
      <c r="N54" s="336"/>
      <c r="O54" s="329"/>
      <c r="P54" s="328">
        <f t="shared" si="2"/>
        <v>999</v>
      </c>
      <c r="Q54" s="329"/>
    </row>
    <row r="55" spans="1:17" s="330" customFormat="1" ht="18.899999999999999" customHeight="1" x14ac:dyDescent="0.25">
      <c r="A55" s="316">
        <v>49</v>
      </c>
      <c r="B55" s="337"/>
      <c r="C55" s="337"/>
      <c r="D55" s="323"/>
      <c r="E55" s="320"/>
      <c r="F55" s="329"/>
      <c r="G55" s="329"/>
      <c r="H55" s="333"/>
      <c r="I55" s="334"/>
      <c r="J55" s="324" t="e">
        <f>IF(AND(Q55="",#REF!&gt;0,#REF!&lt;5),K55,)</f>
        <v>#REF!</v>
      </c>
      <c r="K55" s="325" t="str">
        <f>IF(D55="","ZZZ9",IF(AND(#REF!&gt;0,#REF!&lt;5),D55&amp;#REF!,D55&amp;"9"))</f>
        <v>ZZZ9</v>
      </c>
      <c r="L55" s="326">
        <f t="shared" si="0"/>
        <v>999</v>
      </c>
      <c r="M55" s="340">
        <f t="shared" si="1"/>
        <v>999</v>
      </c>
      <c r="N55" s="336"/>
      <c r="O55" s="329"/>
      <c r="P55" s="328">
        <f t="shared" si="2"/>
        <v>999</v>
      </c>
      <c r="Q55" s="329"/>
    </row>
    <row r="56" spans="1:17" s="330" customFormat="1" ht="18.899999999999999" customHeight="1" x14ac:dyDescent="0.25">
      <c r="A56" s="316">
        <v>50</v>
      </c>
      <c r="B56" s="337"/>
      <c r="C56" s="337"/>
      <c r="D56" s="323"/>
      <c r="E56" s="320"/>
      <c r="F56" s="329"/>
      <c r="G56" s="329"/>
      <c r="H56" s="333"/>
      <c r="I56" s="334"/>
      <c r="J56" s="324" t="e">
        <f>IF(AND(Q56="",#REF!&gt;0,#REF!&lt;5),K56,)</f>
        <v>#REF!</v>
      </c>
      <c r="K56" s="325" t="str">
        <f>IF(D56="","ZZZ9",IF(AND(#REF!&gt;0,#REF!&lt;5),D56&amp;#REF!,D56&amp;"9"))</f>
        <v>ZZZ9</v>
      </c>
      <c r="L56" s="326">
        <f t="shared" si="0"/>
        <v>999</v>
      </c>
      <c r="M56" s="340">
        <f t="shared" si="1"/>
        <v>999</v>
      </c>
      <c r="N56" s="336"/>
      <c r="O56" s="329"/>
      <c r="P56" s="328">
        <f t="shared" si="2"/>
        <v>999</v>
      </c>
      <c r="Q56" s="329"/>
    </row>
    <row r="57" spans="1:17" s="330" customFormat="1" ht="18.899999999999999" customHeight="1" x14ac:dyDescent="0.25">
      <c r="A57" s="316">
        <v>51</v>
      </c>
      <c r="B57" s="337"/>
      <c r="C57" s="337"/>
      <c r="D57" s="323"/>
      <c r="E57" s="320"/>
      <c r="F57" s="329"/>
      <c r="G57" s="329"/>
      <c r="H57" s="333"/>
      <c r="I57" s="334"/>
      <c r="J57" s="324" t="e">
        <f>IF(AND(Q57="",#REF!&gt;0,#REF!&lt;5),K57,)</f>
        <v>#REF!</v>
      </c>
      <c r="K57" s="325" t="str">
        <f>IF(D57="","ZZZ9",IF(AND(#REF!&gt;0,#REF!&lt;5),D57&amp;#REF!,D57&amp;"9"))</f>
        <v>ZZZ9</v>
      </c>
      <c r="L57" s="326">
        <f t="shared" si="0"/>
        <v>999</v>
      </c>
      <c r="M57" s="340">
        <f t="shared" si="1"/>
        <v>999</v>
      </c>
      <c r="N57" s="336"/>
      <c r="O57" s="329"/>
      <c r="P57" s="328">
        <f t="shared" si="2"/>
        <v>999</v>
      </c>
      <c r="Q57" s="329"/>
    </row>
    <row r="58" spans="1:17" s="330" customFormat="1" ht="18.899999999999999" customHeight="1" x14ac:dyDescent="0.25">
      <c r="A58" s="316">
        <v>52</v>
      </c>
      <c r="B58" s="337"/>
      <c r="C58" s="337"/>
      <c r="D58" s="323"/>
      <c r="E58" s="320"/>
      <c r="F58" s="329"/>
      <c r="G58" s="329"/>
      <c r="H58" s="333"/>
      <c r="I58" s="334"/>
      <c r="J58" s="324" t="e">
        <f>IF(AND(Q58="",#REF!&gt;0,#REF!&lt;5),K58,)</f>
        <v>#REF!</v>
      </c>
      <c r="K58" s="325" t="str">
        <f>IF(D58="","ZZZ9",IF(AND(#REF!&gt;0,#REF!&lt;5),D58&amp;#REF!,D58&amp;"9"))</f>
        <v>ZZZ9</v>
      </c>
      <c r="L58" s="326">
        <f t="shared" si="0"/>
        <v>999</v>
      </c>
      <c r="M58" s="340">
        <f t="shared" si="1"/>
        <v>999</v>
      </c>
      <c r="N58" s="336"/>
      <c r="O58" s="329"/>
      <c r="P58" s="328">
        <f t="shared" si="2"/>
        <v>999</v>
      </c>
      <c r="Q58" s="329"/>
    </row>
    <row r="59" spans="1:17" s="330" customFormat="1" ht="18.899999999999999" customHeight="1" x14ac:dyDescent="0.25">
      <c r="A59" s="316">
        <v>53</v>
      </c>
      <c r="B59" s="337"/>
      <c r="C59" s="337"/>
      <c r="D59" s="323"/>
      <c r="E59" s="320"/>
      <c r="F59" s="329"/>
      <c r="G59" s="329"/>
      <c r="H59" s="333"/>
      <c r="I59" s="334"/>
      <c r="J59" s="324" t="e">
        <f>IF(AND(Q59="",#REF!&gt;0,#REF!&lt;5),K59,)</f>
        <v>#REF!</v>
      </c>
      <c r="K59" s="325" t="str">
        <f>IF(D59="","ZZZ9",IF(AND(#REF!&gt;0,#REF!&lt;5),D59&amp;#REF!,D59&amp;"9"))</f>
        <v>ZZZ9</v>
      </c>
      <c r="L59" s="326">
        <f t="shared" si="0"/>
        <v>999</v>
      </c>
      <c r="M59" s="340">
        <f t="shared" si="1"/>
        <v>999</v>
      </c>
      <c r="N59" s="336"/>
      <c r="O59" s="329"/>
      <c r="P59" s="328">
        <f t="shared" si="2"/>
        <v>999</v>
      </c>
      <c r="Q59" s="329"/>
    </row>
    <row r="60" spans="1:17" s="330" customFormat="1" ht="18.899999999999999" customHeight="1" x14ac:dyDescent="0.25">
      <c r="A60" s="316">
        <v>54</v>
      </c>
      <c r="B60" s="337"/>
      <c r="C60" s="337"/>
      <c r="D60" s="323"/>
      <c r="E60" s="320"/>
      <c r="F60" s="329"/>
      <c r="G60" s="329"/>
      <c r="H60" s="333"/>
      <c r="I60" s="334"/>
      <c r="J60" s="324" t="e">
        <f>IF(AND(Q60="",#REF!&gt;0,#REF!&lt;5),K60,)</f>
        <v>#REF!</v>
      </c>
      <c r="K60" s="325" t="str">
        <f>IF(D60="","ZZZ9",IF(AND(#REF!&gt;0,#REF!&lt;5),D60&amp;#REF!,D60&amp;"9"))</f>
        <v>ZZZ9</v>
      </c>
      <c r="L60" s="326">
        <f t="shared" si="0"/>
        <v>999</v>
      </c>
      <c r="M60" s="340">
        <f t="shared" si="1"/>
        <v>999</v>
      </c>
      <c r="N60" s="336"/>
      <c r="O60" s="329"/>
      <c r="P60" s="328">
        <f t="shared" si="2"/>
        <v>999</v>
      </c>
      <c r="Q60" s="329"/>
    </row>
    <row r="61" spans="1:17" s="330" customFormat="1" ht="18.899999999999999" customHeight="1" x14ac:dyDescent="0.25">
      <c r="A61" s="316">
        <v>55</v>
      </c>
      <c r="B61" s="337"/>
      <c r="C61" s="337"/>
      <c r="D61" s="323"/>
      <c r="E61" s="320"/>
      <c r="F61" s="329"/>
      <c r="G61" s="329"/>
      <c r="H61" s="333"/>
      <c r="I61" s="334"/>
      <c r="J61" s="324" t="e">
        <f>IF(AND(Q61="",#REF!&gt;0,#REF!&lt;5),K61,)</f>
        <v>#REF!</v>
      </c>
      <c r="K61" s="325" t="str">
        <f>IF(D61="","ZZZ9",IF(AND(#REF!&gt;0,#REF!&lt;5),D61&amp;#REF!,D61&amp;"9"))</f>
        <v>ZZZ9</v>
      </c>
      <c r="L61" s="326">
        <f t="shared" si="0"/>
        <v>999</v>
      </c>
      <c r="M61" s="340">
        <f t="shared" si="1"/>
        <v>999</v>
      </c>
      <c r="N61" s="336"/>
      <c r="O61" s="329"/>
      <c r="P61" s="328">
        <f t="shared" si="2"/>
        <v>999</v>
      </c>
      <c r="Q61" s="329"/>
    </row>
    <row r="62" spans="1:17" s="330" customFormat="1" ht="18.899999999999999" customHeight="1" x14ac:dyDescent="0.25">
      <c r="A62" s="316">
        <v>56</v>
      </c>
      <c r="B62" s="337"/>
      <c r="C62" s="337"/>
      <c r="D62" s="323"/>
      <c r="E62" s="320"/>
      <c r="F62" s="329"/>
      <c r="G62" s="329"/>
      <c r="H62" s="333"/>
      <c r="I62" s="334"/>
      <c r="J62" s="324" t="e">
        <f>IF(AND(Q62="",#REF!&gt;0,#REF!&lt;5),K62,)</f>
        <v>#REF!</v>
      </c>
      <c r="K62" s="325" t="str">
        <f>IF(D62="","ZZZ9",IF(AND(#REF!&gt;0,#REF!&lt;5),D62&amp;#REF!,D62&amp;"9"))</f>
        <v>ZZZ9</v>
      </c>
      <c r="L62" s="326">
        <f t="shared" si="0"/>
        <v>999</v>
      </c>
      <c r="M62" s="340">
        <f t="shared" si="1"/>
        <v>999</v>
      </c>
      <c r="N62" s="336"/>
      <c r="O62" s="329"/>
      <c r="P62" s="328">
        <f t="shared" si="2"/>
        <v>999</v>
      </c>
      <c r="Q62" s="329"/>
    </row>
    <row r="63" spans="1:17" s="330" customFormat="1" ht="18.899999999999999" customHeight="1" x14ac:dyDescent="0.25">
      <c r="A63" s="316">
        <v>57</v>
      </c>
      <c r="B63" s="337"/>
      <c r="C63" s="337"/>
      <c r="D63" s="323"/>
      <c r="E63" s="320"/>
      <c r="F63" s="329"/>
      <c r="G63" s="329"/>
      <c r="H63" s="333"/>
      <c r="I63" s="334"/>
      <c r="J63" s="324" t="e">
        <f>IF(AND(Q63="",#REF!&gt;0,#REF!&lt;5),K63,)</f>
        <v>#REF!</v>
      </c>
      <c r="K63" s="325" t="str">
        <f>IF(D63="","ZZZ9",IF(AND(#REF!&gt;0,#REF!&lt;5),D63&amp;#REF!,D63&amp;"9"))</f>
        <v>ZZZ9</v>
      </c>
      <c r="L63" s="326">
        <f t="shared" si="0"/>
        <v>999</v>
      </c>
      <c r="M63" s="340">
        <f t="shared" si="1"/>
        <v>999</v>
      </c>
      <c r="N63" s="336"/>
      <c r="O63" s="329"/>
      <c r="P63" s="328">
        <f t="shared" si="2"/>
        <v>999</v>
      </c>
      <c r="Q63" s="329"/>
    </row>
    <row r="64" spans="1:17" s="330" customFormat="1" ht="18.899999999999999" customHeight="1" x14ac:dyDescent="0.25">
      <c r="A64" s="316">
        <v>58</v>
      </c>
      <c r="B64" s="337"/>
      <c r="C64" s="337"/>
      <c r="D64" s="323"/>
      <c r="E64" s="320"/>
      <c r="F64" s="329"/>
      <c r="G64" s="329"/>
      <c r="H64" s="333"/>
      <c r="I64" s="334"/>
      <c r="J64" s="324" t="e">
        <f>IF(AND(Q64="",#REF!&gt;0,#REF!&lt;5),K64,)</f>
        <v>#REF!</v>
      </c>
      <c r="K64" s="325" t="str">
        <f>IF(D64="","ZZZ9",IF(AND(#REF!&gt;0,#REF!&lt;5),D64&amp;#REF!,D64&amp;"9"))</f>
        <v>ZZZ9</v>
      </c>
      <c r="L64" s="326">
        <f t="shared" si="0"/>
        <v>999</v>
      </c>
      <c r="M64" s="340">
        <f t="shared" si="1"/>
        <v>999</v>
      </c>
      <c r="N64" s="336"/>
      <c r="O64" s="329"/>
      <c r="P64" s="328">
        <f t="shared" si="2"/>
        <v>999</v>
      </c>
      <c r="Q64" s="329"/>
    </row>
    <row r="65" spans="1:17" s="330" customFormat="1" ht="18.899999999999999" customHeight="1" x14ac:dyDescent="0.25">
      <c r="A65" s="316">
        <v>59</v>
      </c>
      <c r="B65" s="337"/>
      <c r="C65" s="337"/>
      <c r="D65" s="323"/>
      <c r="E65" s="320"/>
      <c r="F65" s="329"/>
      <c r="G65" s="329"/>
      <c r="H65" s="333"/>
      <c r="I65" s="334"/>
      <c r="J65" s="324" t="e">
        <f>IF(AND(Q65="",#REF!&gt;0,#REF!&lt;5),K65,)</f>
        <v>#REF!</v>
      </c>
      <c r="K65" s="325" t="str">
        <f>IF(D65="","ZZZ9",IF(AND(#REF!&gt;0,#REF!&lt;5),D65&amp;#REF!,D65&amp;"9"))</f>
        <v>ZZZ9</v>
      </c>
      <c r="L65" s="326">
        <f t="shared" si="0"/>
        <v>999</v>
      </c>
      <c r="M65" s="340">
        <f t="shared" si="1"/>
        <v>999</v>
      </c>
      <c r="N65" s="336"/>
      <c r="O65" s="329"/>
      <c r="P65" s="328">
        <f t="shared" si="2"/>
        <v>999</v>
      </c>
      <c r="Q65" s="329"/>
    </row>
    <row r="66" spans="1:17" s="330" customFormat="1" ht="18.899999999999999" customHeight="1" x14ac:dyDescent="0.25">
      <c r="A66" s="316">
        <v>60</v>
      </c>
      <c r="B66" s="337"/>
      <c r="C66" s="337"/>
      <c r="D66" s="323"/>
      <c r="E66" s="320"/>
      <c r="F66" s="329"/>
      <c r="G66" s="329"/>
      <c r="H66" s="333"/>
      <c r="I66" s="334"/>
      <c r="J66" s="324" t="e">
        <f>IF(AND(Q66="",#REF!&gt;0,#REF!&lt;5),K66,)</f>
        <v>#REF!</v>
      </c>
      <c r="K66" s="325" t="str">
        <f>IF(D66="","ZZZ9",IF(AND(#REF!&gt;0,#REF!&lt;5),D66&amp;#REF!,D66&amp;"9"))</f>
        <v>ZZZ9</v>
      </c>
      <c r="L66" s="326">
        <f t="shared" si="0"/>
        <v>999</v>
      </c>
      <c r="M66" s="340">
        <f t="shared" si="1"/>
        <v>999</v>
      </c>
      <c r="N66" s="336"/>
      <c r="O66" s="329"/>
      <c r="P66" s="328">
        <f t="shared" si="2"/>
        <v>999</v>
      </c>
      <c r="Q66" s="329"/>
    </row>
    <row r="67" spans="1:17" s="330" customFormat="1" ht="18.899999999999999" customHeight="1" x14ac:dyDescent="0.25">
      <c r="A67" s="316">
        <v>61</v>
      </c>
      <c r="B67" s="337"/>
      <c r="C67" s="337"/>
      <c r="D67" s="323"/>
      <c r="E67" s="320"/>
      <c r="F67" s="329"/>
      <c r="G67" s="329"/>
      <c r="H67" s="333"/>
      <c r="I67" s="334"/>
      <c r="J67" s="324" t="e">
        <f>IF(AND(Q67="",#REF!&gt;0,#REF!&lt;5),K67,)</f>
        <v>#REF!</v>
      </c>
      <c r="K67" s="325" t="str">
        <f>IF(D67="","ZZZ9",IF(AND(#REF!&gt;0,#REF!&lt;5),D67&amp;#REF!,D67&amp;"9"))</f>
        <v>ZZZ9</v>
      </c>
      <c r="L67" s="326">
        <f t="shared" si="0"/>
        <v>999</v>
      </c>
      <c r="M67" s="340">
        <f t="shared" si="1"/>
        <v>999</v>
      </c>
      <c r="N67" s="336"/>
      <c r="O67" s="329"/>
      <c r="P67" s="328">
        <f t="shared" si="2"/>
        <v>999</v>
      </c>
      <c r="Q67" s="329"/>
    </row>
    <row r="68" spans="1:17" s="330" customFormat="1" ht="18.899999999999999" customHeight="1" x14ac:dyDescent="0.25">
      <c r="A68" s="316">
        <v>62</v>
      </c>
      <c r="B68" s="337"/>
      <c r="C68" s="337"/>
      <c r="D68" s="323"/>
      <c r="E68" s="320"/>
      <c r="F68" s="329"/>
      <c r="G68" s="329"/>
      <c r="H68" s="333"/>
      <c r="I68" s="334"/>
      <c r="J68" s="324" t="e">
        <f>IF(AND(Q68="",#REF!&gt;0,#REF!&lt;5),K68,)</f>
        <v>#REF!</v>
      </c>
      <c r="K68" s="325" t="str">
        <f>IF(D68="","ZZZ9",IF(AND(#REF!&gt;0,#REF!&lt;5),D68&amp;#REF!,D68&amp;"9"))</f>
        <v>ZZZ9</v>
      </c>
      <c r="L68" s="326">
        <f t="shared" si="0"/>
        <v>999</v>
      </c>
      <c r="M68" s="340">
        <f t="shared" si="1"/>
        <v>999</v>
      </c>
      <c r="N68" s="336"/>
      <c r="O68" s="329"/>
      <c r="P68" s="328">
        <f t="shared" si="2"/>
        <v>999</v>
      </c>
      <c r="Q68" s="329"/>
    </row>
    <row r="69" spans="1:17" s="330" customFormat="1" ht="18.899999999999999" customHeight="1" x14ac:dyDescent="0.25">
      <c r="A69" s="316">
        <v>63</v>
      </c>
      <c r="B69" s="337"/>
      <c r="C69" s="337"/>
      <c r="D69" s="323"/>
      <c r="E69" s="320"/>
      <c r="F69" s="329"/>
      <c r="G69" s="329"/>
      <c r="H69" s="333"/>
      <c r="I69" s="334"/>
      <c r="J69" s="324" t="e">
        <f>IF(AND(Q69="",#REF!&gt;0,#REF!&lt;5),K69,)</f>
        <v>#REF!</v>
      </c>
      <c r="K69" s="325" t="str">
        <f>IF(D69="","ZZZ9",IF(AND(#REF!&gt;0,#REF!&lt;5),D69&amp;#REF!,D69&amp;"9"))</f>
        <v>ZZZ9</v>
      </c>
      <c r="L69" s="326">
        <f t="shared" si="0"/>
        <v>999</v>
      </c>
      <c r="M69" s="340">
        <f t="shared" si="1"/>
        <v>999</v>
      </c>
      <c r="N69" s="336"/>
      <c r="O69" s="329"/>
      <c r="P69" s="328">
        <f t="shared" si="2"/>
        <v>999</v>
      </c>
      <c r="Q69" s="329"/>
    </row>
    <row r="70" spans="1:17" s="330" customFormat="1" ht="18.899999999999999" customHeight="1" x14ac:dyDescent="0.25">
      <c r="A70" s="316">
        <v>64</v>
      </c>
      <c r="B70" s="337"/>
      <c r="C70" s="337"/>
      <c r="D70" s="323"/>
      <c r="E70" s="320"/>
      <c r="F70" s="329"/>
      <c r="G70" s="329"/>
      <c r="H70" s="333"/>
      <c r="I70" s="334"/>
      <c r="J70" s="324" t="e">
        <f>IF(AND(Q70="",#REF!&gt;0,#REF!&lt;5),K70,)</f>
        <v>#REF!</v>
      </c>
      <c r="K70" s="325" t="str">
        <f>IF(D70="","ZZZ9",IF(AND(#REF!&gt;0,#REF!&lt;5),D70&amp;#REF!,D70&amp;"9"))</f>
        <v>ZZZ9</v>
      </c>
      <c r="L70" s="326">
        <f t="shared" si="0"/>
        <v>999</v>
      </c>
      <c r="M70" s="340">
        <f t="shared" si="1"/>
        <v>999</v>
      </c>
      <c r="N70" s="336"/>
      <c r="O70" s="329"/>
      <c r="P70" s="328">
        <f t="shared" si="2"/>
        <v>999</v>
      </c>
      <c r="Q70" s="329"/>
    </row>
    <row r="71" spans="1:17" s="330" customFormat="1" ht="18.899999999999999" customHeight="1" x14ac:dyDescent="0.25">
      <c r="A71" s="316">
        <v>65</v>
      </c>
      <c r="B71" s="337"/>
      <c r="C71" s="337"/>
      <c r="D71" s="323"/>
      <c r="E71" s="320"/>
      <c r="F71" s="329"/>
      <c r="G71" s="329"/>
      <c r="H71" s="333"/>
      <c r="I71" s="334"/>
      <c r="J71" s="324" t="e">
        <f>IF(AND(Q71="",#REF!&gt;0,#REF!&lt;5),K71,)</f>
        <v>#REF!</v>
      </c>
      <c r="K71" s="325" t="str">
        <f>IF(D71="","ZZZ9",IF(AND(#REF!&gt;0,#REF!&lt;5),D71&amp;#REF!,D71&amp;"9"))</f>
        <v>ZZZ9</v>
      </c>
      <c r="L71" s="326">
        <f t="shared" si="0"/>
        <v>999</v>
      </c>
      <c r="M71" s="340">
        <f t="shared" si="1"/>
        <v>999</v>
      </c>
      <c r="N71" s="336"/>
      <c r="O71" s="329"/>
      <c r="P71" s="328">
        <f t="shared" si="2"/>
        <v>999</v>
      </c>
      <c r="Q71" s="329"/>
    </row>
    <row r="72" spans="1:17" s="330" customFormat="1" ht="18.899999999999999" customHeight="1" x14ac:dyDescent="0.25">
      <c r="A72" s="316">
        <v>66</v>
      </c>
      <c r="B72" s="337"/>
      <c r="C72" s="337"/>
      <c r="D72" s="323"/>
      <c r="E72" s="320"/>
      <c r="F72" s="329"/>
      <c r="G72" s="329"/>
      <c r="H72" s="333"/>
      <c r="I72" s="334"/>
      <c r="J72" s="324" t="e">
        <f>IF(AND(Q72="",#REF!&gt;0,#REF!&lt;5),K72,)</f>
        <v>#REF!</v>
      </c>
      <c r="K72" s="325" t="str">
        <f>IF(D72="","ZZZ9",IF(AND(#REF!&gt;0,#REF!&lt;5),D72&amp;#REF!,D72&amp;"9"))</f>
        <v>ZZZ9</v>
      </c>
      <c r="L72" s="326">
        <f t="shared" si="0"/>
        <v>999</v>
      </c>
      <c r="M72" s="340">
        <f t="shared" si="1"/>
        <v>999</v>
      </c>
      <c r="N72" s="336"/>
      <c r="O72" s="329"/>
      <c r="P72" s="328">
        <f t="shared" si="2"/>
        <v>999</v>
      </c>
      <c r="Q72" s="329"/>
    </row>
    <row r="73" spans="1:17" s="330" customFormat="1" ht="18.899999999999999" customHeight="1" x14ac:dyDescent="0.25">
      <c r="A73" s="316">
        <v>67</v>
      </c>
      <c r="B73" s="337"/>
      <c r="C73" s="337"/>
      <c r="D73" s="323"/>
      <c r="E73" s="320"/>
      <c r="F73" s="329"/>
      <c r="G73" s="329"/>
      <c r="H73" s="333"/>
      <c r="I73" s="334"/>
      <c r="J73" s="324" t="e">
        <f>IF(AND(Q73="",#REF!&gt;0,#REF!&lt;5),K73,)</f>
        <v>#REF!</v>
      </c>
      <c r="K73" s="325" t="str">
        <f>IF(D73="","ZZZ9",IF(AND(#REF!&gt;0,#REF!&lt;5),D73&amp;#REF!,D73&amp;"9"))</f>
        <v>ZZZ9</v>
      </c>
      <c r="L73" s="326">
        <f t="shared" si="0"/>
        <v>999</v>
      </c>
      <c r="M73" s="340">
        <f t="shared" si="1"/>
        <v>999</v>
      </c>
      <c r="N73" s="336"/>
      <c r="O73" s="329"/>
      <c r="P73" s="328">
        <f t="shared" si="2"/>
        <v>999</v>
      </c>
      <c r="Q73" s="329"/>
    </row>
    <row r="74" spans="1:17" s="330" customFormat="1" ht="18.899999999999999" customHeight="1" x14ac:dyDescent="0.25">
      <c r="A74" s="316">
        <v>68</v>
      </c>
      <c r="B74" s="337"/>
      <c r="C74" s="337"/>
      <c r="D74" s="323"/>
      <c r="E74" s="320"/>
      <c r="F74" s="329"/>
      <c r="G74" s="329"/>
      <c r="H74" s="333"/>
      <c r="I74" s="334"/>
      <c r="J74" s="324" t="e">
        <f>IF(AND(Q74="",#REF!&gt;0,#REF!&lt;5),K74,)</f>
        <v>#REF!</v>
      </c>
      <c r="K74" s="325" t="str">
        <f>IF(D74="","ZZZ9",IF(AND(#REF!&gt;0,#REF!&lt;5),D74&amp;#REF!,D74&amp;"9"))</f>
        <v>ZZZ9</v>
      </c>
      <c r="L74" s="326">
        <f t="shared" si="0"/>
        <v>999</v>
      </c>
      <c r="M74" s="340">
        <f t="shared" si="1"/>
        <v>999</v>
      </c>
      <c r="N74" s="336"/>
      <c r="O74" s="329"/>
      <c r="P74" s="328">
        <f t="shared" si="2"/>
        <v>999</v>
      </c>
      <c r="Q74" s="329"/>
    </row>
    <row r="75" spans="1:17" s="330" customFormat="1" ht="18.899999999999999" customHeight="1" x14ac:dyDescent="0.25">
      <c r="A75" s="316">
        <v>69</v>
      </c>
      <c r="B75" s="337"/>
      <c r="C75" s="337"/>
      <c r="D75" s="323"/>
      <c r="E75" s="320"/>
      <c r="F75" s="329"/>
      <c r="G75" s="329"/>
      <c r="H75" s="333"/>
      <c r="I75" s="334"/>
      <c r="J75" s="324" t="e">
        <f>IF(AND(Q75="",#REF!&gt;0,#REF!&lt;5),K75,)</f>
        <v>#REF!</v>
      </c>
      <c r="K75" s="325" t="str">
        <f>IF(D75="","ZZZ9",IF(AND(#REF!&gt;0,#REF!&lt;5),D75&amp;#REF!,D75&amp;"9"))</f>
        <v>ZZZ9</v>
      </c>
      <c r="L75" s="326">
        <f t="shared" si="0"/>
        <v>999</v>
      </c>
      <c r="M75" s="340">
        <f t="shared" si="1"/>
        <v>999</v>
      </c>
      <c r="N75" s="336"/>
      <c r="O75" s="329"/>
      <c r="P75" s="328">
        <f t="shared" si="2"/>
        <v>999</v>
      </c>
      <c r="Q75" s="329"/>
    </row>
    <row r="76" spans="1:17" s="330" customFormat="1" ht="18.899999999999999" customHeight="1" x14ac:dyDescent="0.25">
      <c r="A76" s="316">
        <v>70</v>
      </c>
      <c r="B76" s="337"/>
      <c r="C76" s="337"/>
      <c r="D76" s="323"/>
      <c r="E76" s="320"/>
      <c r="F76" s="329"/>
      <c r="G76" s="329"/>
      <c r="H76" s="333"/>
      <c r="I76" s="334"/>
      <c r="J76" s="324" t="e">
        <f>IF(AND(Q76="",#REF!&gt;0,#REF!&lt;5),K76,)</f>
        <v>#REF!</v>
      </c>
      <c r="K76" s="325" t="str">
        <f>IF(D76="","ZZZ9",IF(AND(#REF!&gt;0,#REF!&lt;5),D76&amp;#REF!,D76&amp;"9"))</f>
        <v>ZZZ9</v>
      </c>
      <c r="L76" s="326">
        <f t="shared" si="0"/>
        <v>999</v>
      </c>
      <c r="M76" s="340">
        <f t="shared" si="1"/>
        <v>999</v>
      </c>
      <c r="N76" s="336"/>
      <c r="O76" s="329"/>
      <c r="P76" s="328">
        <f t="shared" si="2"/>
        <v>999</v>
      </c>
      <c r="Q76" s="329"/>
    </row>
    <row r="77" spans="1:17" s="330" customFormat="1" ht="18.899999999999999" customHeight="1" x14ac:dyDescent="0.25">
      <c r="A77" s="316">
        <v>71</v>
      </c>
      <c r="B77" s="337"/>
      <c r="C77" s="337"/>
      <c r="D77" s="323"/>
      <c r="E77" s="320"/>
      <c r="F77" s="329"/>
      <c r="G77" s="329"/>
      <c r="H77" s="333"/>
      <c r="I77" s="334"/>
      <c r="J77" s="324" t="e">
        <f>IF(AND(Q77="",#REF!&gt;0,#REF!&lt;5),K77,)</f>
        <v>#REF!</v>
      </c>
      <c r="K77" s="325" t="str">
        <f>IF(D77="","ZZZ9",IF(AND(#REF!&gt;0,#REF!&lt;5),D77&amp;#REF!,D77&amp;"9"))</f>
        <v>ZZZ9</v>
      </c>
      <c r="L77" s="326">
        <f t="shared" si="0"/>
        <v>999</v>
      </c>
      <c r="M77" s="340">
        <f t="shared" si="1"/>
        <v>999</v>
      </c>
      <c r="N77" s="336"/>
      <c r="O77" s="329"/>
      <c r="P77" s="328">
        <f t="shared" si="2"/>
        <v>999</v>
      </c>
      <c r="Q77" s="329"/>
    </row>
    <row r="78" spans="1:17" s="330" customFormat="1" ht="18.899999999999999" customHeight="1" x14ac:dyDescent="0.25">
      <c r="A78" s="316">
        <v>72</v>
      </c>
      <c r="B78" s="337"/>
      <c r="C78" s="337"/>
      <c r="D78" s="323"/>
      <c r="E78" s="320"/>
      <c r="F78" s="329"/>
      <c r="G78" s="329"/>
      <c r="H78" s="333"/>
      <c r="I78" s="334"/>
      <c r="J78" s="324" t="e">
        <f>IF(AND(Q78="",#REF!&gt;0,#REF!&lt;5),K78,)</f>
        <v>#REF!</v>
      </c>
      <c r="K78" s="325" t="str">
        <f>IF(D78="","ZZZ9",IF(AND(#REF!&gt;0,#REF!&lt;5),D78&amp;#REF!,D78&amp;"9"))</f>
        <v>ZZZ9</v>
      </c>
      <c r="L78" s="326">
        <f t="shared" si="0"/>
        <v>999</v>
      </c>
      <c r="M78" s="340">
        <f t="shared" si="1"/>
        <v>999</v>
      </c>
      <c r="N78" s="336"/>
      <c r="O78" s="329"/>
      <c r="P78" s="328">
        <f t="shared" si="2"/>
        <v>999</v>
      </c>
      <c r="Q78" s="329"/>
    </row>
    <row r="79" spans="1:17" s="330" customFormat="1" ht="18.899999999999999" customHeight="1" x14ac:dyDescent="0.25">
      <c r="A79" s="316">
        <v>73</v>
      </c>
      <c r="B79" s="337"/>
      <c r="C79" s="337"/>
      <c r="D79" s="323"/>
      <c r="E79" s="320"/>
      <c r="F79" s="329"/>
      <c r="G79" s="329"/>
      <c r="H79" s="333"/>
      <c r="I79" s="334"/>
      <c r="J79" s="324" t="e">
        <f>IF(AND(Q79="",#REF!&gt;0,#REF!&lt;5),K79,)</f>
        <v>#REF!</v>
      </c>
      <c r="K79" s="325" t="str">
        <f>IF(D79="","ZZZ9",IF(AND(#REF!&gt;0,#REF!&lt;5),D79&amp;#REF!,D79&amp;"9"))</f>
        <v>ZZZ9</v>
      </c>
      <c r="L79" s="326">
        <f t="shared" si="0"/>
        <v>999</v>
      </c>
      <c r="M79" s="340">
        <f t="shared" si="1"/>
        <v>999</v>
      </c>
      <c r="N79" s="336"/>
      <c r="O79" s="329"/>
      <c r="P79" s="328">
        <f t="shared" si="2"/>
        <v>999</v>
      </c>
      <c r="Q79" s="329"/>
    </row>
    <row r="80" spans="1:17" s="330" customFormat="1" ht="18.899999999999999" customHeight="1" x14ac:dyDescent="0.25">
      <c r="A80" s="316">
        <v>74</v>
      </c>
      <c r="B80" s="337"/>
      <c r="C80" s="337"/>
      <c r="D80" s="323"/>
      <c r="E80" s="320"/>
      <c r="F80" s="329"/>
      <c r="G80" s="329"/>
      <c r="H80" s="333"/>
      <c r="I80" s="334"/>
      <c r="J80" s="324" t="e">
        <f>IF(AND(Q80="",#REF!&gt;0,#REF!&lt;5),K80,)</f>
        <v>#REF!</v>
      </c>
      <c r="K80" s="325" t="str">
        <f>IF(D80="","ZZZ9",IF(AND(#REF!&gt;0,#REF!&lt;5),D80&amp;#REF!,D80&amp;"9"))</f>
        <v>ZZZ9</v>
      </c>
      <c r="L80" s="326">
        <f t="shared" si="0"/>
        <v>999</v>
      </c>
      <c r="M80" s="340">
        <f t="shared" si="1"/>
        <v>999</v>
      </c>
      <c r="N80" s="336"/>
      <c r="O80" s="329"/>
      <c r="P80" s="328">
        <f t="shared" si="2"/>
        <v>999</v>
      </c>
      <c r="Q80" s="329"/>
    </row>
    <row r="81" spans="1:17" s="330" customFormat="1" ht="18.899999999999999" customHeight="1" x14ac:dyDescent="0.25">
      <c r="A81" s="316">
        <v>75</v>
      </c>
      <c r="B81" s="337"/>
      <c r="C81" s="337"/>
      <c r="D81" s="323"/>
      <c r="E81" s="320"/>
      <c r="F81" s="329"/>
      <c r="G81" s="329"/>
      <c r="H81" s="333"/>
      <c r="I81" s="334"/>
      <c r="J81" s="324" t="e">
        <f>IF(AND(Q81="",#REF!&gt;0,#REF!&lt;5),K81,)</f>
        <v>#REF!</v>
      </c>
      <c r="K81" s="325" t="str">
        <f>IF(D81="","ZZZ9",IF(AND(#REF!&gt;0,#REF!&lt;5),D81&amp;#REF!,D81&amp;"9"))</f>
        <v>ZZZ9</v>
      </c>
      <c r="L81" s="326">
        <f t="shared" si="0"/>
        <v>999</v>
      </c>
      <c r="M81" s="340">
        <f t="shared" si="1"/>
        <v>999</v>
      </c>
      <c r="N81" s="336"/>
      <c r="O81" s="329"/>
      <c r="P81" s="328">
        <f t="shared" si="2"/>
        <v>999</v>
      </c>
      <c r="Q81" s="329"/>
    </row>
    <row r="82" spans="1:17" s="330" customFormat="1" ht="18.899999999999999" customHeight="1" x14ac:dyDescent="0.25">
      <c r="A82" s="316">
        <v>76</v>
      </c>
      <c r="B82" s="337"/>
      <c r="C82" s="337"/>
      <c r="D82" s="323"/>
      <c r="E82" s="320"/>
      <c r="F82" s="329"/>
      <c r="G82" s="329"/>
      <c r="H82" s="333"/>
      <c r="I82" s="334"/>
      <c r="J82" s="324" t="e">
        <f>IF(AND(Q82="",#REF!&gt;0,#REF!&lt;5),K82,)</f>
        <v>#REF!</v>
      </c>
      <c r="K82" s="325" t="str">
        <f>IF(D82="","ZZZ9",IF(AND(#REF!&gt;0,#REF!&lt;5),D82&amp;#REF!,D82&amp;"9"))</f>
        <v>ZZZ9</v>
      </c>
      <c r="L82" s="326">
        <f t="shared" si="0"/>
        <v>999</v>
      </c>
      <c r="M82" s="340">
        <f t="shared" si="1"/>
        <v>999</v>
      </c>
      <c r="N82" s="336"/>
      <c r="O82" s="329"/>
      <c r="P82" s="328">
        <f t="shared" si="2"/>
        <v>999</v>
      </c>
      <c r="Q82" s="329"/>
    </row>
    <row r="83" spans="1:17" s="330" customFormat="1" ht="18.899999999999999" customHeight="1" x14ac:dyDescent="0.25">
      <c r="A83" s="316">
        <v>77</v>
      </c>
      <c r="B83" s="337"/>
      <c r="C83" s="337"/>
      <c r="D83" s="323"/>
      <c r="E83" s="320"/>
      <c r="F83" s="329"/>
      <c r="G83" s="329"/>
      <c r="H83" s="333"/>
      <c r="I83" s="334"/>
      <c r="J83" s="324" t="e">
        <f>IF(AND(Q83="",#REF!&gt;0,#REF!&lt;5),K83,)</f>
        <v>#REF!</v>
      </c>
      <c r="K83" s="325" t="str">
        <f>IF(D83="","ZZZ9",IF(AND(#REF!&gt;0,#REF!&lt;5),D83&amp;#REF!,D83&amp;"9"))</f>
        <v>ZZZ9</v>
      </c>
      <c r="L83" s="326">
        <f t="shared" si="0"/>
        <v>999</v>
      </c>
      <c r="M83" s="340">
        <f t="shared" si="1"/>
        <v>999</v>
      </c>
      <c r="N83" s="336"/>
      <c r="O83" s="329"/>
      <c r="P83" s="328">
        <f t="shared" si="2"/>
        <v>999</v>
      </c>
      <c r="Q83" s="329"/>
    </row>
    <row r="84" spans="1:17" s="330" customFormat="1" ht="18.899999999999999" customHeight="1" x14ac:dyDescent="0.25">
      <c r="A84" s="316">
        <v>78</v>
      </c>
      <c r="B84" s="337"/>
      <c r="C84" s="337"/>
      <c r="D84" s="323"/>
      <c r="E84" s="320"/>
      <c r="F84" s="329"/>
      <c r="G84" s="329"/>
      <c r="H84" s="333"/>
      <c r="I84" s="334"/>
      <c r="J84" s="324" t="e">
        <f>IF(AND(Q84="",#REF!&gt;0,#REF!&lt;5),K84,)</f>
        <v>#REF!</v>
      </c>
      <c r="K84" s="325" t="str">
        <f>IF(D84="","ZZZ9",IF(AND(#REF!&gt;0,#REF!&lt;5),D84&amp;#REF!,D84&amp;"9"))</f>
        <v>ZZZ9</v>
      </c>
      <c r="L84" s="326">
        <f t="shared" si="0"/>
        <v>999</v>
      </c>
      <c r="M84" s="340">
        <f t="shared" si="1"/>
        <v>999</v>
      </c>
      <c r="N84" s="336"/>
      <c r="O84" s="329"/>
      <c r="P84" s="328">
        <f t="shared" si="2"/>
        <v>999</v>
      </c>
      <c r="Q84" s="329"/>
    </row>
    <row r="85" spans="1:17" s="330" customFormat="1" ht="18.899999999999999" customHeight="1" x14ac:dyDescent="0.25">
      <c r="A85" s="316">
        <v>79</v>
      </c>
      <c r="B85" s="337"/>
      <c r="C85" s="337"/>
      <c r="D85" s="323"/>
      <c r="E85" s="320"/>
      <c r="F85" s="329"/>
      <c r="G85" s="329"/>
      <c r="H85" s="333"/>
      <c r="I85" s="334"/>
      <c r="J85" s="324" t="e">
        <f>IF(AND(Q85="",#REF!&gt;0,#REF!&lt;5),K85,)</f>
        <v>#REF!</v>
      </c>
      <c r="K85" s="325" t="str">
        <f>IF(D85="","ZZZ9",IF(AND(#REF!&gt;0,#REF!&lt;5),D85&amp;#REF!,D85&amp;"9"))</f>
        <v>ZZZ9</v>
      </c>
      <c r="L85" s="326">
        <f t="shared" si="0"/>
        <v>999</v>
      </c>
      <c r="M85" s="340">
        <f t="shared" si="1"/>
        <v>999</v>
      </c>
      <c r="N85" s="336"/>
      <c r="O85" s="329"/>
      <c r="P85" s="328">
        <f t="shared" si="2"/>
        <v>999</v>
      </c>
      <c r="Q85" s="329"/>
    </row>
    <row r="86" spans="1:17" s="330" customFormat="1" ht="18.899999999999999" customHeight="1" x14ac:dyDescent="0.25">
      <c r="A86" s="316">
        <v>80</v>
      </c>
      <c r="B86" s="337"/>
      <c r="C86" s="337"/>
      <c r="D86" s="323"/>
      <c r="E86" s="320"/>
      <c r="F86" s="329"/>
      <c r="G86" s="329"/>
      <c r="H86" s="333"/>
      <c r="I86" s="334"/>
      <c r="J86" s="324" t="e">
        <f>IF(AND(Q86="",#REF!&gt;0,#REF!&lt;5),K86,)</f>
        <v>#REF!</v>
      </c>
      <c r="K86" s="325" t="str">
        <f>IF(D86="","ZZZ9",IF(AND(#REF!&gt;0,#REF!&lt;5),D86&amp;#REF!,D86&amp;"9"))</f>
        <v>ZZZ9</v>
      </c>
      <c r="L86" s="326">
        <f t="shared" si="0"/>
        <v>999</v>
      </c>
      <c r="M86" s="340">
        <f t="shared" si="1"/>
        <v>999</v>
      </c>
      <c r="N86" s="336"/>
      <c r="O86" s="329"/>
      <c r="P86" s="328">
        <f t="shared" si="2"/>
        <v>999</v>
      </c>
      <c r="Q86" s="329"/>
    </row>
    <row r="87" spans="1:17" s="330" customFormat="1" ht="18.899999999999999" customHeight="1" x14ac:dyDescent="0.25">
      <c r="A87" s="316">
        <v>81</v>
      </c>
      <c r="B87" s="337"/>
      <c r="C87" s="337"/>
      <c r="D87" s="323"/>
      <c r="E87" s="320"/>
      <c r="F87" s="329"/>
      <c r="G87" s="329"/>
      <c r="H87" s="333"/>
      <c r="I87" s="334"/>
      <c r="J87" s="324" t="e">
        <f>IF(AND(Q87="",#REF!&gt;0,#REF!&lt;5),K87,)</f>
        <v>#REF!</v>
      </c>
      <c r="K87" s="325" t="str">
        <f>IF(D87="","ZZZ9",IF(AND(#REF!&gt;0,#REF!&lt;5),D87&amp;#REF!,D87&amp;"9"))</f>
        <v>ZZZ9</v>
      </c>
      <c r="L87" s="326">
        <f t="shared" si="0"/>
        <v>999</v>
      </c>
      <c r="M87" s="340">
        <f t="shared" si="1"/>
        <v>999</v>
      </c>
      <c r="N87" s="336"/>
      <c r="O87" s="329"/>
      <c r="P87" s="328">
        <f t="shared" si="2"/>
        <v>999</v>
      </c>
      <c r="Q87" s="329"/>
    </row>
    <row r="88" spans="1:17" s="330" customFormat="1" ht="18.899999999999999" customHeight="1" x14ac:dyDescent="0.25">
      <c r="A88" s="316">
        <v>82</v>
      </c>
      <c r="B88" s="337"/>
      <c r="C88" s="337"/>
      <c r="D88" s="323"/>
      <c r="E88" s="320"/>
      <c r="F88" s="329"/>
      <c r="G88" s="329"/>
      <c r="H88" s="333"/>
      <c r="I88" s="334"/>
      <c r="J88" s="324" t="e">
        <f>IF(AND(Q88="",#REF!&gt;0,#REF!&lt;5),K88,)</f>
        <v>#REF!</v>
      </c>
      <c r="K88" s="325" t="str">
        <f>IF(D88="","ZZZ9",IF(AND(#REF!&gt;0,#REF!&lt;5),D88&amp;#REF!,D88&amp;"9"))</f>
        <v>ZZZ9</v>
      </c>
      <c r="L88" s="326">
        <f t="shared" si="0"/>
        <v>999</v>
      </c>
      <c r="M88" s="340">
        <f t="shared" si="1"/>
        <v>999</v>
      </c>
      <c r="N88" s="336"/>
      <c r="O88" s="329"/>
      <c r="P88" s="328">
        <f t="shared" si="2"/>
        <v>999</v>
      </c>
      <c r="Q88" s="329"/>
    </row>
    <row r="89" spans="1:17" s="330" customFormat="1" ht="18.899999999999999" customHeight="1" x14ac:dyDescent="0.25">
      <c r="A89" s="316">
        <v>83</v>
      </c>
      <c r="B89" s="337"/>
      <c r="C89" s="337"/>
      <c r="D89" s="323"/>
      <c r="E89" s="320"/>
      <c r="F89" s="329"/>
      <c r="G89" s="329"/>
      <c r="H89" s="333"/>
      <c r="I89" s="334"/>
      <c r="J89" s="324" t="e">
        <f>IF(AND(Q89="",#REF!&gt;0,#REF!&lt;5),K89,)</f>
        <v>#REF!</v>
      </c>
      <c r="K89" s="325" t="str">
        <f>IF(D89="","ZZZ9",IF(AND(#REF!&gt;0,#REF!&lt;5),D89&amp;#REF!,D89&amp;"9"))</f>
        <v>ZZZ9</v>
      </c>
      <c r="L89" s="326">
        <f t="shared" si="0"/>
        <v>999</v>
      </c>
      <c r="M89" s="340">
        <f t="shared" si="1"/>
        <v>999</v>
      </c>
      <c r="N89" s="336"/>
      <c r="O89" s="329"/>
      <c r="P89" s="328">
        <f t="shared" si="2"/>
        <v>999</v>
      </c>
      <c r="Q89" s="329"/>
    </row>
    <row r="90" spans="1:17" s="330" customFormat="1" ht="18.899999999999999" customHeight="1" x14ac:dyDescent="0.25">
      <c r="A90" s="316">
        <v>84</v>
      </c>
      <c r="B90" s="337"/>
      <c r="C90" s="337"/>
      <c r="D90" s="323"/>
      <c r="E90" s="320"/>
      <c r="F90" s="329"/>
      <c r="G90" s="329"/>
      <c r="H90" s="333"/>
      <c r="I90" s="334"/>
      <c r="J90" s="324" t="e">
        <f>IF(AND(Q90="",#REF!&gt;0,#REF!&lt;5),K90,)</f>
        <v>#REF!</v>
      </c>
      <c r="K90" s="325" t="str">
        <f>IF(D90="","ZZZ9",IF(AND(#REF!&gt;0,#REF!&lt;5),D90&amp;#REF!,D90&amp;"9"))</f>
        <v>ZZZ9</v>
      </c>
      <c r="L90" s="326">
        <f t="shared" si="0"/>
        <v>999</v>
      </c>
      <c r="M90" s="340">
        <f t="shared" si="1"/>
        <v>999</v>
      </c>
      <c r="N90" s="336"/>
      <c r="O90" s="329"/>
      <c r="P90" s="328">
        <f t="shared" si="2"/>
        <v>999</v>
      </c>
      <c r="Q90" s="329"/>
    </row>
    <row r="91" spans="1:17" s="330" customFormat="1" ht="18.899999999999999" customHeight="1" x14ac:dyDescent="0.25">
      <c r="A91" s="316">
        <v>85</v>
      </c>
      <c r="B91" s="337"/>
      <c r="C91" s="337"/>
      <c r="D91" s="323"/>
      <c r="E91" s="320"/>
      <c r="F91" s="329"/>
      <c r="G91" s="329"/>
      <c r="H91" s="333"/>
      <c r="I91" s="334"/>
      <c r="J91" s="324" t="e">
        <f>IF(AND(Q91="",#REF!&gt;0,#REF!&lt;5),K91,)</f>
        <v>#REF!</v>
      </c>
      <c r="K91" s="325" t="str">
        <f>IF(D91="","ZZZ9",IF(AND(#REF!&gt;0,#REF!&lt;5),D91&amp;#REF!,D91&amp;"9"))</f>
        <v>ZZZ9</v>
      </c>
      <c r="L91" s="326">
        <f t="shared" si="0"/>
        <v>999</v>
      </c>
      <c r="M91" s="340">
        <f t="shared" si="1"/>
        <v>999</v>
      </c>
      <c r="N91" s="336"/>
      <c r="O91" s="329"/>
      <c r="P91" s="328">
        <f t="shared" si="2"/>
        <v>999</v>
      </c>
      <c r="Q91" s="329"/>
    </row>
    <row r="92" spans="1:17" s="330" customFormat="1" ht="18.899999999999999" customHeight="1" x14ac:dyDescent="0.25">
      <c r="A92" s="316">
        <v>86</v>
      </c>
      <c r="B92" s="337"/>
      <c r="C92" s="337"/>
      <c r="D92" s="323"/>
      <c r="E92" s="320"/>
      <c r="F92" s="329"/>
      <c r="G92" s="329"/>
      <c r="H92" s="333"/>
      <c r="I92" s="334"/>
      <c r="J92" s="324" t="e">
        <f>IF(AND(Q92="",#REF!&gt;0,#REF!&lt;5),K92,)</f>
        <v>#REF!</v>
      </c>
      <c r="K92" s="325" t="str">
        <f>IF(D92="","ZZZ9",IF(AND(#REF!&gt;0,#REF!&lt;5),D92&amp;#REF!,D92&amp;"9"))</f>
        <v>ZZZ9</v>
      </c>
      <c r="L92" s="326">
        <f t="shared" si="0"/>
        <v>999</v>
      </c>
      <c r="M92" s="340">
        <f t="shared" si="1"/>
        <v>999</v>
      </c>
      <c r="N92" s="336"/>
      <c r="O92" s="329"/>
      <c r="P92" s="328">
        <f t="shared" si="2"/>
        <v>999</v>
      </c>
      <c r="Q92" s="329"/>
    </row>
    <row r="93" spans="1:17" s="330" customFormat="1" ht="18.899999999999999" customHeight="1" x14ac:dyDescent="0.25">
      <c r="A93" s="316">
        <v>87</v>
      </c>
      <c r="B93" s="337"/>
      <c r="C93" s="337"/>
      <c r="D93" s="323"/>
      <c r="E93" s="320"/>
      <c r="F93" s="329"/>
      <c r="G93" s="329"/>
      <c r="H93" s="333"/>
      <c r="I93" s="334"/>
      <c r="J93" s="324" t="e">
        <f>IF(AND(Q93="",#REF!&gt;0,#REF!&lt;5),K93,)</f>
        <v>#REF!</v>
      </c>
      <c r="K93" s="325" t="str">
        <f>IF(D93="","ZZZ9",IF(AND(#REF!&gt;0,#REF!&lt;5),D93&amp;#REF!,D93&amp;"9"))</f>
        <v>ZZZ9</v>
      </c>
      <c r="L93" s="326">
        <f t="shared" si="0"/>
        <v>999</v>
      </c>
      <c r="M93" s="340">
        <f t="shared" si="1"/>
        <v>999</v>
      </c>
      <c r="N93" s="336"/>
      <c r="O93" s="329"/>
      <c r="P93" s="328">
        <f t="shared" si="2"/>
        <v>999</v>
      </c>
      <c r="Q93" s="329"/>
    </row>
    <row r="94" spans="1:17" s="330" customFormat="1" ht="18.899999999999999" customHeight="1" x14ac:dyDescent="0.25">
      <c r="A94" s="316">
        <v>88</v>
      </c>
      <c r="B94" s="337"/>
      <c r="C94" s="337"/>
      <c r="D94" s="323"/>
      <c r="E94" s="320"/>
      <c r="F94" s="329"/>
      <c r="G94" s="329"/>
      <c r="H94" s="333"/>
      <c r="I94" s="334"/>
      <c r="J94" s="324" t="e">
        <f>IF(AND(Q94="",#REF!&gt;0,#REF!&lt;5),K94,)</f>
        <v>#REF!</v>
      </c>
      <c r="K94" s="325" t="str">
        <f>IF(D94="","ZZZ9",IF(AND(#REF!&gt;0,#REF!&lt;5),D94&amp;#REF!,D94&amp;"9"))</f>
        <v>ZZZ9</v>
      </c>
      <c r="L94" s="326">
        <f t="shared" si="0"/>
        <v>999</v>
      </c>
      <c r="M94" s="340">
        <f t="shared" si="1"/>
        <v>999</v>
      </c>
      <c r="N94" s="336"/>
      <c r="O94" s="329"/>
      <c r="P94" s="328">
        <f t="shared" si="2"/>
        <v>999</v>
      </c>
      <c r="Q94" s="329"/>
    </row>
    <row r="95" spans="1:17" s="330" customFormat="1" ht="18.899999999999999" customHeight="1" x14ac:dyDescent="0.25">
      <c r="A95" s="316">
        <v>89</v>
      </c>
      <c r="B95" s="337"/>
      <c r="C95" s="337"/>
      <c r="D95" s="323"/>
      <c r="E95" s="320"/>
      <c r="F95" s="329"/>
      <c r="G95" s="329"/>
      <c r="H95" s="333"/>
      <c r="I95" s="334"/>
      <c r="J95" s="324" t="e">
        <f>IF(AND(Q95="",#REF!&gt;0,#REF!&lt;5),K95,)</f>
        <v>#REF!</v>
      </c>
      <c r="K95" s="325" t="str">
        <f>IF(D95="","ZZZ9",IF(AND(#REF!&gt;0,#REF!&lt;5),D95&amp;#REF!,D95&amp;"9"))</f>
        <v>ZZZ9</v>
      </c>
      <c r="L95" s="326">
        <f t="shared" si="0"/>
        <v>999</v>
      </c>
      <c r="M95" s="340">
        <f t="shared" si="1"/>
        <v>999</v>
      </c>
      <c r="N95" s="336"/>
      <c r="O95" s="329"/>
      <c r="P95" s="328">
        <f t="shared" si="2"/>
        <v>999</v>
      </c>
      <c r="Q95" s="329"/>
    </row>
    <row r="96" spans="1:17" s="330" customFormat="1" ht="18.899999999999999" customHeight="1" x14ac:dyDescent="0.25">
      <c r="A96" s="316">
        <v>90</v>
      </c>
      <c r="B96" s="337"/>
      <c r="C96" s="337"/>
      <c r="D96" s="323"/>
      <c r="E96" s="320"/>
      <c r="F96" s="329"/>
      <c r="G96" s="329"/>
      <c r="H96" s="333"/>
      <c r="I96" s="334"/>
      <c r="J96" s="324" t="e">
        <f>IF(AND(Q96="",#REF!&gt;0,#REF!&lt;5),K96,)</f>
        <v>#REF!</v>
      </c>
      <c r="K96" s="325" t="str">
        <f>IF(D96="","ZZZ9",IF(AND(#REF!&gt;0,#REF!&lt;5),D96&amp;#REF!,D96&amp;"9"))</f>
        <v>ZZZ9</v>
      </c>
      <c r="L96" s="326">
        <f t="shared" si="0"/>
        <v>999</v>
      </c>
      <c r="M96" s="340">
        <f t="shared" si="1"/>
        <v>999</v>
      </c>
      <c r="N96" s="336"/>
      <c r="O96" s="329"/>
      <c r="P96" s="328">
        <f t="shared" si="2"/>
        <v>999</v>
      </c>
      <c r="Q96" s="329"/>
    </row>
    <row r="97" spans="1:17" s="330" customFormat="1" ht="18.899999999999999" customHeight="1" x14ac:dyDescent="0.25">
      <c r="A97" s="316">
        <v>91</v>
      </c>
      <c r="B97" s="337"/>
      <c r="C97" s="337"/>
      <c r="D97" s="323"/>
      <c r="E97" s="320"/>
      <c r="F97" s="329"/>
      <c r="G97" s="329"/>
      <c r="H97" s="333"/>
      <c r="I97" s="334"/>
      <c r="J97" s="324" t="e">
        <f>IF(AND(Q97="",#REF!&gt;0,#REF!&lt;5),K97,)</f>
        <v>#REF!</v>
      </c>
      <c r="K97" s="325" t="str">
        <f>IF(D97="","ZZZ9",IF(AND(#REF!&gt;0,#REF!&lt;5),D97&amp;#REF!,D97&amp;"9"))</f>
        <v>ZZZ9</v>
      </c>
      <c r="L97" s="326">
        <f t="shared" si="0"/>
        <v>999</v>
      </c>
      <c r="M97" s="340">
        <f t="shared" si="1"/>
        <v>999</v>
      </c>
      <c r="N97" s="336"/>
      <c r="O97" s="329"/>
      <c r="P97" s="328">
        <f t="shared" si="2"/>
        <v>999</v>
      </c>
      <c r="Q97" s="329"/>
    </row>
    <row r="98" spans="1:17" s="330" customFormat="1" ht="18.899999999999999" customHeight="1" x14ac:dyDescent="0.25">
      <c r="A98" s="316">
        <v>92</v>
      </c>
      <c r="B98" s="337"/>
      <c r="C98" s="337"/>
      <c r="D98" s="323"/>
      <c r="E98" s="320"/>
      <c r="F98" s="329"/>
      <c r="G98" s="329"/>
      <c r="H98" s="333"/>
      <c r="I98" s="334"/>
      <c r="J98" s="324" t="e">
        <f>IF(AND(Q98="",#REF!&gt;0,#REF!&lt;5),K98,)</f>
        <v>#REF!</v>
      </c>
      <c r="K98" s="325" t="str">
        <f>IF(D98="","ZZZ9",IF(AND(#REF!&gt;0,#REF!&lt;5),D98&amp;#REF!,D98&amp;"9"))</f>
        <v>ZZZ9</v>
      </c>
      <c r="L98" s="326">
        <f t="shared" si="0"/>
        <v>999</v>
      </c>
      <c r="M98" s="340">
        <f t="shared" si="1"/>
        <v>999</v>
      </c>
      <c r="N98" s="336"/>
      <c r="O98" s="329"/>
      <c r="P98" s="328">
        <f t="shared" si="2"/>
        <v>999</v>
      </c>
      <c r="Q98" s="329"/>
    </row>
    <row r="99" spans="1:17" s="330" customFormat="1" ht="18.899999999999999" customHeight="1" x14ac:dyDescent="0.25">
      <c r="A99" s="316">
        <v>93</v>
      </c>
      <c r="B99" s="337"/>
      <c r="C99" s="337"/>
      <c r="D99" s="323"/>
      <c r="E99" s="320"/>
      <c r="F99" s="329"/>
      <c r="G99" s="329"/>
      <c r="H99" s="333"/>
      <c r="I99" s="334"/>
      <c r="J99" s="324" t="e">
        <f>IF(AND(Q99="",#REF!&gt;0,#REF!&lt;5),K99,)</f>
        <v>#REF!</v>
      </c>
      <c r="K99" s="325" t="str">
        <f>IF(D99="","ZZZ9",IF(AND(#REF!&gt;0,#REF!&lt;5),D99&amp;#REF!,D99&amp;"9"))</f>
        <v>ZZZ9</v>
      </c>
      <c r="L99" s="326">
        <f t="shared" si="0"/>
        <v>999</v>
      </c>
      <c r="M99" s="340">
        <f t="shared" si="1"/>
        <v>999</v>
      </c>
      <c r="N99" s="336"/>
      <c r="O99" s="329"/>
      <c r="P99" s="328">
        <f t="shared" si="2"/>
        <v>999</v>
      </c>
      <c r="Q99" s="329"/>
    </row>
    <row r="100" spans="1:17" s="330" customFormat="1" ht="18.899999999999999" customHeight="1" x14ac:dyDescent="0.25">
      <c r="A100" s="316">
        <v>94</v>
      </c>
      <c r="B100" s="337"/>
      <c r="C100" s="337"/>
      <c r="D100" s="323"/>
      <c r="E100" s="320"/>
      <c r="F100" s="329"/>
      <c r="G100" s="329"/>
      <c r="H100" s="333"/>
      <c r="I100" s="334"/>
      <c r="J100" s="324" t="e">
        <f>IF(AND(Q100="",#REF!&gt;0,#REF!&lt;5),K100,)</f>
        <v>#REF!</v>
      </c>
      <c r="K100" s="325" t="str">
        <f>IF(D100="","ZZZ9",IF(AND(#REF!&gt;0,#REF!&lt;5),D100&amp;#REF!,D100&amp;"9"))</f>
        <v>ZZZ9</v>
      </c>
      <c r="L100" s="326">
        <f t="shared" si="0"/>
        <v>999</v>
      </c>
      <c r="M100" s="340">
        <f t="shared" si="1"/>
        <v>999</v>
      </c>
      <c r="N100" s="336"/>
      <c r="O100" s="329"/>
      <c r="P100" s="328">
        <f t="shared" si="2"/>
        <v>999</v>
      </c>
      <c r="Q100" s="329"/>
    </row>
    <row r="101" spans="1:17" s="330" customFormat="1" ht="18.899999999999999" customHeight="1" x14ac:dyDescent="0.25">
      <c r="A101" s="316">
        <v>95</v>
      </c>
      <c r="B101" s="337"/>
      <c r="C101" s="337"/>
      <c r="D101" s="323"/>
      <c r="E101" s="320"/>
      <c r="F101" s="329"/>
      <c r="G101" s="329"/>
      <c r="H101" s="333"/>
      <c r="I101" s="334"/>
      <c r="J101" s="324" t="e">
        <f>IF(AND(Q101="",#REF!&gt;0,#REF!&lt;5),K101,)</f>
        <v>#REF!</v>
      </c>
      <c r="K101" s="325" t="str">
        <f>IF(D101="","ZZZ9",IF(AND(#REF!&gt;0,#REF!&lt;5),D101&amp;#REF!,D101&amp;"9"))</f>
        <v>ZZZ9</v>
      </c>
      <c r="L101" s="326">
        <f t="shared" si="0"/>
        <v>999</v>
      </c>
      <c r="M101" s="340">
        <f t="shared" si="1"/>
        <v>999</v>
      </c>
      <c r="N101" s="336"/>
      <c r="O101" s="329"/>
      <c r="P101" s="328">
        <f t="shared" si="2"/>
        <v>999</v>
      </c>
      <c r="Q101" s="329"/>
    </row>
    <row r="102" spans="1:17" s="330" customFormat="1" ht="18.899999999999999" customHeight="1" x14ac:dyDescent="0.25">
      <c r="A102" s="316">
        <v>96</v>
      </c>
      <c r="B102" s="337"/>
      <c r="C102" s="337"/>
      <c r="D102" s="323"/>
      <c r="E102" s="320"/>
      <c r="F102" s="329"/>
      <c r="G102" s="329"/>
      <c r="H102" s="333"/>
      <c r="I102" s="334"/>
      <c r="J102" s="324" t="e">
        <f>IF(AND(Q102="",#REF!&gt;0,#REF!&lt;5),K102,)</f>
        <v>#REF!</v>
      </c>
      <c r="K102" s="325" t="str">
        <f>IF(D102="","ZZZ9",IF(AND(#REF!&gt;0,#REF!&lt;5),D102&amp;#REF!,D102&amp;"9"))</f>
        <v>ZZZ9</v>
      </c>
      <c r="L102" s="326">
        <f t="shared" si="0"/>
        <v>999</v>
      </c>
      <c r="M102" s="340">
        <f t="shared" si="1"/>
        <v>999</v>
      </c>
      <c r="N102" s="336"/>
      <c r="O102" s="329"/>
      <c r="P102" s="328">
        <f t="shared" si="2"/>
        <v>999</v>
      </c>
      <c r="Q102" s="329"/>
    </row>
    <row r="103" spans="1:17" s="330" customFormat="1" ht="18.899999999999999" customHeight="1" x14ac:dyDescent="0.25">
      <c r="A103" s="316">
        <v>97</v>
      </c>
      <c r="B103" s="337"/>
      <c r="C103" s="337"/>
      <c r="D103" s="323"/>
      <c r="E103" s="320"/>
      <c r="F103" s="329"/>
      <c r="G103" s="329"/>
      <c r="H103" s="333"/>
      <c r="I103" s="334"/>
      <c r="J103" s="324" t="e">
        <f>IF(AND(Q103="",#REF!&gt;0,#REF!&lt;5),K103,)</f>
        <v>#REF!</v>
      </c>
      <c r="K103" s="325" t="str">
        <f>IF(D103="","ZZZ9",IF(AND(#REF!&gt;0,#REF!&lt;5),D103&amp;#REF!,D103&amp;"9"))</f>
        <v>ZZZ9</v>
      </c>
      <c r="L103" s="326">
        <f t="shared" si="0"/>
        <v>999</v>
      </c>
      <c r="M103" s="340">
        <f t="shared" si="1"/>
        <v>999</v>
      </c>
      <c r="N103" s="336"/>
      <c r="O103" s="329"/>
      <c r="P103" s="328">
        <f t="shared" si="2"/>
        <v>999</v>
      </c>
      <c r="Q103" s="329"/>
    </row>
    <row r="104" spans="1:17" s="330" customFormat="1" ht="18.899999999999999" customHeight="1" x14ac:dyDescent="0.25">
      <c r="A104" s="316">
        <v>98</v>
      </c>
      <c r="B104" s="337"/>
      <c r="C104" s="337"/>
      <c r="D104" s="323"/>
      <c r="E104" s="320"/>
      <c r="F104" s="329"/>
      <c r="G104" s="329"/>
      <c r="H104" s="333"/>
      <c r="I104" s="334"/>
      <c r="J104" s="324" t="e">
        <f>IF(AND(Q104="",#REF!&gt;0,#REF!&lt;5),K104,)</f>
        <v>#REF!</v>
      </c>
      <c r="K104" s="325" t="str">
        <f>IF(D104="","ZZZ9",IF(AND(#REF!&gt;0,#REF!&lt;5),D104&amp;#REF!,D104&amp;"9"))</f>
        <v>ZZZ9</v>
      </c>
      <c r="L104" s="326">
        <f t="shared" ref="L104:L156" si="3">IF(Q104="",999,Q104)</f>
        <v>999</v>
      </c>
      <c r="M104" s="340">
        <f t="shared" ref="M104:M156" si="4">IF(P104=999,999,1)</f>
        <v>999</v>
      </c>
      <c r="N104" s="336"/>
      <c r="O104" s="329"/>
      <c r="P104" s="328">
        <f t="shared" ref="P104:P156" si="5">IF(N104="DA",1,IF(N104="WC",2,IF(N104="SE",3,IF(N104="Q",4,IF(N104="LL",5,999)))))</f>
        <v>999</v>
      </c>
      <c r="Q104" s="329"/>
    </row>
    <row r="105" spans="1:17" s="330" customFormat="1" ht="18.899999999999999" customHeight="1" x14ac:dyDescent="0.25">
      <c r="A105" s="316">
        <v>99</v>
      </c>
      <c r="B105" s="337"/>
      <c r="C105" s="337"/>
      <c r="D105" s="323"/>
      <c r="E105" s="320"/>
      <c r="F105" s="329"/>
      <c r="G105" s="329"/>
      <c r="H105" s="333"/>
      <c r="I105" s="334"/>
      <c r="J105" s="324" t="e">
        <f>IF(AND(Q105="",#REF!&gt;0,#REF!&lt;5),K105,)</f>
        <v>#REF!</v>
      </c>
      <c r="K105" s="325" t="str">
        <f>IF(D105="","ZZZ9",IF(AND(#REF!&gt;0,#REF!&lt;5),D105&amp;#REF!,D105&amp;"9"))</f>
        <v>ZZZ9</v>
      </c>
      <c r="L105" s="326">
        <f t="shared" si="3"/>
        <v>999</v>
      </c>
      <c r="M105" s="340">
        <f t="shared" si="4"/>
        <v>999</v>
      </c>
      <c r="N105" s="336"/>
      <c r="O105" s="329"/>
      <c r="P105" s="328">
        <f t="shared" si="5"/>
        <v>999</v>
      </c>
      <c r="Q105" s="329"/>
    </row>
    <row r="106" spans="1:17" s="330" customFormat="1" ht="18.899999999999999" customHeight="1" x14ac:dyDescent="0.25">
      <c r="A106" s="316">
        <v>100</v>
      </c>
      <c r="B106" s="337"/>
      <c r="C106" s="337"/>
      <c r="D106" s="323"/>
      <c r="E106" s="320"/>
      <c r="F106" s="329"/>
      <c r="G106" s="329"/>
      <c r="H106" s="333"/>
      <c r="I106" s="334"/>
      <c r="J106" s="324" t="e">
        <f>IF(AND(Q106="",#REF!&gt;0,#REF!&lt;5),K106,)</f>
        <v>#REF!</v>
      </c>
      <c r="K106" s="325" t="str">
        <f>IF(D106="","ZZZ9",IF(AND(#REF!&gt;0,#REF!&lt;5),D106&amp;#REF!,D106&amp;"9"))</f>
        <v>ZZZ9</v>
      </c>
      <c r="L106" s="326">
        <f t="shared" si="3"/>
        <v>999</v>
      </c>
      <c r="M106" s="340">
        <f t="shared" si="4"/>
        <v>999</v>
      </c>
      <c r="N106" s="336"/>
      <c r="O106" s="329"/>
      <c r="P106" s="328">
        <f t="shared" si="5"/>
        <v>999</v>
      </c>
      <c r="Q106" s="329"/>
    </row>
    <row r="107" spans="1:17" s="330" customFormat="1" ht="18.899999999999999" customHeight="1" x14ac:dyDescent="0.25">
      <c r="A107" s="316">
        <v>101</v>
      </c>
      <c r="B107" s="337"/>
      <c r="C107" s="337"/>
      <c r="D107" s="323"/>
      <c r="E107" s="320"/>
      <c r="F107" s="329"/>
      <c r="G107" s="329"/>
      <c r="H107" s="333"/>
      <c r="I107" s="334"/>
      <c r="J107" s="324" t="e">
        <f>IF(AND(Q107="",#REF!&gt;0,#REF!&lt;5),K107,)</f>
        <v>#REF!</v>
      </c>
      <c r="K107" s="325" t="str">
        <f>IF(D107="","ZZZ9",IF(AND(#REF!&gt;0,#REF!&lt;5),D107&amp;#REF!,D107&amp;"9"))</f>
        <v>ZZZ9</v>
      </c>
      <c r="L107" s="326">
        <f t="shared" si="3"/>
        <v>999</v>
      </c>
      <c r="M107" s="340">
        <f t="shared" si="4"/>
        <v>999</v>
      </c>
      <c r="N107" s="336"/>
      <c r="O107" s="329"/>
      <c r="P107" s="328">
        <f t="shared" si="5"/>
        <v>999</v>
      </c>
      <c r="Q107" s="329"/>
    </row>
    <row r="108" spans="1:17" s="330" customFormat="1" ht="18.899999999999999" customHeight="1" x14ac:dyDescent="0.25">
      <c r="A108" s="316">
        <v>102</v>
      </c>
      <c r="B108" s="337"/>
      <c r="C108" s="337"/>
      <c r="D108" s="323"/>
      <c r="E108" s="320"/>
      <c r="F108" s="329"/>
      <c r="G108" s="329"/>
      <c r="H108" s="333"/>
      <c r="I108" s="334"/>
      <c r="J108" s="324" t="e">
        <f>IF(AND(Q108="",#REF!&gt;0,#REF!&lt;5),K108,)</f>
        <v>#REF!</v>
      </c>
      <c r="K108" s="325" t="str">
        <f>IF(D108="","ZZZ9",IF(AND(#REF!&gt;0,#REF!&lt;5),D108&amp;#REF!,D108&amp;"9"))</f>
        <v>ZZZ9</v>
      </c>
      <c r="L108" s="326">
        <f t="shared" si="3"/>
        <v>999</v>
      </c>
      <c r="M108" s="340">
        <f t="shared" si="4"/>
        <v>999</v>
      </c>
      <c r="N108" s="336"/>
      <c r="O108" s="329"/>
      <c r="P108" s="328">
        <f t="shared" si="5"/>
        <v>999</v>
      </c>
      <c r="Q108" s="329"/>
    </row>
    <row r="109" spans="1:17" s="330" customFormat="1" ht="18.899999999999999" customHeight="1" x14ac:dyDescent="0.25">
      <c r="A109" s="316">
        <v>103</v>
      </c>
      <c r="B109" s="337"/>
      <c r="C109" s="337"/>
      <c r="D109" s="323"/>
      <c r="E109" s="320"/>
      <c r="F109" s="329"/>
      <c r="G109" s="329"/>
      <c r="H109" s="333"/>
      <c r="I109" s="334"/>
      <c r="J109" s="324" t="e">
        <f>IF(AND(Q109="",#REF!&gt;0,#REF!&lt;5),K109,)</f>
        <v>#REF!</v>
      </c>
      <c r="K109" s="325" t="str">
        <f>IF(D109="","ZZZ9",IF(AND(#REF!&gt;0,#REF!&lt;5),D109&amp;#REF!,D109&amp;"9"))</f>
        <v>ZZZ9</v>
      </c>
      <c r="L109" s="326">
        <f t="shared" si="3"/>
        <v>999</v>
      </c>
      <c r="M109" s="340">
        <f t="shared" si="4"/>
        <v>999</v>
      </c>
      <c r="N109" s="336"/>
      <c r="O109" s="329"/>
      <c r="P109" s="328">
        <f t="shared" si="5"/>
        <v>999</v>
      </c>
      <c r="Q109" s="329"/>
    </row>
    <row r="110" spans="1:17" s="330" customFormat="1" ht="18.899999999999999" customHeight="1" x14ac:dyDescent="0.25">
      <c r="A110" s="316">
        <v>104</v>
      </c>
      <c r="B110" s="337"/>
      <c r="C110" s="337"/>
      <c r="D110" s="323"/>
      <c r="E110" s="320"/>
      <c r="F110" s="329"/>
      <c r="G110" s="329"/>
      <c r="H110" s="333"/>
      <c r="I110" s="334"/>
      <c r="J110" s="324" t="e">
        <f>IF(AND(Q110="",#REF!&gt;0,#REF!&lt;5),K110,)</f>
        <v>#REF!</v>
      </c>
      <c r="K110" s="325" t="str">
        <f>IF(D110="","ZZZ9",IF(AND(#REF!&gt;0,#REF!&lt;5),D110&amp;#REF!,D110&amp;"9"))</f>
        <v>ZZZ9</v>
      </c>
      <c r="L110" s="326">
        <f t="shared" si="3"/>
        <v>999</v>
      </c>
      <c r="M110" s="340">
        <f t="shared" si="4"/>
        <v>999</v>
      </c>
      <c r="N110" s="336"/>
      <c r="O110" s="329"/>
      <c r="P110" s="328">
        <f t="shared" si="5"/>
        <v>999</v>
      </c>
      <c r="Q110" s="329"/>
    </row>
    <row r="111" spans="1:17" s="330" customFormat="1" ht="18.899999999999999" customHeight="1" x14ac:dyDescent="0.25">
      <c r="A111" s="316">
        <v>105</v>
      </c>
      <c r="B111" s="337"/>
      <c r="C111" s="337"/>
      <c r="D111" s="323"/>
      <c r="E111" s="320"/>
      <c r="F111" s="329"/>
      <c r="G111" s="329"/>
      <c r="H111" s="333"/>
      <c r="I111" s="334"/>
      <c r="J111" s="324" t="e">
        <f>IF(AND(Q111="",#REF!&gt;0,#REF!&lt;5),K111,)</f>
        <v>#REF!</v>
      </c>
      <c r="K111" s="325" t="str">
        <f>IF(D111="","ZZZ9",IF(AND(#REF!&gt;0,#REF!&lt;5),D111&amp;#REF!,D111&amp;"9"))</f>
        <v>ZZZ9</v>
      </c>
      <c r="L111" s="326">
        <f t="shared" si="3"/>
        <v>999</v>
      </c>
      <c r="M111" s="340">
        <f t="shared" si="4"/>
        <v>999</v>
      </c>
      <c r="N111" s="336"/>
      <c r="O111" s="329"/>
      <c r="P111" s="328">
        <f t="shared" si="5"/>
        <v>999</v>
      </c>
      <c r="Q111" s="329"/>
    </row>
    <row r="112" spans="1:17" s="330" customFormat="1" ht="18.899999999999999" customHeight="1" x14ac:dyDescent="0.25">
      <c r="A112" s="316">
        <v>106</v>
      </c>
      <c r="B112" s="337"/>
      <c r="C112" s="337"/>
      <c r="D112" s="323"/>
      <c r="E112" s="320"/>
      <c r="F112" s="329"/>
      <c r="G112" s="329"/>
      <c r="H112" s="333"/>
      <c r="I112" s="334"/>
      <c r="J112" s="324" t="e">
        <f>IF(AND(Q112="",#REF!&gt;0,#REF!&lt;5),K112,)</f>
        <v>#REF!</v>
      </c>
      <c r="K112" s="325" t="str">
        <f>IF(D112="","ZZZ9",IF(AND(#REF!&gt;0,#REF!&lt;5),D112&amp;#REF!,D112&amp;"9"))</f>
        <v>ZZZ9</v>
      </c>
      <c r="L112" s="326">
        <f t="shared" si="3"/>
        <v>999</v>
      </c>
      <c r="M112" s="340">
        <f t="shared" si="4"/>
        <v>999</v>
      </c>
      <c r="N112" s="336"/>
      <c r="O112" s="329"/>
      <c r="P112" s="328">
        <f t="shared" si="5"/>
        <v>999</v>
      </c>
      <c r="Q112" s="329"/>
    </row>
    <row r="113" spans="1:17" s="330" customFormat="1" ht="18.899999999999999" customHeight="1" x14ac:dyDescent="0.25">
      <c r="A113" s="316">
        <v>107</v>
      </c>
      <c r="B113" s="337"/>
      <c r="C113" s="337"/>
      <c r="D113" s="323"/>
      <c r="E113" s="320"/>
      <c r="F113" s="329"/>
      <c r="G113" s="329"/>
      <c r="H113" s="333"/>
      <c r="I113" s="334"/>
      <c r="J113" s="324" t="e">
        <f>IF(AND(Q113="",#REF!&gt;0,#REF!&lt;5),K113,)</f>
        <v>#REF!</v>
      </c>
      <c r="K113" s="325" t="str">
        <f>IF(D113="","ZZZ9",IF(AND(#REF!&gt;0,#REF!&lt;5),D113&amp;#REF!,D113&amp;"9"))</f>
        <v>ZZZ9</v>
      </c>
      <c r="L113" s="326">
        <f t="shared" si="3"/>
        <v>999</v>
      </c>
      <c r="M113" s="340">
        <f t="shared" si="4"/>
        <v>999</v>
      </c>
      <c r="N113" s="336"/>
      <c r="O113" s="329"/>
      <c r="P113" s="328">
        <f t="shared" si="5"/>
        <v>999</v>
      </c>
      <c r="Q113" s="329"/>
    </row>
    <row r="114" spans="1:17" s="330" customFormat="1" ht="18.899999999999999" customHeight="1" x14ac:dyDescent="0.25">
      <c r="A114" s="316">
        <v>108</v>
      </c>
      <c r="B114" s="337"/>
      <c r="C114" s="337"/>
      <c r="D114" s="323"/>
      <c r="E114" s="320"/>
      <c r="F114" s="329"/>
      <c r="G114" s="329"/>
      <c r="H114" s="333"/>
      <c r="I114" s="334"/>
      <c r="J114" s="324" t="e">
        <f>IF(AND(Q114="",#REF!&gt;0,#REF!&lt;5),K114,)</f>
        <v>#REF!</v>
      </c>
      <c r="K114" s="325" t="str">
        <f>IF(D114="","ZZZ9",IF(AND(#REF!&gt;0,#REF!&lt;5),D114&amp;#REF!,D114&amp;"9"))</f>
        <v>ZZZ9</v>
      </c>
      <c r="L114" s="326">
        <f t="shared" si="3"/>
        <v>999</v>
      </c>
      <c r="M114" s="340">
        <f t="shared" si="4"/>
        <v>999</v>
      </c>
      <c r="N114" s="336"/>
      <c r="O114" s="329"/>
      <c r="P114" s="328">
        <f t="shared" si="5"/>
        <v>999</v>
      </c>
      <c r="Q114" s="329"/>
    </row>
    <row r="115" spans="1:17" s="330" customFormat="1" ht="18.899999999999999" customHeight="1" x14ac:dyDescent="0.25">
      <c r="A115" s="316">
        <v>109</v>
      </c>
      <c r="B115" s="337"/>
      <c r="C115" s="337"/>
      <c r="D115" s="323"/>
      <c r="E115" s="320"/>
      <c r="F115" s="329"/>
      <c r="G115" s="329"/>
      <c r="H115" s="333"/>
      <c r="I115" s="334"/>
      <c r="J115" s="324" t="e">
        <f>IF(AND(Q115="",#REF!&gt;0,#REF!&lt;5),K115,)</f>
        <v>#REF!</v>
      </c>
      <c r="K115" s="325" t="str">
        <f>IF(D115="","ZZZ9",IF(AND(#REF!&gt;0,#REF!&lt;5),D115&amp;#REF!,D115&amp;"9"))</f>
        <v>ZZZ9</v>
      </c>
      <c r="L115" s="326">
        <f t="shared" si="3"/>
        <v>999</v>
      </c>
      <c r="M115" s="340">
        <f t="shared" si="4"/>
        <v>999</v>
      </c>
      <c r="N115" s="336"/>
      <c r="O115" s="329"/>
      <c r="P115" s="328">
        <f t="shared" si="5"/>
        <v>999</v>
      </c>
      <c r="Q115" s="329"/>
    </row>
    <row r="116" spans="1:17" s="330" customFormat="1" ht="18.899999999999999" customHeight="1" x14ac:dyDescent="0.25">
      <c r="A116" s="316">
        <v>110</v>
      </c>
      <c r="B116" s="337"/>
      <c r="C116" s="337"/>
      <c r="D116" s="323"/>
      <c r="E116" s="320"/>
      <c r="F116" s="329"/>
      <c r="G116" s="329"/>
      <c r="H116" s="333"/>
      <c r="I116" s="334"/>
      <c r="J116" s="324" t="e">
        <f>IF(AND(Q116="",#REF!&gt;0,#REF!&lt;5),K116,)</f>
        <v>#REF!</v>
      </c>
      <c r="K116" s="325" t="str">
        <f>IF(D116="","ZZZ9",IF(AND(#REF!&gt;0,#REF!&lt;5),D116&amp;#REF!,D116&amp;"9"))</f>
        <v>ZZZ9</v>
      </c>
      <c r="L116" s="326">
        <f t="shared" si="3"/>
        <v>999</v>
      </c>
      <c r="M116" s="340">
        <f t="shared" si="4"/>
        <v>999</v>
      </c>
      <c r="N116" s="336"/>
      <c r="O116" s="329"/>
      <c r="P116" s="328">
        <f t="shared" si="5"/>
        <v>999</v>
      </c>
      <c r="Q116" s="329"/>
    </row>
    <row r="117" spans="1:17" s="330" customFormat="1" ht="18.899999999999999" customHeight="1" x14ac:dyDescent="0.25">
      <c r="A117" s="316">
        <v>111</v>
      </c>
      <c r="B117" s="337"/>
      <c r="C117" s="337"/>
      <c r="D117" s="323"/>
      <c r="E117" s="320"/>
      <c r="F117" s="329"/>
      <c r="G117" s="329"/>
      <c r="H117" s="333"/>
      <c r="I117" s="334"/>
      <c r="J117" s="324" t="e">
        <f>IF(AND(Q117="",#REF!&gt;0,#REF!&lt;5),K117,)</f>
        <v>#REF!</v>
      </c>
      <c r="K117" s="325" t="str">
        <f>IF(D117="","ZZZ9",IF(AND(#REF!&gt;0,#REF!&lt;5),D117&amp;#REF!,D117&amp;"9"))</f>
        <v>ZZZ9</v>
      </c>
      <c r="L117" s="326">
        <f t="shared" si="3"/>
        <v>999</v>
      </c>
      <c r="M117" s="340">
        <f t="shared" si="4"/>
        <v>999</v>
      </c>
      <c r="N117" s="336"/>
      <c r="O117" s="329"/>
      <c r="P117" s="328">
        <f t="shared" si="5"/>
        <v>999</v>
      </c>
      <c r="Q117" s="329"/>
    </row>
    <row r="118" spans="1:17" s="330" customFormat="1" ht="18.899999999999999" customHeight="1" x14ac:dyDescent="0.25">
      <c r="A118" s="316">
        <v>112</v>
      </c>
      <c r="B118" s="337"/>
      <c r="C118" s="337"/>
      <c r="D118" s="323"/>
      <c r="E118" s="320"/>
      <c r="F118" s="329"/>
      <c r="G118" s="329"/>
      <c r="H118" s="333"/>
      <c r="I118" s="334"/>
      <c r="J118" s="324" t="e">
        <f>IF(AND(Q118="",#REF!&gt;0,#REF!&lt;5),K118,)</f>
        <v>#REF!</v>
      </c>
      <c r="K118" s="325" t="str">
        <f>IF(D118="","ZZZ9",IF(AND(#REF!&gt;0,#REF!&lt;5),D118&amp;#REF!,D118&amp;"9"))</f>
        <v>ZZZ9</v>
      </c>
      <c r="L118" s="326">
        <f t="shared" si="3"/>
        <v>999</v>
      </c>
      <c r="M118" s="340">
        <f t="shared" si="4"/>
        <v>999</v>
      </c>
      <c r="N118" s="336"/>
      <c r="O118" s="329"/>
      <c r="P118" s="328">
        <f t="shared" si="5"/>
        <v>999</v>
      </c>
      <c r="Q118" s="329"/>
    </row>
    <row r="119" spans="1:17" s="330" customFormat="1" ht="18.899999999999999" customHeight="1" x14ac:dyDescent="0.25">
      <c r="A119" s="316">
        <v>113</v>
      </c>
      <c r="B119" s="337"/>
      <c r="C119" s="337"/>
      <c r="D119" s="323"/>
      <c r="E119" s="320"/>
      <c r="F119" s="329"/>
      <c r="G119" s="329"/>
      <c r="H119" s="333"/>
      <c r="I119" s="334"/>
      <c r="J119" s="324" t="e">
        <f>IF(AND(Q119="",#REF!&gt;0,#REF!&lt;5),K119,)</f>
        <v>#REF!</v>
      </c>
      <c r="K119" s="325" t="str">
        <f>IF(D119="","ZZZ9",IF(AND(#REF!&gt;0,#REF!&lt;5),D119&amp;#REF!,D119&amp;"9"))</f>
        <v>ZZZ9</v>
      </c>
      <c r="L119" s="326">
        <f t="shared" si="3"/>
        <v>999</v>
      </c>
      <c r="M119" s="340">
        <f t="shared" si="4"/>
        <v>999</v>
      </c>
      <c r="N119" s="336"/>
      <c r="O119" s="329"/>
      <c r="P119" s="328">
        <f t="shared" si="5"/>
        <v>999</v>
      </c>
      <c r="Q119" s="329"/>
    </row>
    <row r="120" spans="1:17" s="330" customFormat="1" ht="18.899999999999999" customHeight="1" x14ac:dyDescent="0.25">
      <c r="A120" s="316">
        <v>114</v>
      </c>
      <c r="B120" s="337"/>
      <c r="C120" s="337"/>
      <c r="D120" s="323"/>
      <c r="E120" s="320"/>
      <c r="F120" s="329"/>
      <c r="G120" s="329"/>
      <c r="H120" s="333"/>
      <c r="I120" s="334"/>
      <c r="J120" s="324" t="e">
        <f>IF(AND(Q120="",#REF!&gt;0,#REF!&lt;5),K120,)</f>
        <v>#REF!</v>
      </c>
      <c r="K120" s="325" t="str">
        <f>IF(D120="","ZZZ9",IF(AND(#REF!&gt;0,#REF!&lt;5),D120&amp;#REF!,D120&amp;"9"))</f>
        <v>ZZZ9</v>
      </c>
      <c r="L120" s="326">
        <f t="shared" si="3"/>
        <v>999</v>
      </c>
      <c r="M120" s="340">
        <f t="shared" si="4"/>
        <v>999</v>
      </c>
      <c r="N120" s="336"/>
      <c r="O120" s="329"/>
      <c r="P120" s="328">
        <f t="shared" si="5"/>
        <v>999</v>
      </c>
      <c r="Q120" s="329"/>
    </row>
    <row r="121" spans="1:17" s="330" customFormat="1" ht="18.899999999999999" customHeight="1" x14ac:dyDescent="0.25">
      <c r="A121" s="316">
        <v>115</v>
      </c>
      <c r="B121" s="337"/>
      <c r="C121" s="337"/>
      <c r="D121" s="323"/>
      <c r="E121" s="320"/>
      <c r="F121" s="329"/>
      <c r="G121" s="329"/>
      <c r="H121" s="333"/>
      <c r="I121" s="334"/>
      <c r="J121" s="324" t="e">
        <f>IF(AND(Q121="",#REF!&gt;0,#REF!&lt;5),K121,)</f>
        <v>#REF!</v>
      </c>
      <c r="K121" s="325" t="str">
        <f>IF(D121="","ZZZ9",IF(AND(#REF!&gt;0,#REF!&lt;5),D121&amp;#REF!,D121&amp;"9"))</f>
        <v>ZZZ9</v>
      </c>
      <c r="L121" s="326">
        <f t="shared" si="3"/>
        <v>999</v>
      </c>
      <c r="M121" s="340">
        <f t="shared" si="4"/>
        <v>999</v>
      </c>
      <c r="N121" s="336"/>
      <c r="O121" s="329"/>
      <c r="P121" s="328">
        <f t="shared" si="5"/>
        <v>999</v>
      </c>
      <c r="Q121" s="329"/>
    </row>
    <row r="122" spans="1:17" s="330" customFormat="1" ht="18.899999999999999" customHeight="1" x14ac:dyDescent="0.25">
      <c r="A122" s="316">
        <v>116</v>
      </c>
      <c r="B122" s="337"/>
      <c r="C122" s="337"/>
      <c r="D122" s="323"/>
      <c r="E122" s="320"/>
      <c r="F122" s="329"/>
      <c r="G122" s="329"/>
      <c r="H122" s="333"/>
      <c r="I122" s="334"/>
      <c r="J122" s="324" t="e">
        <f>IF(AND(Q122="",#REF!&gt;0,#REF!&lt;5),K122,)</f>
        <v>#REF!</v>
      </c>
      <c r="K122" s="325" t="str">
        <f>IF(D122="","ZZZ9",IF(AND(#REF!&gt;0,#REF!&lt;5),D122&amp;#REF!,D122&amp;"9"))</f>
        <v>ZZZ9</v>
      </c>
      <c r="L122" s="326">
        <f t="shared" si="3"/>
        <v>999</v>
      </c>
      <c r="M122" s="340">
        <f t="shared" si="4"/>
        <v>999</v>
      </c>
      <c r="N122" s="336"/>
      <c r="O122" s="329"/>
      <c r="P122" s="328">
        <f t="shared" si="5"/>
        <v>999</v>
      </c>
      <c r="Q122" s="329"/>
    </row>
    <row r="123" spans="1:17" s="330" customFormat="1" ht="18.899999999999999" customHeight="1" x14ac:dyDescent="0.25">
      <c r="A123" s="316">
        <v>117</v>
      </c>
      <c r="B123" s="337"/>
      <c r="C123" s="337"/>
      <c r="D123" s="323"/>
      <c r="E123" s="320"/>
      <c r="F123" s="329"/>
      <c r="G123" s="329"/>
      <c r="H123" s="333"/>
      <c r="I123" s="334"/>
      <c r="J123" s="324" t="e">
        <f>IF(AND(Q123="",#REF!&gt;0,#REF!&lt;5),K123,)</f>
        <v>#REF!</v>
      </c>
      <c r="K123" s="325" t="str">
        <f>IF(D123="","ZZZ9",IF(AND(#REF!&gt;0,#REF!&lt;5),D123&amp;#REF!,D123&amp;"9"))</f>
        <v>ZZZ9</v>
      </c>
      <c r="L123" s="326">
        <f t="shared" si="3"/>
        <v>999</v>
      </c>
      <c r="M123" s="340">
        <f t="shared" si="4"/>
        <v>999</v>
      </c>
      <c r="N123" s="336"/>
      <c r="O123" s="329"/>
      <c r="P123" s="328">
        <f t="shared" si="5"/>
        <v>999</v>
      </c>
      <c r="Q123" s="329"/>
    </row>
    <row r="124" spans="1:17" s="330" customFormat="1" ht="18.899999999999999" customHeight="1" x14ac:dyDescent="0.25">
      <c r="A124" s="316">
        <v>118</v>
      </c>
      <c r="B124" s="337"/>
      <c r="C124" s="337"/>
      <c r="D124" s="323"/>
      <c r="E124" s="320"/>
      <c r="F124" s="329"/>
      <c r="G124" s="329"/>
      <c r="H124" s="333"/>
      <c r="I124" s="334"/>
      <c r="J124" s="324" t="e">
        <f>IF(AND(Q124="",#REF!&gt;0,#REF!&lt;5),K124,)</f>
        <v>#REF!</v>
      </c>
      <c r="K124" s="325" t="str">
        <f>IF(D124="","ZZZ9",IF(AND(#REF!&gt;0,#REF!&lt;5),D124&amp;#REF!,D124&amp;"9"))</f>
        <v>ZZZ9</v>
      </c>
      <c r="L124" s="326">
        <f t="shared" si="3"/>
        <v>999</v>
      </c>
      <c r="M124" s="340">
        <f t="shared" si="4"/>
        <v>999</v>
      </c>
      <c r="N124" s="336"/>
      <c r="O124" s="329"/>
      <c r="P124" s="328">
        <f t="shared" si="5"/>
        <v>999</v>
      </c>
      <c r="Q124" s="329"/>
    </row>
    <row r="125" spans="1:17" s="330" customFormat="1" ht="18.899999999999999" customHeight="1" x14ac:dyDescent="0.25">
      <c r="A125" s="316">
        <v>119</v>
      </c>
      <c r="B125" s="337"/>
      <c r="C125" s="337"/>
      <c r="D125" s="323"/>
      <c r="E125" s="320"/>
      <c r="F125" s="329"/>
      <c r="G125" s="329"/>
      <c r="H125" s="333"/>
      <c r="I125" s="334"/>
      <c r="J125" s="324" t="e">
        <f>IF(AND(Q125="",#REF!&gt;0,#REF!&lt;5),K125,)</f>
        <v>#REF!</v>
      </c>
      <c r="K125" s="325" t="str">
        <f>IF(D125="","ZZZ9",IF(AND(#REF!&gt;0,#REF!&lt;5),D125&amp;#REF!,D125&amp;"9"))</f>
        <v>ZZZ9</v>
      </c>
      <c r="L125" s="326">
        <f t="shared" si="3"/>
        <v>999</v>
      </c>
      <c r="M125" s="340">
        <f t="shared" si="4"/>
        <v>999</v>
      </c>
      <c r="N125" s="336"/>
      <c r="O125" s="329"/>
      <c r="P125" s="328">
        <f t="shared" si="5"/>
        <v>999</v>
      </c>
      <c r="Q125" s="329"/>
    </row>
    <row r="126" spans="1:17" s="330" customFormat="1" ht="18.899999999999999" customHeight="1" x14ac:dyDescent="0.25">
      <c r="A126" s="316">
        <v>120</v>
      </c>
      <c r="B126" s="337"/>
      <c r="C126" s="337"/>
      <c r="D126" s="323"/>
      <c r="E126" s="320"/>
      <c r="F126" s="329"/>
      <c r="G126" s="329"/>
      <c r="H126" s="333"/>
      <c r="I126" s="334"/>
      <c r="J126" s="324" t="e">
        <f>IF(AND(Q126="",#REF!&gt;0,#REF!&lt;5),K126,)</f>
        <v>#REF!</v>
      </c>
      <c r="K126" s="325" t="str">
        <f>IF(D126="","ZZZ9",IF(AND(#REF!&gt;0,#REF!&lt;5),D126&amp;#REF!,D126&amp;"9"))</f>
        <v>ZZZ9</v>
      </c>
      <c r="L126" s="326">
        <f t="shared" si="3"/>
        <v>999</v>
      </c>
      <c r="M126" s="340">
        <f t="shared" si="4"/>
        <v>999</v>
      </c>
      <c r="N126" s="336"/>
      <c r="O126" s="329"/>
      <c r="P126" s="328">
        <f t="shared" si="5"/>
        <v>999</v>
      </c>
      <c r="Q126" s="329"/>
    </row>
    <row r="127" spans="1:17" s="330" customFormat="1" ht="18.899999999999999" customHeight="1" x14ac:dyDescent="0.25">
      <c r="A127" s="316">
        <v>121</v>
      </c>
      <c r="B127" s="337"/>
      <c r="C127" s="337"/>
      <c r="D127" s="323"/>
      <c r="E127" s="320"/>
      <c r="F127" s="329"/>
      <c r="G127" s="329"/>
      <c r="H127" s="333"/>
      <c r="I127" s="334"/>
      <c r="J127" s="324" t="e">
        <f>IF(AND(Q127="",#REF!&gt;0,#REF!&lt;5),K127,)</f>
        <v>#REF!</v>
      </c>
      <c r="K127" s="325" t="str">
        <f>IF(D127="","ZZZ9",IF(AND(#REF!&gt;0,#REF!&lt;5),D127&amp;#REF!,D127&amp;"9"))</f>
        <v>ZZZ9</v>
      </c>
      <c r="L127" s="326">
        <f t="shared" si="3"/>
        <v>999</v>
      </c>
      <c r="M127" s="340">
        <f t="shared" si="4"/>
        <v>999</v>
      </c>
      <c r="N127" s="336"/>
      <c r="O127" s="329"/>
      <c r="P127" s="328">
        <f t="shared" si="5"/>
        <v>999</v>
      </c>
      <c r="Q127" s="329"/>
    </row>
    <row r="128" spans="1:17" s="330" customFormat="1" ht="18.899999999999999" customHeight="1" x14ac:dyDescent="0.25">
      <c r="A128" s="316">
        <v>122</v>
      </c>
      <c r="B128" s="337"/>
      <c r="C128" s="337"/>
      <c r="D128" s="323"/>
      <c r="E128" s="320"/>
      <c r="F128" s="329"/>
      <c r="G128" s="329"/>
      <c r="H128" s="333"/>
      <c r="I128" s="334"/>
      <c r="J128" s="324" t="e">
        <f>IF(AND(Q128="",#REF!&gt;0,#REF!&lt;5),K128,)</f>
        <v>#REF!</v>
      </c>
      <c r="K128" s="325" t="str">
        <f>IF(D128="","ZZZ9",IF(AND(#REF!&gt;0,#REF!&lt;5),D128&amp;#REF!,D128&amp;"9"))</f>
        <v>ZZZ9</v>
      </c>
      <c r="L128" s="326">
        <f t="shared" si="3"/>
        <v>999</v>
      </c>
      <c r="M128" s="340">
        <f t="shared" si="4"/>
        <v>999</v>
      </c>
      <c r="N128" s="336"/>
      <c r="O128" s="329"/>
      <c r="P128" s="328">
        <f t="shared" si="5"/>
        <v>999</v>
      </c>
      <c r="Q128" s="329"/>
    </row>
    <row r="129" spans="1:17" s="330" customFormat="1" ht="18.899999999999999" customHeight="1" x14ac:dyDescent="0.25">
      <c r="A129" s="316">
        <v>123</v>
      </c>
      <c r="B129" s="337"/>
      <c r="C129" s="337"/>
      <c r="D129" s="323"/>
      <c r="E129" s="320"/>
      <c r="F129" s="329"/>
      <c r="G129" s="329"/>
      <c r="H129" s="333"/>
      <c r="I129" s="334"/>
      <c r="J129" s="324" t="e">
        <f>IF(AND(Q129="",#REF!&gt;0,#REF!&lt;5),K129,)</f>
        <v>#REF!</v>
      </c>
      <c r="K129" s="325" t="str">
        <f>IF(D129="","ZZZ9",IF(AND(#REF!&gt;0,#REF!&lt;5),D129&amp;#REF!,D129&amp;"9"))</f>
        <v>ZZZ9</v>
      </c>
      <c r="L129" s="326">
        <f t="shared" si="3"/>
        <v>999</v>
      </c>
      <c r="M129" s="340">
        <f t="shared" si="4"/>
        <v>999</v>
      </c>
      <c r="N129" s="336"/>
      <c r="O129" s="329"/>
      <c r="P129" s="328">
        <f t="shared" si="5"/>
        <v>999</v>
      </c>
      <c r="Q129" s="329"/>
    </row>
    <row r="130" spans="1:17" s="330" customFormat="1" ht="18.899999999999999" customHeight="1" x14ac:dyDescent="0.25">
      <c r="A130" s="316">
        <v>124</v>
      </c>
      <c r="B130" s="337"/>
      <c r="C130" s="337"/>
      <c r="D130" s="323"/>
      <c r="E130" s="320"/>
      <c r="F130" s="329"/>
      <c r="G130" s="329"/>
      <c r="H130" s="333"/>
      <c r="I130" s="334"/>
      <c r="J130" s="324" t="e">
        <f>IF(AND(Q130="",#REF!&gt;0,#REF!&lt;5),K130,)</f>
        <v>#REF!</v>
      </c>
      <c r="K130" s="325" t="str">
        <f>IF(D130="","ZZZ9",IF(AND(#REF!&gt;0,#REF!&lt;5),D130&amp;#REF!,D130&amp;"9"))</f>
        <v>ZZZ9</v>
      </c>
      <c r="L130" s="326">
        <f t="shared" si="3"/>
        <v>999</v>
      </c>
      <c r="M130" s="340">
        <f t="shared" si="4"/>
        <v>999</v>
      </c>
      <c r="N130" s="336"/>
      <c r="O130" s="329"/>
      <c r="P130" s="328">
        <f t="shared" si="5"/>
        <v>999</v>
      </c>
      <c r="Q130" s="329"/>
    </row>
    <row r="131" spans="1:17" s="330" customFormat="1" ht="18.899999999999999" customHeight="1" x14ac:dyDescent="0.25">
      <c r="A131" s="316">
        <v>125</v>
      </c>
      <c r="B131" s="337"/>
      <c r="C131" s="337"/>
      <c r="D131" s="323"/>
      <c r="E131" s="320"/>
      <c r="F131" s="329"/>
      <c r="G131" s="329"/>
      <c r="H131" s="333"/>
      <c r="I131" s="334"/>
      <c r="J131" s="324" t="e">
        <f>IF(AND(Q131="",#REF!&gt;0,#REF!&lt;5),K131,)</f>
        <v>#REF!</v>
      </c>
      <c r="K131" s="325" t="str">
        <f>IF(D131="","ZZZ9",IF(AND(#REF!&gt;0,#REF!&lt;5),D131&amp;#REF!,D131&amp;"9"))</f>
        <v>ZZZ9</v>
      </c>
      <c r="L131" s="326">
        <f t="shared" si="3"/>
        <v>999</v>
      </c>
      <c r="M131" s="340">
        <f t="shared" si="4"/>
        <v>999</v>
      </c>
      <c r="N131" s="336"/>
      <c r="O131" s="329"/>
      <c r="P131" s="328">
        <f t="shared" si="5"/>
        <v>999</v>
      </c>
      <c r="Q131" s="329"/>
    </row>
    <row r="132" spans="1:17" s="330" customFormat="1" ht="18.899999999999999" customHeight="1" x14ac:dyDescent="0.25">
      <c r="A132" s="316">
        <v>126</v>
      </c>
      <c r="B132" s="337"/>
      <c r="C132" s="337"/>
      <c r="D132" s="323"/>
      <c r="E132" s="320"/>
      <c r="F132" s="329"/>
      <c r="G132" s="329"/>
      <c r="H132" s="333"/>
      <c r="I132" s="334"/>
      <c r="J132" s="324" t="e">
        <f>IF(AND(Q132="",#REF!&gt;0,#REF!&lt;5),K132,)</f>
        <v>#REF!</v>
      </c>
      <c r="K132" s="325" t="str">
        <f>IF(D132="","ZZZ9",IF(AND(#REF!&gt;0,#REF!&lt;5),D132&amp;#REF!,D132&amp;"9"))</f>
        <v>ZZZ9</v>
      </c>
      <c r="L132" s="326">
        <f t="shared" si="3"/>
        <v>999</v>
      </c>
      <c r="M132" s="340">
        <f t="shared" si="4"/>
        <v>999</v>
      </c>
      <c r="N132" s="336"/>
      <c r="O132" s="329"/>
      <c r="P132" s="328">
        <f t="shared" si="5"/>
        <v>999</v>
      </c>
      <c r="Q132" s="329"/>
    </row>
    <row r="133" spans="1:17" s="330" customFormat="1" ht="18.899999999999999" customHeight="1" x14ac:dyDescent="0.25">
      <c r="A133" s="316">
        <v>127</v>
      </c>
      <c r="B133" s="337"/>
      <c r="C133" s="337"/>
      <c r="D133" s="323"/>
      <c r="E133" s="320"/>
      <c r="F133" s="329"/>
      <c r="G133" s="329"/>
      <c r="H133" s="333"/>
      <c r="I133" s="334"/>
      <c r="J133" s="324" t="e">
        <f>IF(AND(Q133="",#REF!&gt;0,#REF!&lt;5),K133,)</f>
        <v>#REF!</v>
      </c>
      <c r="K133" s="325" t="str">
        <f>IF(D133="","ZZZ9",IF(AND(#REF!&gt;0,#REF!&lt;5),D133&amp;#REF!,D133&amp;"9"))</f>
        <v>ZZZ9</v>
      </c>
      <c r="L133" s="326">
        <f t="shared" si="3"/>
        <v>999</v>
      </c>
      <c r="M133" s="340">
        <f t="shared" si="4"/>
        <v>999</v>
      </c>
      <c r="N133" s="336"/>
      <c r="O133" s="329"/>
      <c r="P133" s="328">
        <f t="shared" si="5"/>
        <v>999</v>
      </c>
      <c r="Q133" s="329"/>
    </row>
    <row r="134" spans="1:17" s="330" customFormat="1" ht="18.899999999999999" customHeight="1" x14ac:dyDescent="0.25">
      <c r="A134" s="316">
        <v>128</v>
      </c>
      <c r="B134" s="337"/>
      <c r="C134" s="337"/>
      <c r="D134" s="323"/>
      <c r="E134" s="320"/>
      <c r="F134" s="329"/>
      <c r="G134" s="329"/>
      <c r="H134" s="333"/>
      <c r="I134" s="334"/>
      <c r="J134" s="324" t="e">
        <f>IF(AND(Q134="",#REF!&gt;0,#REF!&lt;5),K134,)</f>
        <v>#REF!</v>
      </c>
      <c r="K134" s="325" t="str">
        <f>IF(D134="","ZZZ9",IF(AND(#REF!&gt;0,#REF!&lt;5),D134&amp;#REF!,D134&amp;"9"))</f>
        <v>ZZZ9</v>
      </c>
      <c r="L134" s="326">
        <f t="shared" si="3"/>
        <v>999</v>
      </c>
      <c r="M134" s="340">
        <f t="shared" si="4"/>
        <v>999</v>
      </c>
      <c r="N134" s="336"/>
      <c r="O134" s="334"/>
      <c r="P134" s="345">
        <f t="shared" si="5"/>
        <v>999</v>
      </c>
      <c r="Q134" s="334"/>
    </row>
    <row r="135" spans="1:17" x14ac:dyDescent="0.25">
      <c r="A135" s="316">
        <v>129</v>
      </c>
      <c r="B135" s="337"/>
      <c r="C135" s="337"/>
      <c r="D135" s="323"/>
      <c r="E135" s="320"/>
      <c r="F135" s="329"/>
      <c r="G135" s="329"/>
      <c r="H135" s="333"/>
      <c r="I135" s="334"/>
      <c r="J135" s="324" t="e">
        <f>IF(AND(Q135="",#REF!&gt;0,#REF!&lt;5),K135,)</f>
        <v>#REF!</v>
      </c>
      <c r="K135" s="325" t="str">
        <f>IF(D135="","ZZZ9",IF(AND(#REF!&gt;0,#REF!&lt;5),D135&amp;#REF!,D135&amp;"9"))</f>
        <v>ZZZ9</v>
      </c>
      <c r="L135" s="326">
        <f t="shared" si="3"/>
        <v>999</v>
      </c>
      <c r="M135" s="340">
        <f t="shared" si="4"/>
        <v>999</v>
      </c>
      <c r="N135" s="336"/>
      <c r="O135" s="329"/>
      <c r="P135" s="328">
        <f t="shared" si="5"/>
        <v>999</v>
      </c>
      <c r="Q135" s="329"/>
    </row>
    <row r="136" spans="1:17" x14ac:dyDescent="0.25">
      <c r="A136" s="316">
        <v>130</v>
      </c>
      <c r="B136" s="337"/>
      <c r="C136" s="337"/>
      <c r="D136" s="323"/>
      <c r="E136" s="320"/>
      <c r="F136" s="329"/>
      <c r="G136" s="329"/>
      <c r="H136" s="333"/>
      <c r="I136" s="334"/>
      <c r="J136" s="324" t="e">
        <f>IF(AND(Q136="",#REF!&gt;0,#REF!&lt;5),K136,)</f>
        <v>#REF!</v>
      </c>
      <c r="K136" s="325" t="str">
        <f>IF(D136="","ZZZ9",IF(AND(#REF!&gt;0,#REF!&lt;5),D136&amp;#REF!,D136&amp;"9"))</f>
        <v>ZZZ9</v>
      </c>
      <c r="L136" s="326">
        <f t="shared" si="3"/>
        <v>999</v>
      </c>
      <c r="M136" s="340">
        <f t="shared" si="4"/>
        <v>999</v>
      </c>
      <c r="N136" s="336"/>
      <c r="O136" s="329"/>
      <c r="P136" s="328">
        <f t="shared" si="5"/>
        <v>999</v>
      </c>
      <c r="Q136" s="329"/>
    </row>
    <row r="137" spans="1:17" x14ac:dyDescent="0.25">
      <c r="A137" s="316">
        <v>131</v>
      </c>
      <c r="B137" s="337"/>
      <c r="C137" s="337"/>
      <c r="D137" s="323"/>
      <c r="E137" s="320"/>
      <c r="F137" s="329"/>
      <c r="G137" s="329"/>
      <c r="H137" s="333"/>
      <c r="I137" s="334"/>
      <c r="J137" s="324" t="e">
        <f>IF(AND(Q137="",#REF!&gt;0,#REF!&lt;5),K137,)</f>
        <v>#REF!</v>
      </c>
      <c r="K137" s="325" t="str">
        <f>IF(D137="","ZZZ9",IF(AND(#REF!&gt;0,#REF!&lt;5),D137&amp;#REF!,D137&amp;"9"))</f>
        <v>ZZZ9</v>
      </c>
      <c r="L137" s="326">
        <f t="shared" si="3"/>
        <v>999</v>
      </c>
      <c r="M137" s="340">
        <f t="shared" si="4"/>
        <v>999</v>
      </c>
      <c r="N137" s="336"/>
      <c r="O137" s="329"/>
      <c r="P137" s="328">
        <f t="shared" si="5"/>
        <v>999</v>
      </c>
      <c r="Q137" s="329"/>
    </row>
    <row r="138" spans="1:17" x14ac:dyDescent="0.25">
      <c r="A138" s="316">
        <v>132</v>
      </c>
      <c r="B138" s="337"/>
      <c r="C138" s="337"/>
      <c r="D138" s="323"/>
      <c r="E138" s="320"/>
      <c r="F138" s="329"/>
      <c r="G138" s="329"/>
      <c r="H138" s="333"/>
      <c r="I138" s="334"/>
      <c r="J138" s="324" t="e">
        <f>IF(AND(Q138="",#REF!&gt;0,#REF!&lt;5),K138,)</f>
        <v>#REF!</v>
      </c>
      <c r="K138" s="325" t="str">
        <f>IF(D138="","ZZZ9",IF(AND(#REF!&gt;0,#REF!&lt;5),D138&amp;#REF!,D138&amp;"9"))</f>
        <v>ZZZ9</v>
      </c>
      <c r="L138" s="326">
        <f t="shared" si="3"/>
        <v>999</v>
      </c>
      <c r="M138" s="340">
        <f t="shared" si="4"/>
        <v>999</v>
      </c>
      <c r="N138" s="336"/>
      <c r="O138" s="329"/>
      <c r="P138" s="328">
        <f t="shared" si="5"/>
        <v>999</v>
      </c>
      <c r="Q138" s="329"/>
    </row>
    <row r="139" spans="1:17" x14ac:dyDescent="0.25">
      <c r="A139" s="316">
        <v>133</v>
      </c>
      <c r="B139" s="337"/>
      <c r="C139" s="337"/>
      <c r="D139" s="323"/>
      <c r="E139" s="320"/>
      <c r="F139" s="329"/>
      <c r="G139" s="329"/>
      <c r="H139" s="333"/>
      <c r="I139" s="334"/>
      <c r="J139" s="324" t="e">
        <f>IF(AND(Q139="",#REF!&gt;0,#REF!&lt;5),K139,)</f>
        <v>#REF!</v>
      </c>
      <c r="K139" s="325" t="str">
        <f>IF(D139="","ZZZ9",IF(AND(#REF!&gt;0,#REF!&lt;5),D139&amp;#REF!,D139&amp;"9"))</f>
        <v>ZZZ9</v>
      </c>
      <c r="L139" s="326">
        <f t="shared" si="3"/>
        <v>999</v>
      </c>
      <c r="M139" s="340">
        <f t="shared" si="4"/>
        <v>999</v>
      </c>
      <c r="N139" s="336"/>
      <c r="O139" s="329"/>
      <c r="P139" s="328">
        <f t="shared" si="5"/>
        <v>999</v>
      </c>
      <c r="Q139" s="329"/>
    </row>
    <row r="140" spans="1:17" x14ac:dyDescent="0.25">
      <c r="A140" s="316">
        <v>134</v>
      </c>
      <c r="B140" s="337"/>
      <c r="C140" s="337"/>
      <c r="D140" s="323"/>
      <c r="E140" s="320"/>
      <c r="F140" s="329"/>
      <c r="G140" s="329"/>
      <c r="H140" s="333"/>
      <c r="I140" s="334"/>
      <c r="J140" s="324" t="e">
        <f>IF(AND(Q140="",#REF!&gt;0,#REF!&lt;5),K140,)</f>
        <v>#REF!</v>
      </c>
      <c r="K140" s="325" t="str">
        <f>IF(D140="","ZZZ9",IF(AND(#REF!&gt;0,#REF!&lt;5),D140&amp;#REF!,D140&amp;"9"))</f>
        <v>ZZZ9</v>
      </c>
      <c r="L140" s="326">
        <f t="shared" si="3"/>
        <v>999</v>
      </c>
      <c r="M140" s="340">
        <f t="shared" si="4"/>
        <v>999</v>
      </c>
      <c r="N140" s="336"/>
      <c r="O140" s="329"/>
      <c r="P140" s="328">
        <f t="shared" si="5"/>
        <v>999</v>
      </c>
      <c r="Q140" s="329"/>
    </row>
    <row r="141" spans="1:17" x14ac:dyDescent="0.25">
      <c r="A141" s="316">
        <v>135</v>
      </c>
      <c r="B141" s="337"/>
      <c r="C141" s="337"/>
      <c r="D141" s="323"/>
      <c r="E141" s="320"/>
      <c r="F141" s="329"/>
      <c r="G141" s="329"/>
      <c r="H141" s="333"/>
      <c r="I141" s="334"/>
      <c r="J141" s="324" t="e">
        <f>IF(AND(Q141="",#REF!&gt;0,#REF!&lt;5),K141,)</f>
        <v>#REF!</v>
      </c>
      <c r="K141" s="325" t="str">
        <f>IF(D141="","ZZZ9",IF(AND(#REF!&gt;0,#REF!&lt;5),D141&amp;#REF!,D141&amp;"9"))</f>
        <v>ZZZ9</v>
      </c>
      <c r="L141" s="326">
        <f t="shared" si="3"/>
        <v>999</v>
      </c>
      <c r="M141" s="340">
        <f t="shared" si="4"/>
        <v>999</v>
      </c>
      <c r="N141" s="336"/>
      <c r="O141" s="334"/>
      <c r="P141" s="345">
        <f t="shared" si="5"/>
        <v>999</v>
      </c>
      <c r="Q141" s="334"/>
    </row>
    <row r="142" spans="1:17" x14ac:dyDescent="0.25">
      <c r="A142" s="316">
        <v>136</v>
      </c>
      <c r="B142" s="337"/>
      <c r="C142" s="337"/>
      <c r="D142" s="323"/>
      <c r="E142" s="320"/>
      <c r="F142" s="329"/>
      <c r="G142" s="329"/>
      <c r="H142" s="333"/>
      <c r="I142" s="334"/>
      <c r="J142" s="324" t="e">
        <f>IF(AND(Q142="",#REF!&gt;0,#REF!&lt;5),K142,)</f>
        <v>#REF!</v>
      </c>
      <c r="K142" s="325" t="str">
        <f>IF(D142="","ZZZ9",IF(AND(#REF!&gt;0,#REF!&lt;5),D142&amp;#REF!,D142&amp;"9"))</f>
        <v>ZZZ9</v>
      </c>
      <c r="L142" s="326">
        <f t="shared" si="3"/>
        <v>999</v>
      </c>
      <c r="M142" s="340">
        <f t="shared" si="4"/>
        <v>999</v>
      </c>
      <c r="N142" s="336"/>
      <c r="O142" s="329"/>
      <c r="P142" s="328">
        <f t="shared" si="5"/>
        <v>999</v>
      </c>
      <c r="Q142" s="329"/>
    </row>
    <row r="143" spans="1:17" x14ac:dyDescent="0.25">
      <c r="A143" s="316">
        <v>137</v>
      </c>
      <c r="B143" s="337"/>
      <c r="C143" s="337"/>
      <c r="D143" s="323"/>
      <c r="E143" s="320"/>
      <c r="F143" s="329"/>
      <c r="G143" s="329"/>
      <c r="H143" s="333"/>
      <c r="I143" s="334"/>
      <c r="J143" s="324" t="e">
        <f>IF(AND(Q143="",#REF!&gt;0,#REF!&lt;5),K143,)</f>
        <v>#REF!</v>
      </c>
      <c r="K143" s="325" t="str">
        <f>IF(D143="","ZZZ9",IF(AND(#REF!&gt;0,#REF!&lt;5),D143&amp;#REF!,D143&amp;"9"))</f>
        <v>ZZZ9</v>
      </c>
      <c r="L143" s="326">
        <f t="shared" si="3"/>
        <v>999</v>
      </c>
      <c r="M143" s="340">
        <f t="shared" si="4"/>
        <v>999</v>
      </c>
      <c r="N143" s="336"/>
      <c r="O143" s="329"/>
      <c r="P143" s="328">
        <f t="shared" si="5"/>
        <v>999</v>
      </c>
      <c r="Q143" s="329"/>
    </row>
    <row r="144" spans="1:17" x14ac:dyDescent="0.25">
      <c r="A144" s="316">
        <v>138</v>
      </c>
      <c r="B144" s="337"/>
      <c r="C144" s="337"/>
      <c r="D144" s="323"/>
      <c r="E144" s="320"/>
      <c r="F144" s="329"/>
      <c r="G144" s="329"/>
      <c r="H144" s="333"/>
      <c r="I144" s="334"/>
      <c r="J144" s="324" t="e">
        <f>IF(AND(Q144="",#REF!&gt;0,#REF!&lt;5),K144,)</f>
        <v>#REF!</v>
      </c>
      <c r="K144" s="325" t="str">
        <f>IF(D144="","ZZZ9",IF(AND(#REF!&gt;0,#REF!&lt;5),D144&amp;#REF!,D144&amp;"9"))</f>
        <v>ZZZ9</v>
      </c>
      <c r="L144" s="326">
        <f t="shared" si="3"/>
        <v>999</v>
      </c>
      <c r="M144" s="340">
        <f t="shared" si="4"/>
        <v>999</v>
      </c>
      <c r="N144" s="336"/>
      <c r="O144" s="329"/>
      <c r="P144" s="328">
        <f t="shared" si="5"/>
        <v>999</v>
      </c>
      <c r="Q144" s="329"/>
    </row>
    <row r="145" spans="1:17" x14ac:dyDescent="0.25">
      <c r="A145" s="316">
        <v>139</v>
      </c>
      <c r="B145" s="337"/>
      <c r="C145" s="337"/>
      <c r="D145" s="323"/>
      <c r="E145" s="320"/>
      <c r="F145" s="329"/>
      <c r="G145" s="329"/>
      <c r="H145" s="333"/>
      <c r="I145" s="334"/>
      <c r="J145" s="324" t="e">
        <f>IF(AND(Q145="",#REF!&gt;0,#REF!&lt;5),K145,)</f>
        <v>#REF!</v>
      </c>
      <c r="K145" s="325" t="str">
        <f>IF(D145="","ZZZ9",IF(AND(#REF!&gt;0,#REF!&lt;5),D145&amp;#REF!,D145&amp;"9"))</f>
        <v>ZZZ9</v>
      </c>
      <c r="L145" s="326">
        <f t="shared" si="3"/>
        <v>999</v>
      </c>
      <c r="M145" s="340">
        <f t="shared" si="4"/>
        <v>999</v>
      </c>
      <c r="N145" s="336"/>
      <c r="O145" s="329"/>
      <c r="P145" s="328">
        <f t="shared" si="5"/>
        <v>999</v>
      </c>
      <c r="Q145" s="329"/>
    </row>
    <row r="146" spans="1:17" x14ac:dyDescent="0.25">
      <c r="A146" s="316">
        <v>140</v>
      </c>
      <c r="B146" s="337"/>
      <c r="C146" s="337"/>
      <c r="D146" s="323"/>
      <c r="E146" s="320"/>
      <c r="F146" s="329"/>
      <c r="G146" s="329"/>
      <c r="H146" s="333"/>
      <c r="I146" s="334"/>
      <c r="J146" s="324" t="e">
        <f>IF(AND(Q146="",#REF!&gt;0,#REF!&lt;5),K146,)</f>
        <v>#REF!</v>
      </c>
      <c r="K146" s="325" t="str">
        <f>IF(D146="","ZZZ9",IF(AND(#REF!&gt;0,#REF!&lt;5),D146&amp;#REF!,D146&amp;"9"))</f>
        <v>ZZZ9</v>
      </c>
      <c r="L146" s="326">
        <f t="shared" si="3"/>
        <v>999</v>
      </c>
      <c r="M146" s="340">
        <f t="shared" si="4"/>
        <v>999</v>
      </c>
      <c r="N146" s="336"/>
      <c r="O146" s="329"/>
      <c r="P146" s="328">
        <f t="shared" si="5"/>
        <v>999</v>
      </c>
      <c r="Q146" s="329"/>
    </row>
    <row r="147" spans="1:17" x14ac:dyDescent="0.25">
      <c r="A147" s="316">
        <v>141</v>
      </c>
      <c r="B147" s="337"/>
      <c r="C147" s="337"/>
      <c r="D147" s="323"/>
      <c r="E147" s="320"/>
      <c r="F147" s="329"/>
      <c r="G147" s="329"/>
      <c r="H147" s="333"/>
      <c r="I147" s="334"/>
      <c r="J147" s="324" t="e">
        <f>IF(AND(Q147="",#REF!&gt;0,#REF!&lt;5),K147,)</f>
        <v>#REF!</v>
      </c>
      <c r="K147" s="325" t="str">
        <f>IF(D147="","ZZZ9",IF(AND(#REF!&gt;0,#REF!&lt;5),D147&amp;#REF!,D147&amp;"9"))</f>
        <v>ZZZ9</v>
      </c>
      <c r="L147" s="326">
        <f t="shared" si="3"/>
        <v>999</v>
      </c>
      <c r="M147" s="340">
        <f t="shared" si="4"/>
        <v>999</v>
      </c>
      <c r="N147" s="336"/>
      <c r="O147" s="329"/>
      <c r="P147" s="328">
        <f t="shared" si="5"/>
        <v>999</v>
      </c>
      <c r="Q147" s="329"/>
    </row>
    <row r="148" spans="1:17" x14ac:dyDescent="0.25">
      <c r="A148" s="316">
        <v>142</v>
      </c>
      <c r="B148" s="337"/>
      <c r="C148" s="337"/>
      <c r="D148" s="323"/>
      <c r="E148" s="320"/>
      <c r="F148" s="329"/>
      <c r="G148" s="329"/>
      <c r="H148" s="333"/>
      <c r="I148" s="334"/>
      <c r="J148" s="324" t="e">
        <f>IF(AND(Q148="",#REF!&gt;0,#REF!&lt;5),K148,)</f>
        <v>#REF!</v>
      </c>
      <c r="K148" s="325" t="str">
        <f>IF(D148="","ZZZ9",IF(AND(#REF!&gt;0,#REF!&lt;5),D148&amp;#REF!,D148&amp;"9"))</f>
        <v>ZZZ9</v>
      </c>
      <c r="L148" s="326">
        <f t="shared" si="3"/>
        <v>999</v>
      </c>
      <c r="M148" s="340">
        <f t="shared" si="4"/>
        <v>999</v>
      </c>
      <c r="N148" s="336"/>
      <c r="O148" s="334"/>
      <c r="P148" s="345">
        <f t="shared" si="5"/>
        <v>999</v>
      </c>
      <c r="Q148" s="334"/>
    </row>
    <row r="149" spans="1:17" x14ac:dyDescent="0.25">
      <c r="A149" s="316">
        <v>143</v>
      </c>
      <c r="B149" s="337"/>
      <c r="C149" s="337"/>
      <c r="D149" s="323"/>
      <c r="E149" s="320"/>
      <c r="F149" s="329"/>
      <c r="G149" s="329"/>
      <c r="H149" s="333"/>
      <c r="I149" s="334"/>
      <c r="J149" s="324" t="e">
        <f>IF(AND(Q149="",#REF!&gt;0,#REF!&lt;5),K149,)</f>
        <v>#REF!</v>
      </c>
      <c r="K149" s="325" t="str">
        <f>IF(D149="","ZZZ9",IF(AND(#REF!&gt;0,#REF!&lt;5),D149&amp;#REF!,D149&amp;"9"))</f>
        <v>ZZZ9</v>
      </c>
      <c r="L149" s="326">
        <f t="shared" si="3"/>
        <v>999</v>
      </c>
      <c r="M149" s="340">
        <f t="shared" si="4"/>
        <v>999</v>
      </c>
      <c r="N149" s="336"/>
      <c r="O149" s="329"/>
      <c r="P149" s="328">
        <f t="shared" si="5"/>
        <v>999</v>
      </c>
      <c r="Q149" s="329"/>
    </row>
    <row r="150" spans="1:17" x14ac:dyDescent="0.25">
      <c r="A150" s="316">
        <v>144</v>
      </c>
      <c r="B150" s="337"/>
      <c r="C150" s="337"/>
      <c r="D150" s="323"/>
      <c r="E150" s="320"/>
      <c r="F150" s="329"/>
      <c r="G150" s="329"/>
      <c r="H150" s="333"/>
      <c r="I150" s="334"/>
      <c r="J150" s="324" t="e">
        <f>IF(AND(Q150="",#REF!&gt;0,#REF!&lt;5),K150,)</f>
        <v>#REF!</v>
      </c>
      <c r="K150" s="325" t="str">
        <f>IF(D150="","ZZZ9",IF(AND(#REF!&gt;0,#REF!&lt;5),D150&amp;#REF!,D150&amp;"9"))</f>
        <v>ZZZ9</v>
      </c>
      <c r="L150" s="326">
        <f t="shared" si="3"/>
        <v>999</v>
      </c>
      <c r="M150" s="340">
        <f t="shared" si="4"/>
        <v>999</v>
      </c>
      <c r="N150" s="336"/>
      <c r="O150" s="329"/>
      <c r="P150" s="328">
        <f t="shared" si="5"/>
        <v>999</v>
      </c>
      <c r="Q150" s="329"/>
    </row>
    <row r="151" spans="1:17" x14ac:dyDescent="0.25">
      <c r="A151" s="316">
        <v>145</v>
      </c>
      <c r="B151" s="337"/>
      <c r="C151" s="337"/>
      <c r="D151" s="323"/>
      <c r="E151" s="320"/>
      <c r="F151" s="329"/>
      <c r="G151" s="329"/>
      <c r="H151" s="333"/>
      <c r="I151" s="334"/>
      <c r="J151" s="324" t="e">
        <f>IF(AND(Q151="",#REF!&gt;0,#REF!&lt;5),K151,)</f>
        <v>#REF!</v>
      </c>
      <c r="K151" s="325" t="str">
        <f>IF(D151="","ZZZ9",IF(AND(#REF!&gt;0,#REF!&lt;5),D151&amp;#REF!,D151&amp;"9"))</f>
        <v>ZZZ9</v>
      </c>
      <c r="L151" s="326">
        <f t="shared" si="3"/>
        <v>999</v>
      </c>
      <c r="M151" s="340">
        <f t="shared" si="4"/>
        <v>999</v>
      </c>
      <c r="N151" s="336"/>
      <c r="O151" s="329"/>
      <c r="P151" s="328">
        <f t="shared" si="5"/>
        <v>999</v>
      </c>
      <c r="Q151" s="329"/>
    </row>
    <row r="152" spans="1:17" x14ac:dyDescent="0.25">
      <c r="A152" s="316">
        <v>146</v>
      </c>
      <c r="B152" s="337"/>
      <c r="C152" s="337"/>
      <c r="D152" s="323"/>
      <c r="E152" s="320"/>
      <c r="F152" s="329"/>
      <c r="G152" s="329"/>
      <c r="H152" s="333"/>
      <c r="I152" s="334"/>
      <c r="J152" s="324" t="e">
        <f>IF(AND(Q152="",#REF!&gt;0,#REF!&lt;5),K152,)</f>
        <v>#REF!</v>
      </c>
      <c r="K152" s="325" t="str">
        <f>IF(D152="","ZZZ9",IF(AND(#REF!&gt;0,#REF!&lt;5),D152&amp;#REF!,D152&amp;"9"))</f>
        <v>ZZZ9</v>
      </c>
      <c r="L152" s="326">
        <f t="shared" si="3"/>
        <v>999</v>
      </c>
      <c r="M152" s="340">
        <f t="shared" si="4"/>
        <v>999</v>
      </c>
      <c r="N152" s="336"/>
      <c r="O152" s="329"/>
      <c r="P152" s="328">
        <f t="shared" si="5"/>
        <v>999</v>
      </c>
      <c r="Q152" s="329"/>
    </row>
    <row r="153" spans="1:17" x14ac:dyDescent="0.25">
      <c r="A153" s="316">
        <v>147</v>
      </c>
      <c r="B153" s="337"/>
      <c r="C153" s="337"/>
      <c r="D153" s="323"/>
      <c r="E153" s="320"/>
      <c r="F153" s="329"/>
      <c r="G153" s="329"/>
      <c r="H153" s="333"/>
      <c r="I153" s="334"/>
      <c r="J153" s="324" t="e">
        <f>IF(AND(Q153="",#REF!&gt;0,#REF!&lt;5),K153,)</f>
        <v>#REF!</v>
      </c>
      <c r="K153" s="325" t="str">
        <f>IF(D153="","ZZZ9",IF(AND(#REF!&gt;0,#REF!&lt;5),D153&amp;#REF!,D153&amp;"9"))</f>
        <v>ZZZ9</v>
      </c>
      <c r="L153" s="326">
        <f t="shared" si="3"/>
        <v>999</v>
      </c>
      <c r="M153" s="340">
        <f t="shared" si="4"/>
        <v>999</v>
      </c>
      <c r="N153" s="336"/>
      <c r="O153" s="329"/>
      <c r="P153" s="328">
        <f t="shared" si="5"/>
        <v>999</v>
      </c>
      <c r="Q153" s="329"/>
    </row>
    <row r="154" spans="1:17" x14ac:dyDescent="0.25">
      <c r="A154" s="316">
        <v>148</v>
      </c>
      <c r="B154" s="337"/>
      <c r="C154" s="337"/>
      <c r="D154" s="323"/>
      <c r="E154" s="320"/>
      <c r="F154" s="329"/>
      <c r="G154" s="329"/>
      <c r="H154" s="333"/>
      <c r="I154" s="334"/>
      <c r="J154" s="324" t="e">
        <f>IF(AND(Q154="",#REF!&gt;0,#REF!&lt;5),K154,)</f>
        <v>#REF!</v>
      </c>
      <c r="K154" s="325" t="str">
        <f>IF(D154="","ZZZ9",IF(AND(#REF!&gt;0,#REF!&lt;5),D154&amp;#REF!,D154&amp;"9"))</f>
        <v>ZZZ9</v>
      </c>
      <c r="L154" s="326">
        <f t="shared" si="3"/>
        <v>999</v>
      </c>
      <c r="M154" s="340">
        <f t="shared" si="4"/>
        <v>999</v>
      </c>
      <c r="N154" s="336"/>
      <c r="O154" s="329"/>
      <c r="P154" s="328">
        <f t="shared" si="5"/>
        <v>999</v>
      </c>
      <c r="Q154" s="329"/>
    </row>
    <row r="155" spans="1:17" x14ac:dyDescent="0.25">
      <c r="A155" s="316">
        <v>149</v>
      </c>
      <c r="B155" s="337"/>
      <c r="C155" s="337"/>
      <c r="D155" s="323"/>
      <c r="E155" s="320"/>
      <c r="F155" s="329"/>
      <c r="G155" s="329"/>
      <c r="H155" s="333"/>
      <c r="I155" s="334"/>
      <c r="J155" s="324" t="e">
        <f>IF(AND(Q155="",#REF!&gt;0,#REF!&lt;5),K155,)</f>
        <v>#REF!</v>
      </c>
      <c r="K155" s="325" t="str">
        <f>IF(D155="","ZZZ9",IF(AND(#REF!&gt;0,#REF!&lt;5),D155&amp;#REF!,D155&amp;"9"))</f>
        <v>ZZZ9</v>
      </c>
      <c r="L155" s="326">
        <f t="shared" si="3"/>
        <v>999</v>
      </c>
      <c r="M155" s="340">
        <f t="shared" si="4"/>
        <v>999</v>
      </c>
      <c r="N155" s="336"/>
      <c r="O155" s="329"/>
      <c r="P155" s="328">
        <f t="shared" si="5"/>
        <v>999</v>
      </c>
      <c r="Q155" s="329"/>
    </row>
    <row r="156" spans="1:17" x14ac:dyDescent="0.25">
      <c r="A156" s="316">
        <v>150</v>
      </c>
      <c r="B156" s="337"/>
      <c r="C156" s="337"/>
      <c r="D156" s="323"/>
      <c r="E156" s="320"/>
      <c r="F156" s="329"/>
      <c r="G156" s="329"/>
      <c r="H156" s="333"/>
      <c r="I156" s="334"/>
      <c r="J156" s="324" t="e">
        <f>IF(AND(Q156="",#REF!&gt;0,#REF!&lt;5),K156,)</f>
        <v>#REF!</v>
      </c>
      <c r="K156" s="325" t="str">
        <f>IF(D156="","ZZZ9",IF(AND(#REF!&gt;0,#REF!&lt;5),D156&amp;#REF!,D156&amp;"9"))</f>
        <v>ZZZ9</v>
      </c>
      <c r="L156" s="326">
        <f t="shared" si="3"/>
        <v>999</v>
      </c>
      <c r="M156" s="340">
        <f t="shared" si="4"/>
        <v>999</v>
      </c>
      <c r="N156" s="336"/>
      <c r="O156" s="329"/>
      <c r="P156" s="328">
        <f t="shared" si="5"/>
        <v>999</v>
      </c>
      <c r="Q156" s="329"/>
    </row>
  </sheetData>
  <conditionalFormatting sqref="E10:E30 E34:E156">
    <cfRule type="expression" dxfId="397" priority="32" stopIfTrue="1">
      <formula>AND(ROUNDDOWN(($A$4-E10)/365.25,0)&lt;=13,G10&lt;&gt;"OK")</formula>
    </cfRule>
    <cfRule type="expression" dxfId="396" priority="33" stopIfTrue="1">
      <formula>AND(ROUNDDOWN(($A$4-E10)/365.25,0)&lt;=14,G10&lt;&gt;"OK")</formula>
    </cfRule>
    <cfRule type="expression" dxfId="395" priority="34" stopIfTrue="1">
      <formula>AND(ROUNDDOWN(($A$4-E10)/365.25,0)&lt;=17,G10&lt;&gt;"OK")</formula>
    </cfRule>
  </conditionalFormatting>
  <conditionalFormatting sqref="J7:J156">
    <cfRule type="cellIs" dxfId="394" priority="35" stopIfTrue="1" operator="equal">
      <formula>"Z"</formula>
    </cfRule>
  </conditionalFormatting>
  <conditionalFormatting sqref="A10:D30 A34:D156 A31:A33 A7:A9">
    <cfRule type="expression" dxfId="393" priority="36" stopIfTrue="1">
      <formula>$Q7&gt;=1</formula>
    </cfRule>
  </conditionalFormatting>
  <conditionalFormatting sqref="E10:E14">
    <cfRule type="expression" dxfId="392" priority="29" stopIfTrue="1">
      <formula>AND(ROUNDDOWN(($A$4-E10)/365.25,0)&lt;=13,G10&lt;&gt;"OK")</formula>
    </cfRule>
    <cfRule type="expression" dxfId="391" priority="30" stopIfTrue="1">
      <formula>AND(ROUNDDOWN(($A$4-E10)/365.25,0)&lt;=14,G10&lt;&gt;"OK")</formula>
    </cfRule>
    <cfRule type="expression" dxfId="390" priority="31" stopIfTrue="1">
      <formula>AND(ROUNDDOWN(($A$4-E10)/365.25,0)&lt;=17,G10&lt;&gt;"OK")</formula>
    </cfRule>
  </conditionalFormatting>
  <conditionalFormatting sqref="J7:J14">
    <cfRule type="cellIs" dxfId="389" priority="28" stopIfTrue="1" operator="equal">
      <formula>"Z"</formula>
    </cfRule>
  </conditionalFormatting>
  <conditionalFormatting sqref="B10:D14">
    <cfRule type="expression" dxfId="388" priority="27" stopIfTrue="1">
      <formula>$Q10&gt;=1</formula>
    </cfRule>
  </conditionalFormatting>
  <conditionalFormatting sqref="E10:E14">
    <cfRule type="expression" dxfId="387" priority="24" stopIfTrue="1">
      <formula>AND(ROUNDDOWN(($A$4-E10)/365.25,0)&lt;=13,G10&lt;&gt;"OK")</formula>
    </cfRule>
    <cfRule type="expression" dxfId="386" priority="25" stopIfTrue="1">
      <formula>AND(ROUNDDOWN(($A$4-E10)/365.25,0)&lt;=14,G10&lt;&gt;"OK")</formula>
    </cfRule>
    <cfRule type="expression" dxfId="385" priority="26" stopIfTrue="1">
      <formula>AND(ROUNDDOWN(($A$4-E10)/365.25,0)&lt;=17,G10&lt;&gt;"OK")</formula>
    </cfRule>
  </conditionalFormatting>
  <conditionalFormatting sqref="B10:D14">
    <cfRule type="expression" dxfId="384" priority="23" stopIfTrue="1">
      <formula>$Q10&gt;=1</formula>
    </cfRule>
  </conditionalFormatting>
  <conditionalFormatting sqref="E10:E27 E29:E30 E34:E37">
    <cfRule type="expression" dxfId="383" priority="20" stopIfTrue="1">
      <formula>AND(ROUNDDOWN(($A$4-E10)/365.25,0)&lt;=13,G10&lt;&gt;"OK")</formula>
    </cfRule>
    <cfRule type="expression" dxfId="382" priority="21" stopIfTrue="1">
      <formula>AND(ROUNDDOWN(($A$4-E10)/365.25,0)&lt;=14,G10&lt;&gt;"OK")</formula>
    </cfRule>
    <cfRule type="expression" dxfId="381" priority="22" stopIfTrue="1">
      <formula>AND(ROUNDDOWN(($A$4-E10)/365.25,0)&lt;=17,G10&lt;&gt;"OK")</formula>
    </cfRule>
  </conditionalFormatting>
  <conditionalFormatting sqref="B10:D30 B34:D37">
    <cfRule type="expression" dxfId="380" priority="19" stopIfTrue="1">
      <formula>$Q10&gt;=1</formula>
    </cfRule>
  </conditionalFormatting>
  <conditionalFormatting sqref="B31:D33">
    <cfRule type="expression" dxfId="379" priority="15" stopIfTrue="1">
      <formula>$O31&gt;=1</formula>
    </cfRule>
  </conditionalFormatting>
  <conditionalFormatting sqref="B31:D33">
    <cfRule type="expression" dxfId="378" priority="14" stopIfTrue="1">
      <formula>$O31&gt;=1</formula>
    </cfRule>
  </conditionalFormatting>
  <conditionalFormatting sqref="E31:E33">
    <cfRule type="expression" dxfId="377" priority="16" stopIfTrue="1">
      <formula>AND(ROUNDDOWN(($A$4-E31)/365.25,0)&lt;=13,#REF!&lt;&gt;"OK")</formula>
    </cfRule>
    <cfRule type="expression" dxfId="376" priority="17" stopIfTrue="1">
      <formula>AND(ROUNDDOWN(($A$4-E31)/365.25,0)&lt;=14,#REF!&lt;&gt;"OK")</formula>
    </cfRule>
    <cfRule type="expression" dxfId="375" priority="18" stopIfTrue="1">
      <formula>AND(ROUNDDOWN(($A$4-E31)/365.25,0)&lt;=17,#REF!&lt;&gt;"OK")</formula>
    </cfRule>
  </conditionalFormatting>
  <conditionalFormatting sqref="E31:E33">
    <cfRule type="expression" dxfId="374" priority="11" stopIfTrue="1">
      <formula>AND(ROUNDDOWN(($A$4-E31)/365.25,0)&lt;=13,G31&lt;&gt;"OK")</formula>
    </cfRule>
    <cfRule type="expression" dxfId="373" priority="12" stopIfTrue="1">
      <formula>AND(ROUNDDOWN(($A$4-E31)/365.25,0)&lt;=14,G31&lt;&gt;"OK")</formula>
    </cfRule>
    <cfRule type="expression" dxfId="372" priority="13" stopIfTrue="1">
      <formula>AND(ROUNDDOWN(($A$4-E31)/365.25,0)&lt;=17,G31&lt;&gt;"OK")</formula>
    </cfRule>
  </conditionalFormatting>
  <conditionalFormatting sqref="B31:D33">
    <cfRule type="expression" dxfId="371" priority="10" stopIfTrue="1">
      <formula>$Q31&gt;=1</formula>
    </cfRule>
  </conditionalFormatting>
  <conditionalFormatting sqref="B7:D9">
    <cfRule type="expression" dxfId="370" priority="6" stopIfTrue="1">
      <formula>$O7&gt;=1</formula>
    </cfRule>
  </conditionalFormatting>
  <conditionalFormatting sqref="B7:D9">
    <cfRule type="expression" dxfId="369" priority="5" stopIfTrue="1">
      <formula>$O7&gt;=1</formula>
    </cfRule>
  </conditionalFormatting>
  <conditionalFormatting sqref="E7:E9">
    <cfRule type="expression" dxfId="368" priority="7" stopIfTrue="1">
      <formula>AND(ROUNDDOWN(($A$4-E7)/365.25,0)&lt;=13,#REF!&lt;&gt;"OK")</formula>
    </cfRule>
    <cfRule type="expression" dxfId="367" priority="8" stopIfTrue="1">
      <formula>AND(ROUNDDOWN(($A$4-E7)/365.25,0)&lt;=14,#REF!&lt;&gt;"OK")</formula>
    </cfRule>
    <cfRule type="expression" dxfId="366" priority="9" stopIfTrue="1">
      <formula>AND(ROUNDDOWN(($A$4-E7)/365.25,0)&lt;=17,#REF!&lt;&gt;"OK")</formula>
    </cfRule>
  </conditionalFormatting>
  <conditionalFormatting sqref="E7:E9">
    <cfRule type="expression" dxfId="365" priority="2" stopIfTrue="1">
      <formula>AND(ROUNDDOWN(($A$4-E7)/365.25,0)&lt;=13,G7&lt;&gt;"OK")</formula>
    </cfRule>
    <cfRule type="expression" dxfId="364" priority="3" stopIfTrue="1">
      <formula>AND(ROUNDDOWN(($A$4-E7)/365.25,0)&lt;=14,G7&lt;&gt;"OK")</formula>
    </cfRule>
    <cfRule type="expression" dxfId="363" priority="4" stopIfTrue="1">
      <formula>AND(ROUNDDOWN(($A$4-E7)/365.25,0)&lt;=17,G7&lt;&gt;"OK")</formula>
    </cfRule>
  </conditionalFormatting>
  <conditionalFormatting sqref="B7:D9">
    <cfRule type="expression" dxfId="362" priority="1" stopIfTrue="1">
      <formula>$Q7&gt;=1</formula>
    </cfRule>
  </conditionalFormatting>
  <printOptions horizontalCentered="1"/>
  <pageMargins left="0.35" right="0.35" top="0.39" bottom="0.39" header="0" footer="0"/>
  <pageSetup paperSize="9" orientation="landscape" horizontalDpi="200" verticalDpi="200" r:id="rId1"/>
  <headerFooter alignWithMargins="0"/>
  <rowBreaks count="6" manualBreakCount="6">
    <brk id="26" max="16383" man="1"/>
    <brk id="46" max="16383" man="1"/>
    <brk id="66" max="16383" man="1"/>
    <brk id="86" max="16383" man="1"/>
    <brk id="106" max="16383" man="1"/>
    <brk id="126" max="16383" man="1"/>
  </rowBreaks>
  <colBreaks count="1" manualBreakCount="1">
    <brk id="17"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723969" r:id="rId4" name="Button 1">
              <controlPr defaultSize="0" print="0" autoFill="0" autoPict="0" macro="[1]!egyeni_fotabla_sorsolasi_ranglista">
                <anchor moveWithCells="1" sizeWithCells="1">
                  <from>
                    <xdr:col>7</xdr:col>
                    <xdr:colOff>205740</xdr:colOff>
                    <xdr:row>0</xdr:row>
                    <xdr:rowOff>68580</xdr:rowOff>
                  </from>
                  <to>
                    <xdr:col>14</xdr:col>
                    <xdr:colOff>129540</xdr:colOff>
                    <xdr:row>1</xdr:row>
                    <xdr:rowOff>137160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3FDE56-867A-4229-9B8D-9D8BAA012E96}">
  <sheetPr codeName="Sheet22">
    <tabColor indexed="42"/>
  </sheetPr>
  <dimension ref="A1:Q156"/>
  <sheetViews>
    <sheetView showGridLines="0" showZeros="0" workbookViewId="0">
      <pane ySplit="6" topLeftCell="A7" activePane="bottomLeft" state="frozen"/>
      <selection activeCell="G12" sqref="G12"/>
      <selection pane="bottomLeft" activeCell="G12" sqref="G12"/>
    </sheetView>
  </sheetViews>
  <sheetFormatPr defaultRowHeight="13.2" x14ac:dyDescent="0.25"/>
  <cols>
    <col min="1" max="1" width="3.88671875" style="270" customWidth="1"/>
    <col min="2" max="2" width="14.33203125" style="270" bestFit="1" customWidth="1"/>
    <col min="3" max="3" width="14.33203125" style="270" customWidth="1"/>
    <col min="4" max="4" width="24.33203125" style="346" bestFit="1" customWidth="1"/>
    <col min="5" max="5" width="10.5546875" style="347" customWidth="1"/>
    <col min="6" max="6" width="6.109375" style="348" hidden="1" customWidth="1"/>
    <col min="7" max="7" width="28.6640625" style="348" customWidth="1"/>
    <col min="8" max="8" width="7.6640625" style="346" customWidth="1"/>
    <col min="9" max="13" width="7.44140625" style="346" hidden="1" customWidth="1"/>
    <col min="14" max="15" width="7.44140625" style="346" customWidth="1"/>
    <col min="16" max="16" width="7.44140625" style="346" hidden="1" customWidth="1"/>
    <col min="17" max="17" width="7.44140625" style="346" customWidth="1"/>
    <col min="18" max="256" width="8.88671875" style="270"/>
    <col min="257" max="257" width="3.88671875" style="270" customWidth="1"/>
    <col min="258" max="258" width="14.33203125" style="270" bestFit="1" customWidth="1"/>
    <col min="259" max="259" width="14.33203125" style="270" customWidth="1"/>
    <col min="260" max="260" width="24.33203125" style="270" bestFit="1" customWidth="1"/>
    <col min="261" max="261" width="10.5546875" style="270" customWidth="1"/>
    <col min="262" max="262" width="0" style="270" hidden="1" customWidth="1"/>
    <col min="263" max="263" width="28.6640625" style="270" customWidth="1"/>
    <col min="264" max="264" width="7.6640625" style="270" customWidth="1"/>
    <col min="265" max="269" width="0" style="270" hidden="1" customWidth="1"/>
    <col min="270" max="271" width="7.44140625" style="270" customWidth="1"/>
    <col min="272" max="272" width="0" style="270" hidden="1" customWidth="1"/>
    <col min="273" max="273" width="7.44140625" style="270" customWidth="1"/>
    <col min="274" max="512" width="8.88671875" style="270"/>
    <col min="513" max="513" width="3.88671875" style="270" customWidth="1"/>
    <col min="514" max="514" width="14.33203125" style="270" bestFit="1" customWidth="1"/>
    <col min="515" max="515" width="14.33203125" style="270" customWidth="1"/>
    <col min="516" max="516" width="24.33203125" style="270" bestFit="1" customWidth="1"/>
    <col min="517" max="517" width="10.5546875" style="270" customWidth="1"/>
    <col min="518" max="518" width="0" style="270" hidden="1" customWidth="1"/>
    <col min="519" max="519" width="28.6640625" style="270" customWidth="1"/>
    <col min="520" max="520" width="7.6640625" style="270" customWidth="1"/>
    <col min="521" max="525" width="0" style="270" hidden="1" customWidth="1"/>
    <col min="526" max="527" width="7.44140625" style="270" customWidth="1"/>
    <col min="528" max="528" width="0" style="270" hidden="1" customWidth="1"/>
    <col min="529" max="529" width="7.44140625" style="270" customWidth="1"/>
    <col min="530" max="768" width="8.88671875" style="270"/>
    <col min="769" max="769" width="3.88671875" style="270" customWidth="1"/>
    <col min="770" max="770" width="14.33203125" style="270" bestFit="1" customWidth="1"/>
    <col min="771" max="771" width="14.33203125" style="270" customWidth="1"/>
    <col min="772" max="772" width="24.33203125" style="270" bestFit="1" customWidth="1"/>
    <col min="773" max="773" width="10.5546875" style="270" customWidth="1"/>
    <col min="774" max="774" width="0" style="270" hidden="1" customWidth="1"/>
    <col min="775" max="775" width="28.6640625" style="270" customWidth="1"/>
    <col min="776" max="776" width="7.6640625" style="270" customWidth="1"/>
    <col min="777" max="781" width="0" style="270" hidden="1" customWidth="1"/>
    <col min="782" max="783" width="7.44140625" style="270" customWidth="1"/>
    <col min="784" max="784" width="0" style="270" hidden="1" customWidth="1"/>
    <col min="785" max="785" width="7.44140625" style="270" customWidth="1"/>
    <col min="786" max="1024" width="8.88671875" style="270"/>
    <col min="1025" max="1025" width="3.88671875" style="270" customWidth="1"/>
    <col min="1026" max="1026" width="14.33203125" style="270" bestFit="1" customWidth="1"/>
    <col min="1027" max="1027" width="14.33203125" style="270" customWidth="1"/>
    <col min="1028" max="1028" width="24.33203125" style="270" bestFit="1" customWidth="1"/>
    <col min="1029" max="1029" width="10.5546875" style="270" customWidth="1"/>
    <col min="1030" max="1030" width="0" style="270" hidden="1" customWidth="1"/>
    <col min="1031" max="1031" width="28.6640625" style="270" customWidth="1"/>
    <col min="1032" max="1032" width="7.6640625" style="270" customWidth="1"/>
    <col min="1033" max="1037" width="0" style="270" hidden="1" customWidth="1"/>
    <col min="1038" max="1039" width="7.44140625" style="270" customWidth="1"/>
    <col min="1040" max="1040" width="0" style="270" hidden="1" customWidth="1"/>
    <col min="1041" max="1041" width="7.44140625" style="270" customWidth="1"/>
    <col min="1042" max="1280" width="8.88671875" style="270"/>
    <col min="1281" max="1281" width="3.88671875" style="270" customWidth="1"/>
    <col min="1282" max="1282" width="14.33203125" style="270" bestFit="1" customWidth="1"/>
    <col min="1283" max="1283" width="14.33203125" style="270" customWidth="1"/>
    <col min="1284" max="1284" width="24.33203125" style="270" bestFit="1" customWidth="1"/>
    <col min="1285" max="1285" width="10.5546875" style="270" customWidth="1"/>
    <col min="1286" max="1286" width="0" style="270" hidden="1" customWidth="1"/>
    <col min="1287" max="1287" width="28.6640625" style="270" customWidth="1"/>
    <col min="1288" max="1288" width="7.6640625" style="270" customWidth="1"/>
    <col min="1289" max="1293" width="0" style="270" hidden="1" customWidth="1"/>
    <col min="1294" max="1295" width="7.44140625" style="270" customWidth="1"/>
    <col min="1296" max="1296" width="0" style="270" hidden="1" customWidth="1"/>
    <col min="1297" max="1297" width="7.44140625" style="270" customWidth="1"/>
    <col min="1298" max="1536" width="8.88671875" style="270"/>
    <col min="1537" max="1537" width="3.88671875" style="270" customWidth="1"/>
    <col min="1538" max="1538" width="14.33203125" style="270" bestFit="1" customWidth="1"/>
    <col min="1539" max="1539" width="14.33203125" style="270" customWidth="1"/>
    <col min="1540" max="1540" width="24.33203125" style="270" bestFit="1" customWidth="1"/>
    <col min="1541" max="1541" width="10.5546875" style="270" customWidth="1"/>
    <col min="1542" max="1542" width="0" style="270" hidden="1" customWidth="1"/>
    <col min="1543" max="1543" width="28.6640625" style="270" customWidth="1"/>
    <col min="1544" max="1544" width="7.6640625" style="270" customWidth="1"/>
    <col min="1545" max="1549" width="0" style="270" hidden="1" customWidth="1"/>
    <col min="1550" max="1551" width="7.44140625" style="270" customWidth="1"/>
    <col min="1552" max="1552" width="0" style="270" hidden="1" customWidth="1"/>
    <col min="1553" max="1553" width="7.44140625" style="270" customWidth="1"/>
    <col min="1554" max="1792" width="8.88671875" style="270"/>
    <col min="1793" max="1793" width="3.88671875" style="270" customWidth="1"/>
    <col min="1794" max="1794" width="14.33203125" style="270" bestFit="1" customWidth="1"/>
    <col min="1795" max="1795" width="14.33203125" style="270" customWidth="1"/>
    <col min="1796" max="1796" width="24.33203125" style="270" bestFit="1" customWidth="1"/>
    <col min="1797" max="1797" width="10.5546875" style="270" customWidth="1"/>
    <col min="1798" max="1798" width="0" style="270" hidden="1" customWidth="1"/>
    <col min="1799" max="1799" width="28.6640625" style="270" customWidth="1"/>
    <col min="1800" max="1800" width="7.6640625" style="270" customWidth="1"/>
    <col min="1801" max="1805" width="0" style="270" hidden="1" customWidth="1"/>
    <col min="1806" max="1807" width="7.44140625" style="270" customWidth="1"/>
    <col min="1808" max="1808" width="0" style="270" hidden="1" customWidth="1"/>
    <col min="1809" max="1809" width="7.44140625" style="270" customWidth="1"/>
    <col min="1810" max="2048" width="8.88671875" style="270"/>
    <col min="2049" max="2049" width="3.88671875" style="270" customWidth="1"/>
    <col min="2050" max="2050" width="14.33203125" style="270" bestFit="1" customWidth="1"/>
    <col min="2051" max="2051" width="14.33203125" style="270" customWidth="1"/>
    <col min="2052" max="2052" width="24.33203125" style="270" bestFit="1" customWidth="1"/>
    <col min="2053" max="2053" width="10.5546875" style="270" customWidth="1"/>
    <col min="2054" max="2054" width="0" style="270" hidden="1" customWidth="1"/>
    <col min="2055" max="2055" width="28.6640625" style="270" customWidth="1"/>
    <col min="2056" max="2056" width="7.6640625" style="270" customWidth="1"/>
    <col min="2057" max="2061" width="0" style="270" hidden="1" customWidth="1"/>
    <col min="2062" max="2063" width="7.44140625" style="270" customWidth="1"/>
    <col min="2064" max="2064" width="0" style="270" hidden="1" customWidth="1"/>
    <col min="2065" max="2065" width="7.44140625" style="270" customWidth="1"/>
    <col min="2066" max="2304" width="8.88671875" style="270"/>
    <col min="2305" max="2305" width="3.88671875" style="270" customWidth="1"/>
    <col min="2306" max="2306" width="14.33203125" style="270" bestFit="1" customWidth="1"/>
    <col min="2307" max="2307" width="14.33203125" style="270" customWidth="1"/>
    <col min="2308" max="2308" width="24.33203125" style="270" bestFit="1" customWidth="1"/>
    <col min="2309" max="2309" width="10.5546875" style="270" customWidth="1"/>
    <col min="2310" max="2310" width="0" style="270" hidden="1" customWidth="1"/>
    <col min="2311" max="2311" width="28.6640625" style="270" customWidth="1"/>
    <col min="2312" max="2312" width="7.6640625" style="270" customWidth="1"/>
    <col min="2313" max="2317" width="0" style="270" hidden="1" customWidth="1"/>
    <col min="2318" max="2319" width="7.44140625" style="270" customWidth="1"/>
    <col min="2320" max="2320" width="0" style="270" hidden="1" customWidth="1"/>
    <col min="2321" max="2321" width="7.44140625" style="270" customWidth="1"/>
    <col min="2322" max="2560" width="8.88671875" style="270"/>
    <col min="2561" max="2561" width="3.88671875" style="270" customWidth="1"/>
    <col min="2562" max="2562" width="14.33203125" style="270" bestFit="1" customWidth="1"/>
    <col min="2563" max="2563" width="14.33203125" style="270" customWidth="1"/>
    <col min="2564" max="2564" width="24.33203125" style="270" bestFit="1" customWidth="1"/>
    <col min="2565" max="2565" width="10.5546875" style="270" customWidth="1"/>
    <col min="2566" max="2566" width="0" style="270" hidden="1" customWidth="1"/>
    <col min="2567" max="2567" width="28.6640625" style="270" customWidth="1"/>
    <col min="2568" max="2568" width="7.6640625" style="270" customWidth="1"/>
    <col min="2569" max="2573" width="0" style="270" hidden="1" customWidth="1"/>
    <col min="2574" max="2575" width="7.44140625" style="270" customWidth="1"/>
    <col min="2576" max="2576" width="0" style="270" hidden="1" customWidth="1"/>
    <col min="2577" max="2577" width="7.44140625" style="270" customWidth="1"/>
    <col min="2578" max="2816" width="8.88671875" style="270"/>
    <col min="2817" max="2817" width="3.88671875" style="270" customWidth="1"/>
    <col min="2818" max="2818" width="14.33203125" style="270" bestFit="1" customWidth="1"/>
    <col min="2819" max="2819" width="14.33203125" style="270" customWidth="1"/>
    <col min="2820" max="2820" width="24.33203125" style="270" bestFit="1" customWidth="1"/>
    <col min="2821" max="2821" width="10.5546875" style="270" customWidth="1"/>
    <col min="2822" max="2822" width="0" style="270" hidden="1" customWidth="1"/>
    <col min="2823" max="2823" width="28.6640625" style="270" customWidth="1"/>
    <col min="2824" max="2824" width="7.6640625" style="270" customWidth="1"/>
    <col min="2825" max="2829" width="0" style="270" hidden="1" customWidth="1"/>
    <col min="2830" max="2831" width="7.44140625" style="270" customWidth="1"/>
    <col min="2832" max="2832" width="0" style="270" hidden="1" customWidth="1"/>
    <col min="2833" max="2833" width="7.44140625" style="270" customWidth="1"/>
    <col min="2834" max="3072" width="8.88671875" style="270"/>
    <col min="3073" max="3073" width="3.88671875" style="270" customWidth="1"/>
    <col min="3074" max="3074" width="14.33203125" style="270" bestFit="1" customWidth="1"/>
    <col min="3075" max="3075" width="14.33203125" style="270" customWidth="1"/>
    <col min="3076" max="3076" width="24.33203125" style="270" bestFit="1" customWidth="1"/>
    <col min="3077" max="3077" width="10.5546875" style="270" customWidth="1"/>
    <col min="3078" max="3078" width="0" style="270" hidden="1" customWidth="1"/>
    <col min="3079" max="3079" width="28.6640625" style="270" customWidth="1"/>
    <col min="3080" max="3080" width="7.6640625" style="270" customWidth="1"/>
    <col min="3081" max="3085" width="0" style="270" hidden="1" customWidth="1"/>
    <col min="3086" max="3087" width="7.44140625" style="270" customWidth="1"/>
    <col min="3088" max="3088" width="0" style="270" hidden="1" customWidth="1"/>
    <col min="3089" max="3089" width="7.44140625" style="270" customWidth="1"/>
    <col min="3090" max="3328" width="8.88671875" style="270"/>
    <col min="3329" max="3329" width="3.88671875" style="270" customWidth="1"/>
    <col min="3330" max="3330" width="14.33203125" style="270" bestFit="1" customWidth="1"/>
    <col min="3331" max="3331" width="14.33203125" style="270" customWidth="1"/>
    <col min="3332" max="3332" width="24.33203125" style="270" bestFit="1" customWidth="1"/>
    <col min="3333" max="3333" width="10.5546875" style="270" customWidth="1"/>
    <col min="3334" max="3334" width="0" style="270" hidden="1" customWidth="1"/>
    <col min="3335" max="3335" width="28.6640625" style="270" customWidth="1"/>
    <col min="3336" max="3336" width="7.6640625" style="270" customWidth="1"/>
    <col min="3337" max="3341" width="0" style="270" hidden="1" customWidth="1"/>
    <col min="3342" max="3343" width="7.44140625" style="270" customWidth="1"/>
    <col min="3344" max="3344" width="0" style="270" hidden="1" customWidth="1"/>
    <col min="3345" max="3345" width="7.44140625" style="270" customWidth="1"/>
    <col min="3346" max="3584" width="8.88671875" style="270"/>
    <col min="3585" max="3585" width="3.88671875" style="270" customWidth="1"/>
    <col min="3586" max="3586" width="14.33203125" style="270" bestFit="1" customWidth="1"/>
    <col min="3587" max="3587" width="14.33203125" style="270" customWidth="1"/>
    <col min="3588" max="3588" width="24.33203125" style="270" bestFit="1" customWidth="1"/>
    <col min="3589" max="3589" width="10.5546875" style="270" customWidth="1"/>
    <col min="3590" max="3590" width="0" style="270" hidden="1" customWidth="1"/>
    <col min="3591" max="3591" width="28.6640625" style="270" customWidth="1"/>
    <col min="3592" max="3592" width="7.6640625" style="270" customWidth="1"/>
    <col min="3593" max="3597" width="0" style="270" hidden="1" customWidth="1"/>
    <col min="3598" max="3599" width="7.44140625" style="270" customWidth="1"/>
    <col min="3600" max="3600" width="0" style="270" hidden="1" customWidth="1"/>
    <col min="3601" max="3601" width="7.44140625" style="270" customWidth="1"/>
    <col min="3602" max="3840" width="8.88671875" style="270"/>
    <col min="3841" max="3841" width="3.88671875" style="270" customWidth="1"/>
    <col min="3842" max="3842" width="14.33203125" style="270" bestFit="1" customWidth="1"/>
    <col min="3843" max="3843" width="14.33203125" style="270" customWidth="1"/>
    <col min="3844" max="3844" width="24.33203125" style="270" bestFit="1" customWidth="1"/>
    <col min="3845" max="3845" width="10.5546875" style="270" customWidth="1"/>
    <col min="3846" max="3846" width="0" style="270" hidden="1" customWidth="1"/>
    <col min="3847" max="3847" width="28.6640625" style="270" customWidth="1"/>
    <col min="3848" max="3848" width="7.6640625" style="270" customWidth="1"/>
    <col min="3849" max="3853" width="0" style="270" hidden="1" customWidth="1"/>
    <col min="3854" max="3855" width="7.44140625" style="270" customWidth="1"/>
    <col min="3856" max="3856" width="0" style="270" hidden="1" customWidth="1"/>
    <col min="3857" max="3857" width="7.44140625" style="270" customWidth="1"/>
    <col min="3858" max="4096" width="8.88671875" style="270"/>
    <col min="4097" max="4097" width="3.88671875" style="270" customWidth="1"/>
    <col min="4098" max="4098" width="14.33203125" style="270" bestFit="1" customWidth="1"/>
    <col min="4099" max="4099" width="14.33203125" style="270" customWidth="1"/>
    <col min="4100" max="4100" width="24.33203125" style="270" bestFit="1" customWidth="1"/>
    <col min="4101" max="4101" width="10.5546875" style="270" customWidth="1"/>
    <col min="4102" max="4102" width="0" style="270" hidden="1" customWidth="1"/>
    <col min="4103" max="4103" width="28.6640625" style="270" customWidth="1"/>
    <col min="4104" max="4104" width="7.6640625" style="270" customWidth="1"/>
    <col min="4105" max="4109" width="0" style="270" hidden="1" customWidth="1"/>
    <col min="4110" max="4111" width="7.44140625" style="270" customWidth="1"/>
    <col min="4112" max="4112" width="0" style="270" hidden="1" customWidth="1"/>
    <col min="4113" max="4113" width="7.44140625" style="270" customWidth="1"/>
    <col min="4114" max="4352" width="8.88671875" style="270"/>
    <col min="4353" max="4353" width="3.88671875" style="270" customWidth="1"/>
    <col min="4354" max="4354" width="14.33203125" style="270" bestFit="1" customWidth="1"/>
    <col min="4355" max="4355" width="14.33203125" style="270" customWidth="1"/>
    <col min="4356" max="4356" width="24.33203125" style="270" bestFit="1" customWidth="1"/>
    <col min="4357" max="4357" width="10.5546875" style="270" customWidth="1"/>
    <col min="4358" max="4358" width="0" style="270" hidden="1" customWidth="1"/>
    <col min="4359" max="4359" width="28.6640625" style="270" customWidth="1"/>
    <col min="4360" max="4360" width="7.6640625" style="270" customWidth="1"/>
    <col min="4361" max="4365" width="0" style="270" hidden="1" customWidth="1"/>
    <col min="4366" max="4367" width="7.44140625" style="270" customWidth="1"/>
    <col min="4368" max="4368" width="0" style="270" hidden="1" customWidth="1"/>
    <col min="4369" max="4369" width="7.44140625" style="270" customWidth="1"/>
    <col min="4370" max="4608" width="8.88671875" style="270"/>
    <col min="4609" max="4609" width="3.88671875" style="270" customWidth="1"/>
    <col min="4610" max="4610" width="14.33203125" style="270" bestFit="1" customWidth="1"/>
    <col min="4611" max="4611" width="14.33203125" style="270" customWidth="1"/>
    <col min="4612" max="4612" width="24.33203125" style="270" bestFit="1" customWidth="1"/>
    <col min="4613" max="4613" width="10.5546875" style="270" customWidth="1"/>
    <col min="4614" max="4614" width="0" style="270" hidden="1" customWidth="1"/>
    <col min="4615" max="4615" width="28.6640625" style="270" customWidth="1"/>
    <col min="4616" max="4616" width="7.6640625" style="270" customWidth="1"/>
    <col min="4617" max="4621" width="0" style="270" hidden="1" customWidth="1"/>
    <col min="4622" max="4623" width="7.44140625" style="270" customWidth="1"/>
    <col min="4624" max="4624" width="0" style="270" hidden="1" customWidth="1"/>
    <col min="4625" max="4625" width="7.44140625" style="270" customWidth="1"/>
    <col min="4626" max="4864" width="8.88671875" style="270"/>
    <col min="4865" max="4865" width="3.88671875" style="270" customWidth="1"/>
    <col min="4866" max="4866" width="14.33203125" style="270" bestFit="1" customWidth="1"/>
    <col min="4867" max="4867" width="14.33203125" style="270" customWidth="1"/>
    <col min="4868" max="4868" width="24.33203125" style="270" bestFit="1" customWidth="1"/>
    <col min="4869" max="4869" width="10.5546875" style="270" customWidth="1"/>
    <col min="4870" max="4870" width="0" style="270" hidden="1" customWidth="1"/>
    <col min="4871" max="4871" width="28.6640625" style="270" customWidth="1"/>
    <col min="4872" max="4872" width="7.6640625" style="270" customWidth="1"/>
    <col min="4873" max="4877" width="0" style="270" hidden="1" customWidth="1"/>
    <col min="4878" max="4879" width="7.44140625" style="270" customWidth="1"/>
    <col min="4880" max="4880" width="0" style="270" hidden="1" customWidth="1"/>
    <col min="4881" max="4881" width="7.44140625" style="270" customWidth="1"/>
    <col min="4882" max="5120" width="8.88671875" style="270"/>
    <col min="5121" max="5121" width="3.88671875" style="270" customWidth="1"/>
    <col min="5122" max="5122" width="14.33203125" style="270" bestFit="1" customWidth="1"/>
    <col min="5123" max="5123" width="14.33203125" style="270" customWidth="1"/>
    <col min="5124" max="5124" width="24.33203125" style="270" bestFit="1" customWidth="1"/>
    <col min="5125" max="5125" width="10.5546875" style="270" customWidth="1"/>
    <col min="5126" max="5126" width="0" style="270" hidden="1" customWidth="1"/>
    <col min="5127" max="5127" width="28.6640625" style="270" customWidth="1"/>
    <col min="5128" max="5128" width="7.6640625" style="270" customWidth="1"/>
    <col min="5129" max="5133" width="0" style="270" hidden="1" customWidth="1"/>
    <col min="5134" max="5135" width="7.44140625" style="270" customWidth="1"/>
    <col min="5136" max="5136" width="0" style="270" hidden="1" customWidth="1"/>
    <col min="5137" max="5137" width="7.44140625" style="270" customWidth="1"/>
    <col min="5138" max="5376" width="8.88671875" style="270"/>
    <col min="5377" max="5377" width="3.88671875" style="270" customWidth="1"/>
    <col min="5378" max="5378" width="14.33203125" style="270" bestFit="1" customWidth="1"/>
    <col min="5379" max="5379" width="14.33203125" style="270" customWidth="1"/>
    <col min="5380" max="5380" width="24.33203125" style="270" bestFit="1" customWidth="1"/>
    <col min="5381" max="5381" width="10.5546875" style="270" customWidth="1"/>
    <col min="5382" max="5382" width="0" style="270" hidden="1" customWidth="1"/>
    <col min="5383" max="5383" width="28.6640625" style="270" customWidth="1"/>
    <col min="5384" max="5384" width="7.6640625" style="270" customWidth="1"/>
    <col min="5385" max="5389" width="0" style="270" hidden="1" customWidth="1"/>
    <col min="5390" max="5391" width="7.44140625" style="270" customWidth="1"/>
    <col min="5392" max="5392" width="0" style="270" hidden="1" customWidth="1"/>
    <col min="5393" max="5393" width="7.44140625" style="270" customWidth="1"/>
    <col min="5394" max="5632" width="8.88671875" style="270"/>
    <col min="5633" max="5633" width="3.88671875" style="270" customWidth="1"/>
    <col min="5634" max="5634" width="14.33203125" style="270" bestFit="1" customWidth="1"/>
    <col min="5635" max="5635" width="14.33203125" style="270" customWidth="1"/>
    <col min="5636" max="5636" width="24.33203125" style="270" bestFit="1" customWidth="1"/>
    <col min="5637" max="5637" width="10.5546875" style="270" customWidth="1"/>
    <col min="5638" max="5638" width="0" style="270" hidden="1" customWidth="1"/>
    <col min="5639" max="5639" width="28.6640625" style="270" customWidth="1"/>
    <col min="5640" max="5640" width="7.6640625" style="270" customWidth="1"/>
    <col min="5641" max="5645" width="0" style="270" hidden="1" customWidth="1"/>
    <col min="5646" max="5647" width="7.44140625" style="270" customWidth="1"/>
    <col min="5648" max="5648" width="0" style="270" hidden="1" customWidth="1"/>
    <col min="5649" max="5649" width="7.44140625" style="270" customWidth="1"/>
    <col min="5650" max="5888" width="8.88671875" style="270"/>
    <col min="5889" max="5889" width="3.88671875" style="270" customWidth="1"/>
    <col min="5890" max="5890" width="14.33203125" style="270" bestFit="1" customWidth="1"/>
    <col min="5891" max="5891" width="14.33203125" style="270" customWidth="1"/>
    <col min="5892" max="5892" width="24.33203125" style="270" bestFit="1" customWidth="1"/>
    <col min="5893" max="5893" width="10.5546875" style="270" customWidth="1"/>
    <col min="5894" max="5894" width="0" style="270" hidden="1" customWidth="1"/>
    <col min="5895" max="5895" width="28.6640625" style="270" customWidth="1"/>
    <col min="5896" max="5896" width="7.6640625" style="270" customWidth="1"/>
    <col min="5897" max="5901" width="0" style="270" hidden="1" customWidth="1"/>
    <col min="5902" max="5903" width="7.44140625" style="270" customWidth="1"/>
    <col min="5904" max="5904" width="0" style="270" hidden="1" customWidth="1"/>
    <col min="5905" max="5905" width="7.44140625" style="270" customWidth="1"/>
    <col min="5906" max="6144" width="8.88671875" style="270"/>
    <col min="6145" max="6145" width="3.88671875" style="270" customWidth="1"/>
    <col min="6146" max="6146" width="14.33203125" style="270" bestFit="1" customWidth="1"/>
    <col min="6147" max="6147" width="14.33203125" style="270" customWidth="1"/>
    <col min="6148" max="6148" width="24.33203125" style="270" bestFit="1" customWidth="1"/>
    <col min="6149" max="6149" width="10.5546875" style="270" customWidth="1"/>
    <col min="6150" max="6150" width="0" style="270" hidden="1" customWidth="1"/>
    <col min="6151" max="6151" width="28.6640625" style="270" customWidth="1"/>
    <col min="6152" max="6152" width="7.6640625" style="270" customWidth="1"/>
    <col min="6153" max="6157" width="0" style="270" hidden="1" customWidth="1"/>
    <col min="6158" max="6159" width="7.44140625" style="270" customWidth="1"/>
    <col min="6160" max="6160" width="0" style="270" hidden="1" customWidth="1"/>
    <col min="6161" max="6161" width="7.44140625" style="270" customWidth="1"/>
    <col min="6162" max="6400" width="8.88671875" style="270"/>
    <col min="6401" max="6401" width="3.88671875" style="270" customWidth="1"/>
    <col min="6402" max="6402" width="14.33203125" style="270" bestFit="1" customWidth="1"/>
    <col min="6403" max="6403" width="14.33203125" style="270" customWidth="1"/>
    <col min="6404" max="6404" width="24.33203125" style="270" bestFit="1" customWidth="1"/>
    <col min="6405" max="6405" width="10.5546875" style="270" customWidth="1"/>
    <col min="6406" max="6406" width="0" style="270" hidden="1" customWidth="1"/>
    <col min="6407" max="6407" width="28.6640625" style="270" customWidth="1"/>
    <col min="6408" max="6408" width="7.6640625" style="270" customWidth="1"/>
    <col min="6409" max="6413" width="0" style="270" hidden="1" customWidth="1"/>
    <col min="6414" max="6415" width="7.44140625" style="270" customWidth="1"/>
    <col min="6416" max="6416" width="0" style="270" hidden="1" customWidth="1"/>
    <col min="6417" max="6417" width="7.44140625" style="270" customWidth="1"/>
    <col min="6418" max="6656" width="8.88671875" style="270"/>
    <col min="6657" max="6657" width="3.88671875" style="270" customWidth="1"/>
    <col min="6658" max="6658" width="14.33203125" style="270" bestFit="1" customWidth="1"/>
    <col min="6659" max="6659" width="14.33203125" style="270" customWidth="1"/>
    <col min="6660" max="6660" width="24.33203125" style="270" bestFit="1" customWidth="1"/>
    <col min="6661" max="6661" width="10.5546875" style="270" customWidth="1"/>
    <col min="6662" max="6662" width="0" style="270" hidden="1" customWidth="1"/>
    <col min="6663" max="6663" width="28.6640625" style="270" customWidth="1"/>
    <col min="6664" max="6664" width="7.6640625" style="270" customWidth="1"/>
    <col min="6665" max="6669" width="0" style="270" hidden="1" customWidth="1"/>
    <col min="6670" max="6671" width="7.44140625" style="270" customWidth="1"/>
    <col min="6672" max="6672" width="0" style="270" hidden="1" customWidth="1"/>
    <col min="6673" max="6673" width="7.44140625" style="270" customWidth="1"/>
    <col min="6674" max="6912" width="8.88671875" style="270"/>
    <col min="6913" max="6913" width="3.88671875" style="270" customWidth="1"/>
    <col min="6914" max="6914" width="14.33203125" style="270" bestFit="1" customWidth="1"/>
    <col min="6915" max="6915" width="14.33203125" style="270" customWidth="1"/>
    <col min="6916" max="6916" width="24.33203125" style="270" bestFit="1" customWidth="1"/>
    <col min="6917" max="6917" width="10.5546875" style="270" customWidth="1"/>
    <col min="6918" max="6918" width="0" style="270" hidden="1" customWidth="1"/>
    <col min="6919" max="6919" width="28.6640625" style="270" customWidth="1"/>
    <col min="6920" max="6920" width="7.6640625" style="270" customWidth="1"/>
    <col min="6921" max="6925" width="0" style="270" hidden="1" customWidth="1"/>
    <col min="6926" max="6927" width="7.44140625" style="270" customWidth="1"/>
    <col min="6928" max="6928" width="0" style="270" hidden="1" customWidth="1"/>
    <col min="6929" max="6929" width="7.44140625" style="270" customWidth="1"/>
    <col min="6930" max="7168" width="8.88671875" style="270"/>
    <col min="7169" max="7169" width="3.88671875" style="270" customWidth="1"/>
    <col min="7170" max="7170" width="14.33203125" style="270" bestFit="1" customWidth="1"/>
    <col min="7171" max="7171" width="14.33203125" style="270" customWidth="1"/>
    <col min="7172" max="7172" width="24.33203125" style="270" bestFit="1" customWidth="1"/>
    <col min="7173" max="7173" width="10.5546875" style="270" customWidth="1"/>
    <col min="7174" max="7174" width="0" style="270" hidden="1" customWidth="1"/>
    <col min="7175" max="7175" width="28.6640625" style="270" customWidth="1"/>
    <col min="7176" max="7176" width="7.6640625" style="270" customWidth="1"/>
    <col min="7177" max="7181" width="0" style="270" hidden="1" customWidth="1"/>
    <col min="7182" max="7183" width="7.44140625" style="270" customWidth="1"/>
    <col min="7184" max="7184" width="0" style="270" hidden="1" customWidth="1"/>
    <col min="7185" max="7185" width="7.44140625" style="270" customWidth="1"/>
    <col min="7186" max="7424" width="8.88671875" style="270"/>
    <col min="7425" max="7425" width="3.88671875" style="270" customWidth="1"/>
    <col min="7426" max="7426" width="14.33203125" style="270" bestFit="1" customWidth="1"/>
    <col min="7427" max="7427" width="14.33203125" style="270" customWidth="1"/>
    <col min="7428" max="7428" width="24.33203125" style="270" bestFit="1" customWidth="1"/>
    <col min="7429" max="7429" width="10.5546875" style="270" customWidth="1"/>
    <col min="7430" max="7430" width="0" style="270" hidden="1" customWidth="1"/>
    <col min="7431" max="7431" width="28.6640625" style="270" customWidth="1"/>
    <col min="7432" max="7432" width="7.6640625" style="270" customWidth="1"/>
    <col min="7433" max="7437" width="0" style="270" hidden="1" customWidth="1"/>
    <col min="7438" max="7439" width="7.44140625" style="270" customWidth="1"/>
    <col min="7440" max="7440" width="0" style="270" hidden="1" customWidth="1"/>
    <col min="7441" max="7441" width="7.44140625" style="270" customWidth="1"/>
    <col min="7442" max="7680" width="8.88671875" style="270"/>
    <col min="7681" max="7681" width="3.88671875" style="270" customWidth="1"/>
    <col min="7682" max="7682" width="14.33203125" style="270" bestFit="1" customWidth="1"/>
    <col min="7683" max="7683" width="14.33203125" style="270" customWidth="1"/>
    <col min="7684" max="7684" width="24.33203125" style="270" bestFit="1" customWidth="1"/>
    <col min="7685" max="7685" width="10.5546875" style="270" customWidth="1"/>
    <col min="7686" max="7686" width="0" style="270" hidden="1" customWidth="1"/>
    <col min="7687" max="7687" width="28.6640625" style="270" customWidth="1"/>
    <col min="7688" max="7688" width="7.6640625" style="270" customWidth="1"/>
    <col min="7689" max="7693" width="0" style="270" hidden="1" customWidth="1"/>
    <col min="7694" max="7695" width="7.44140625" style="270" customWidth="1"/>
    <col min="7696" max="7696" width="0" style="270" hidden="1" customWidth="1"/>
    <col min="7697" max="7697" width="7.44140625" style="270" customWidth="1"/>
    <col min="7698" max="7936" width="8.88671875" style="270"/>
    <col min="7937" max="7937" width="3.88671875" style="270" customWidth="1"/>
    <col min="7938" max="7938" width="14.33203125" style="270" bestFit="1" customWidth="1"/>
    <col min="7939" max="7939" width="14.33203125" style="270" customWidth="1"/>
    <col min="7940" max="7940" width="24.33203125" style="270" bestFit="1" customWidth="1"/>
    <col min="7941" max="7941" width="10.5546875" style="270" customWidth="1"/>
    <col min="7942" max="7942" width="0" style="270" hidden="1" customWidth="1"/>
    <col min="7943" max="7943" width="28.6640625" style="270" customWidth="1"/>
    <col min="7944" max="7944" width="7.6640625" style="270" customWidth="1"/>
    <col min="7945" max="7949" width="0" style="270" hidden="1" customWidth="1"/>
    <col min="7950" max="7951" width="7.44140625" style="270" customWidth="1"/>
    <col min="7952" max="7952" width="0" style="270" hidden="1" customWidth="1"/>
    <col min="7953" max="7953" width="7.44140625" style="270" customWidth="1"/>
    <col min="7954" max="8192" width="8.88671875" style="270"/>
    <col min="8193" max="8193" width="3.88671875" style="270" customWidth="1"/>
    <col min="8194" max="8194" width="14.33203125" style="270" bestFit="1" customWidth="1"/>
    <col min="8195" max="8195" width="14.33203125" style="270" customWidth="1"/>
    <col min="8196" max="8196" width="24.33203125" style="270" bestFit="1" customWidth="1"/>
    <col min="8197" max="8197" width="10.5546875" style="270" customWidth="1"/>
    <col min="8198" max="8198" width="0" style="270" hidden="1" customWidth="1"/>
    <col min="8199" max="8199" width="28.6640625" style="270" customWidth="1"/>
    <col min="8200" max="8200" width="7.6640625" style="270" customWidth="1"/>
    <col min="8201" max="8205" width="0" style="270" hidden="1" customWidth="1"/>
    <col min="8206" max="8207" width="7.44140625" style="270" customWidth="1"/>
    <col min="8208" max="8208" width="0" style="270" hidden="1" customWidth="1"/>
    <col min="8209" max="8209" width="7.44140625" style="270" customWidth="1"/>
    <col min="8210" max="8448" width="8.88671875" style="270"/>
    <col min="8449" max="8449" width="3.88671875" style="270" customWidth="1"/>
    <col min="8450" max="8450" width="14.33203125" style="270" bestFit="1" customWidth="1"/>
    <col min="8451" max="8451" width="14.33203125" style="270" customWidth="1"/>
    <col min="8452" max="8452" width="24.33203125" style="270" bestFit="1" customWidth="1"/>
    <col min="8453" max="8453" width="10.5546875" style="270" customWidth="1"/>
    <col min="8454" max="8454" width="0" style="270" hidden="1" customWidth="1"/>
    <col min="8455" max="8455" width="28.6640625" style="270" customWidth="1"/>
    <col min="8456" max="8456" width="7.6640625" style="270" customWidth="1"/>
    <col min="8457" max="8461" width="0" style="270" hidden="1" customWidth="1"/>
    <col min="8462" max="8463" width="7.44140625" style="270" customWidth="1"/>
    <col min="8464" max="8464" width="0" style="270" hidden="1" customWidth="1"/>
    <col min="8465" max="8465" width="7.44140625" style="270" customWidth="1"/>
    <col min="8466" max="8704" width="8.88671875" style="270"/>
    <col min="8705" max="8705" width="3.88671875" style="270" customWidth="1"/>
    <col min="8706" max="8706" width="14.33203125" style="270" bestFit="1" customWidth="1"/>
    <col min="8707" max="8707" width="14.33203125" style="270" customWidth="1"/>
    <col min="8708" max="8708" width="24.33203125" style="270" bestFit="1" customWidth="1"/>
    <col min="8709" max="8709" width="10.5546875" style="270" customWidth="1"/>
    <col min="8710" max="8710" width="0" style="270" hidden="1" customWidth="1"/>
    <col min="8711" max="8711" width="28.6640625" style="270" customWidth="1"/>
    <col min="8712" max="8712" width="7.6640625" style="270" customWidth="1"/>
    <col min="8713" max="8717" width="0" style="270" hidden="1" customWidth="1"/>
    <col min="8718" max="8719" width="7.44140625" style="270" customWidth="1"/>
    <col min="8720" max="8720" width="0" style="270" hidden="1" customWidth="1"/>
    <col min="8721" max="8721" width="7.44140625" style="270" customWidth="1"/>
    <col min="8722" max="8960" width="8.88671875" style="270"/>
    <col min="8961" max="8961" width="3.88671875" style="270" customWidth="1"/>
    <col min="8962" max="8962" width="14.33203125" style="270" bestFit="1" customWidth="1"/>
    <col min="8963" max="8963" width="14.33203125" style="270" customWidth="1"/>
    <col min="8964" max="8964" width="24.33203125" style="270" bestFit="1" customWidth="1"/>
    <col min="8965" max="8965" width="10.5546875" style="270" customWidth="1"/>
    <col min="8966" max="8966" width="0" style="270" hidden="1" customWidth="1"/>
    <col min="8967" max="8967" width="28.6640625" style="270" customWidth="1"/>
    <col min="8968" max="8968" width="7.6640625" style="270" customWidth="1"/>
    <col min="8969" max="8973" width="0" style="270" hidden="1" customWidth="1"/>
    <col min="8974" max="8975" width="7.44140625" style="270" customWidth="1"/>
    <col min="8976" max="8976" width="0" style="270" hidden="1" customWidth="1"/>
    <col min="8977" max="8977" width="7.44140625" style="270" customWidth="1"/>
    <col min="8978" max="9216" width="8.88671875" style="270"/>
    <col min="9217" max="9217" width="3.88671875" style="270" customWidth="1"/>
    <col min="9218" max="9218" width="14.33203125" style="270" bestFit="1" customWidth="1"/>
    <col min="9219" max="9219" width="14.33203125" style="270" customWidth="1"/>
    <col min="9220" max="9220" width="24.33203125" style="270" bestFit="1" customWidth="1"/>
    <col min="9221" max="9221" width="10.5546875" style="270" customWidth="1"/>
    <col min="9222" max="9222" width="0" style="270" hidden="1" customWidth="1"/>
    <col min="9223" max="9223" width="28.6640625" style="270" customWidth="1"/>
    <col min="9224" max="9224" width="7.6640625" style="270" customWidth="1"/>
    <col min="9225" max="9229" width="0" style="270" hidden="1" customWidth="1"/>
    <col min="9230" max="9231" width="7.44140625" style="270" customWidth="1"/>
    <col min="9232" max="9232" width="0" style="270" hidden="1" customWidth="1"/>
    <col min="9233" max="9233" width="7.44140625" style="270" customWidth="1"/>
    <col min="9234" max="9472" width="8.88671875" style="270"/>
    <col min="9473" max="9473" width="3.88671875" style="270" customWidth="1"/>
    <col min="9474" max="9474" width="14.33203125" style="270" bestFit="1" customWidth="1"/>
    <col min="9475" max="9475" width="14.33203125" style="270" customWidth="1"/>
    <col min="9476" max="9476" width="24.33203125" style="270" bestFit="1" customWidth="1"/>
    <col min="9477" max="9477" width="10.5546875" style="270" customWidth="1"/>
    <col min="9478" max="9478" width="0" style="270" hidden="1" customWidth="1"/>
    <col min="9479" max="9479" width="28.6640625" style="270" customWidth="1"/>
    <col min="9480" max="9480" width="7.6640625" style="270" customWidth="1"/>
    <col min="9481" max="9485" width="0" style="270" hidden="1" customWidth="1"/>
    <col min="9486" max="9487" width="7.44140625" style="270" customWidth="1"/>
    <col min="9488" max="9488" width="0" style="270" hidden="1" customWidth="1"/>
    <col min="9489" max="9489" width="7.44140625" style="270" customWidth="1"/>
    <col min="9490" max="9728" width="8.88671875" style="270"/>
    <col min="9729" max="9729" width="3.88671875" style="270" customWidth="1"/>
    <col min="9730" max="9730" width="14.33203125" style="270" bestFit="1" customWidth="1"/>
    <col min="9731" max="9731" width="14.33203125" style="270" customWidth="1"/>
    <col min="9732" max="9732" width="24.33203125" style="270" bestFit="1" customWidth="1"/>
    <col min="9733" max="9733" width="10.5546875" style="270" customWidth="1"/>
    <col min="9734" max="9734" width="0" style="270" hidden="1" customWidth="1"/>
    <col min="9735" max="9735" width="28.6640625" style="270" customWidth="1"/>
    <col min="9736" max="9736" width="7.6640625" style="270" customWidth="1"/>
    <col min="9737" max="9741" width="0" style="270" hidden="1" customWidth="1"/>
    <col min="9742" max="9743" width="7.44140625" style="270" customWidth="1"/>
    <col min="9744" max="9744" width="0" style="270" hidden="1" customWidth="1"/>
    <col min="9745" max="9745" width="7.44140625" style="270" customWidth="1"/>
    <col min="9746" max="9984" width="8.88671875" style="270"/>
    <col min="9985" max="9985" width="3.88671875" style="270" customWidth="1"/>
    <col min="9986" max="9986" width="14.33203125" style="270" bestFit="1" customWidth="1"/>
    <col min="9987" max="9987" width="14.33203125" style="270" customWidth="1"/>
    <col min="9988" max="9988" width="24.33203125" style="270" bestFit="1" customWidth="1"/>
    <col min="9989" max="9989" width="10.5546875" style="270" customWidth="1"/>
    <col min="9990" max="9990" width="0" style="270" hidden="1" customWidth="1"/>
    <col min="9991" max="9991" width="28.6640625" style="270" customWidth="1"/>
    <col min="9992" max="9992" width="7.6640625" style="270" customWidth="1"/>
    <col min="9993" max="9997" width="0" style="270" hidden="1" customWidth="1"/>
    <col min="9998" max="9999" width="7.44140625" style="270" customWidth="1"/>
    <col min="10000" max="10000" width="0" style="270" hidden="1" customWidth="1"/>
    <col min="10001" max="10001" width="7.44140625" style="270" customWidth="1"/>
    <col min="10002" max="10240" width="8.88671875" style="270"/>
    <col min="10241" max="10241" width="3.88671875" style="270" customWidth="1"/>
    <col min="10242" max="10242" width="14.33203125" style="270" bestFit="1" customWidth="1"/>
    <col min="10243" max="10243" width="14.33203125" style="270" customWidth="1"/>
    <col min="10244" max="10244" width="24.33203125" style="270" bestFit="1" customWidth="1"/>
    <col min="10245" max="10245" width="10.5546875" style="270" customWidth="1"/>
    <col min="10246" max="10246" width="0" style="270" hidden="1" customWidth="1"/>
    <col min="10247" max="10247" width="28.6640625" style="270" customWidth="1"/>
    <col min="10248" max="10248" width="7.6640625" style="270" customWidth="1"/>
    <col min="10249" max="10253" width="0" style="270" hidden="1" customWidth="1"/>
    <col min="10254" max="10255" width="7.44140625" style="270" customWidth="1"/>
    <col min="10256" max="10256" width="0" style="270" hidden="1" customWidth="1"/>
    <col min="10257" max="10257" width="7.44140625" style="270" customWidth="1"/>
    <col min="10258" max="10496" width="8.88671875" style="270"/>
    <col min="10497" max="10497" width="3.88671875" style="270" customWidth="1"/>
    <col min="10498" max="10498" width="14.33203125" style="270" bestFit="1" customWidth="1"/>
    <col min="10499" max="10499" width="14.33203125" style="270" customWidth="1"/>
    <col min="10500" max="10500" width="24.33203125" style="270" bestFit="1" customWidth="1"/>
    <col min="10501" max="10501" width="10.5546875" style="270" customWidth="1"/>
    <col min="10502" max="10502" width="0" style="270" hidden="1" customWidth="1"/>
    <col min="10503" max="10503" width="28.6640625" style="270" customWidth="1"/>
    <col min="10504" max="10504" width="7.6640625" style="270" customWidth="1"/>
    <col min="10505" max="10509" width="0" style="270" hidden="1" customWidth="1"/>
    <col min="10510" max="10511" width="7.44140625" style="270" customWidth="1"/>
    <col min="10512" max="10512" width="0" style="270" hidden="1" customWidth="1"/>
    <col min="10513" max="10513" width="7.44140625" style="270" customWidth="1"/>
    <col min="10514" max="10752" width="8.88671875" style="270"/>
    <col min="10753" max="10753" width="3.88671875" style="270" customWidth="1"/>
    <col min="10754" max="10754" width="14.33203125" style="270" bestFit="1" customWidth="1"/>
    <col min="10755" max="10755" width="14.33203125" style="270" customWidth="1"/>
    <col min="10756" max="10756" width="24.33203125" style="270" bestFit="1" customWidth="1"/>
    <col min="10757" max="10757" width="10.5546875" style="270" customWidth="1"/>
    <col min="10758" max="10758" width="0" style="270" hidden="1" customWidth="1"/>
    <col min="10759" max="10759" width="28.6640625" style="270" customWidth="1"/>
    <col min="10760" max="10760" width="7.6640625" style="270" customWidth="1"/>
    <col min="10761" max="10765" width="0" style="270" hidden="1" customWidth="1"/>
    <col min="10766" max="10767" width="7.44140625" style="270" customWidth="1"/>
    <col min="10768" max="10768" width="0" style="270" hidden="1" customWidth="1"/>
    <col min="10769" max="10769" width="7.44140625" style="270" customWidth="1"/>
    <col min="10770" max="11008" width="8.88671875" style="270"/>
    <col min="11009" max="11009" width="3.88671875" style="270" customWidth="1"/>
    <col min="11010" max="11010" width="14.33203125" style="270" bestFit="1" customWidth="1"/>
    <col min="11011" max="11011" width="14.33203125" style="270" customWidth="1"/>
    <col min="11012" max="11012" width="24.33203125" style="270" bestFit="1" customWidth="1"/>
    <col min="11013" max="11013" width="10.5546875" style="270" customWidth="1"/>
    <col min="11014" max="11014" width="0" style="270" hidden="1" customWidth="1"/>
    <col min="11015" max="11015" width="28.6640625" style="270" customWidth="1"/>
    <col min="11016" max="11016" width="7.6640625" style="270" customWidth="1"/>
    <col min="11017" max="11021" width="0" style="270" hidden="1" customWidth="1"/>
    <col min="11022" max="11023" width="7.44140625" style="270" customWidth="1"/>
    <col min="11024" max="11024" width="0" style="270" hidden="1" customWidth="1"/>
    <col min="11025" max="11025" width="7.44140625" style="270" customWidth="1"/>
    <col min="11026" max="11264" width="8.88671875" style="270"/>
    <col min="11265" max="11265" width="3.88671875" style="270" customWidth="1"/>
    <col min="11266" max="11266" width="14.33203125" style="270" bestFit="1" customWidth="1"/>
    <col min="11267" max="11267" width="14.33203125" style="270" customWidth="1"/>
    <col min="11268" max="11268" width="24.33203125" style="270" bestFit="1" customWidth="1"/>
    <col min="11269" max="11269" width="10.5546875" style="270" customWidth="1"/>
    <col min="11270" max="11270" width="0" style="270" hidden="1" customWidth="1"/>
    <col min="11271" max="11271" width="28.6640625" style="270" customWidth="1"/>
    <col min="11272" max="11272" width="7.6640625" style="270" customWidth="1"/>
    <col min="11273" max="11277" width="0" style="270" hidden="1" customWidth="1"/>
    <col min="11278" max="11279" width="7.44140625" style="270" customWidth="1"/>
    <col min="11280" max="11280" width="0" style="270" hidden="1" customWidth="1"/>
    <col min="11281" max="11281" width="7.44140625" style="270" customWidth="1"/>
    <col min="11282" max="11520" width="8.88671875" style="270"/>
    <col min="11521" max="11521" width="3.88671875" style="270" customWidth="1"/>
    <col min="11522" max="11522" width="14.33203125" style="270" bestFit="1" customWidth="1"/>
    <col min="11523" max="11523" width="14.33203125" style="270" customWidth="1"/>
    <col min="11524" max="11524" width="24.33203125" style="270" bestFit="1" customWidth="1"/>
    <col min="11525" max="11525" width="10.5546875" style="270" customWidth="1"/>
    <col min="11526" max="11526" width="0" style="270" hidden="1" customWidth="1"/>
    <col min="11527" max="11527" width="28.6640625" style="270" customWidth="1"/>
    <col min="11528" max="11528" width="7.6640625" style="270" customWidth="1"/>
    <col min="11529" max="11533" width="0" style="270" hidden="1" customWidth="1"/>
    <col min="11534" max="11535" width="7.44140625" style="270" customWidth="1"/>
    <col min="11536" max="11536" width="0" style="270" hidden="1" customWidth="1"/>
    <col min="11537" max="11537" width="7.44140625" style="270" customWidth="1"/>
    <col min="11538" max="11776" width="8.88671875" style="270"/>
    <col min="11777" max="11777" width="3.88671875" style="270" customWidth="1"/>
    <col min="11778" max="11778" width="14.33203125" style="270" bestFit="1" customWidth="1"/>
    <col min="11779" max="11779" width="14.33203125" style="270" customWidth="1"/>
    <col min="11780" max="11780" width="24.33203125" style="270" bestFit="1" customWidth="1"/>
    <col min="11781" max="11781" width="10.5546875" style="270" customWidth="1"/>
    <col min="11782" max="11782" width="0" style="270" hidden="1" customWidth="1"/>
    <col min="11783" max="11783" width="28.6640625" style="270" customWidth="1"/>
    <col min="11784" max="11784" width="7.6640625" style="270" customWidth="1"/>
    <col min="11785" max="11789" width="0" style="270" hidden="1" customWidth="1"/>
    <col min="11790" max="11791" width="7.44140625" style="270" customWidth="1"/>
    <col min="11792" max="11792" width="0" style="270" hidden="1" customWidth="1"/>
    <col min="11793" max="11793" width="7.44140625" style="270" customWidth="1"/>
    <col min="11794" max="12032" width="8.88671875" style="270"/>
    <col min="12033" max="12033" width="3.88671875" style="270" customWidth="1"/>
    <col min="12034" max="12034" width="14.33203125" style="270" bestFit="1" customWidth="1"/>
    <col min="12035" max="12035" width="14.33203125" style="270" customWidth="1"/>
    <col min="12036" max="12036" width="24.33203125" style="270" bestFit="1" customWidth="1"/>
    <col min="12037" max="12037" width="10.5546875" style="270" customWidth="1"/>
    <col min="12038" max="12038" width="0" style="270" hidden="1" customWidth="1"/>
    <col min="12039" max="12039" width="28.6640625" style="270" customWidth="1"/>
    <col min="12040" max="12040" width="7.6640625" style="270" customWidth="1"/>
    <col min="12041" max="12045" width="0" style="270" hidden="1" customWidth="1"/>
    <col min="12046" max="12047" width="7.44140625" style="270" customWidth="1"/>
    <col min="12048" max="12048" width="0" style="270" hidden="1" customWidth="1"/>
    <col min="12049" max="12049" width="7.44140625" style="270" customWidth="1"/>
    <col min="12050" max="12288" width="8.88671875" style="270"/>
    <col min="12289" max="12289" width="3.88671875" style="270" customWidth="1"/>
    <col min="12290" max="12290" width="14.33203125" style="270" bestFit="1" customWidth="1"/>
    <col min="12291" max="12291" width="14.33203125" style="270" customWidth="1"/>
    <col min="12292" max="12292" width="24.33203125" style="270" bestFit="1" customWidth="1"/>
    <col min="12293" max="12293" width="10.5546875" style="270" customWidth="1"/>
    <col min="12294" max="12294" width="0" style="270" hidden="1" customWidth="1"/>
    <col min="12295" max="12295" width="28.6640625" style="270" customWidth="1"/>
    <col min="12296" max="12296" width="7.6640625" style="270" customWidth="1"/>
    <col min="12297" max="12301" width="0" style="270" hidden="1" customWidth="1"/>
    <col min="12302" max="12303" width="7.44140625" style="270" customWidth="1"/>
    <col min="12304" max="12304" width="0" style="270" hidden="1" customWidth="1"/>
    <col min="12305" max="12305" width="7.44140625" style="270" customWidth="1"/>
    <col min="12306" max="12544" width="8.88671875" style="270"/>
    <col min="12545" max="12545" width="3.88671875" style="270" customWidth="1"/>
    <col min="12546" max="12546" width="14.33203125" style="270" bestFit="1" customWidth="1"/>
    <col min="12547" max="12547" width="14.33203125" style="270" customWidth="1"/>
    <col min="12548" max="12548" width="24.33203125" style="270" bestFit="1" customWidth="1"/>
    <col min="12549" max="12549" width="10.5546875" style="270" customWidth="1"/>
    <col min="12550" max="12550" width="0" style="270" hidden="1" customWidth="1"/>
    <col min="12551" max="12551" width="28.6640625" style="270" customWidth="1"/>
    <col min="12552" max="12552" width="7.6640625" style="270" customWidth="1"/>
    <col min="12553" max="12557" width="0" style="270" hidden="1" customWidth="1"/>
    <col min="12558" max="12559" width="7.44140625" style="270" customWidth="1"/>
    <col min="12560" max="12560" width="0" style="270" hidden="1" customWidth="1"/>
    <col min="12561" max="12561" width="7.44140625" style="270" customWidth="1"/>
    <col min="12562" max="12800" width="8.88671875" style="270"/>
    <col min="12801" max="12801" width="3.88671875" style="270" customWidth="1"/>
    <col min="12802" max="12802" width="14.33203125" style="270" bestFit="1" customWidth="1"/>
    <col min="12803" max="12803" width="14.33203125" style="270" customWidth="1"/>
    <col min="12804" max="12804" width="24.33203125" style="270" bestFit="1" customWidth="1"/>
    <col min="12805" max="12805" width="10.5546875" style="270" customWidth="1"/>
    <col min="12806" max="12806" width="0" style="270" hidden="1" customWidth="1"/>
    <col min="12807" max="12807" width="28.6640625" style="270" customWidth="1"/>
    <col min="12808" max="12808" width="7.6640625" style="270" customWidth="1"/>
    <col min="12809" max="12813" width="0" style="270" hidden="1" customWidth="1"/>
    <col min="12814" max="12815" width="7.44140625" style="270" customWidth="1"/>
    <col min="12816" max="12816" width="0" style="270" hidden="1" customWidth="1"/>
    <col min="12817" max="12817" width="7.44140625" style="270" customWidth="1"/>
    <col min="12818" max="13056" width="8.88671875" style="270"/>
    <col min="13057" max="13057" width="3.88671875" style="270" customWidth="1"/>
    <col min="13058" max="13058" width="14.33203125" style="270" bestFit="1" customWidth="1"/>
    <col min="13059" max="13059" width="14.33203125" style="270" customWidth="1"/>
    <col min="13060" max="13060" width="24.33203125" style="270" bestFit="1" customWidth="1"/>
    <col min="13061" max="13061" width="10.5546875" style="270" customWidth="1"/>
    <col min="13062" max="13062" width="0" style="270" hidden="1" customWidth="1"/>
    <col min="13063" max="13063" width="28.6640625" style="270" customWidth="1"/>
    <col min="13064" max="13064" width="7.6640625" style="270" customWidth="1"/>
    <col min="13065" max="13069" width="0" style="270" hidden="1" customWidth="1"/>
    <col min="13070" max="13071" width="7.44140625" style="270" customWidth="1"/>
    <col min="13072" max="13072" width="0" style="270" hidden="1" customWidth="1"/>
    <col min="13073" max="13073" width="7.44140625" style="270" customWidth="1"/>
    <col min="13074" max="13312" width="8.88671875" style="270"/>
    <col min="13313" max="13313" width="3.88671875" style="270" customWidth="1"/>
    <col min="13314" max="13314" width="14.33203125" style="270" bestFit="1" customWidth="1"/>
    <col min="13315" max="13315" width="14.33203125" style="270" customWidth="1"/>
    <col min="13316" max="13316" width="24.33203125" style="270" bestFit="1" customWidth="1"/>
    <col min="13317" max="13317" width="10.5546875" style="270" customWidth="1"/>
    <col min="13318" max="13318" width="0" style="270" hidden="1" customWidth="1"/>
    <col min="13319" max="13319" width="28.6640625" style="270" customWidth="1"/>
    <col min="13320" max="13320" width="7.6640625" style="270" customWidth="1"/>
    <col min="13321" max="13325" width="0" style="270" hidden="1" customWidth="1"/>
    <col min="13326" max="13327" width="7.44140625" style="270" customWidth="1"/>
    <col min="13328" max="13328" width="0" style="270" hidden="1" customWidth="1"/>
    <col min="13329" max="13329" width="7.44140625" style="270" customWidth="1"/>
    <col min="13330" max="13568" width="8.88671875" style="270"/>
    <col min="13569" max="13569" width="3.88671875" style="270" customWidth="1"/>
    <col min="13570" max="13570" width="14.33203125" style="270" bestFit="1" customWidth="1"/>
    <col min="13571" max="13571" width="14.33203125" style="270" customWidth="1"/>
    <col min="13572" max="13572" width="24.33203125" style="270" bestFit="1" customWidth="1"/>
    <col min="13573" max="13573" width="10.5546875" style="270" customWidth="1"/>
    <col min="13574" max="13574" width="0" style="270" hidden="1" customWidth="1"/>
    <col min="13575" max="13575" width="28.6640625" style="270" customWidth="1"/>
    <col min="13576" max="13576" width="7.6640625" style="270" customWidth="1"/>
    <col min="13577" max="13581" width="0" style="270" hidden="1" customWidth="1"/>
    <col min="13582" max="13583" width="7.44140625" style="270" customWidth="1"/>
    <col min="13584" max="13584" width="0" style="270" hidden="1" customWidth="1"/>
    <col min="13585" max="13585" width="7.44140625" style="270" customWidth="1"/>
    <col min="13586" max="13824" width="8.88671875" style="270"/>
    <col min="13825" max="13825" width="3.88671875" style="270" customWidth="1"/>
    <col min="13826" max="13826" width="14.33203125" style="270" bestFit="1" customWidth="1"/>
    <col min="13827" max="13827" width="14.33203125" style="270" customWidth="1"/>
    <col min="13828" max="13828" width="24.33203125" style="270" bestFit="1" customWidth="1"/>
    <col min="13829" max="13829" width="10.5546875" style="270" customWidth="1"/>
    <col min="13830" max="13830" width="0" style="270" hidden="1" customWidth="1"/>
    <col min="13831" max="13831" width="28.6640625" style="270" customWidth="1"/>
    <col min="13832" max="13832" width="7.6640625" style="270" customWidth="1"/>
    <col min="13833" max="13837" width="0" style="270" hidden="1" customWidth="1"/>
    <col min="13838" max="13839" width="7.44140625" style="270" customWidth="1"/>
    <col min="13840" max="13840" width="0" style="270" hidden="1" customWidth="1"/>
    <col min="13841" max="13841" width="7.44140625" style="270" customWidth="1"/>
    <col min="13842" max="14080" width="8.88671875" style="270"/>
    <col min="14081" max="14081" width="3.88671875" style="270" customWidth="1"/>
    <col min="14082" max="14082" width="14.33203125" style="270" bestFit="1" customWidth="1"/>
    <col min="14083" max="14083" width="14.33203125" style="270" customWidth="1"/>
    <col min="14084" max="14084" width="24.33203125" style="270" bestFit="1" customWidth="1"/>
    <col min="14085" max="14085" width="10.5546875" style="270" customWidth="1"/>
    <col min="14086" max="14086" width="0" style="270" hidden="1" customWidth="1"/>
    <col min="14087" max="14087" width="28.6640625" style="270" customWidth="1"/>
    <col min="14088" max="14088" width="7.6640625" style="270" customWidth="1"/>
    <col min="14089" max="14093" width="0" style="270" hidden="1" customWidth="1"/>
    <col min="14094" max="14095" width="7.44140625" style="270" customWidth="1"/>
    <col min="14096" max="14096" width="0" style="270" hidden="1" customWidth="1"/>
    <col min="14097" max="14097" width="7.44140625" style="270" customWidth="1"/>
    <col min="14098" max="14336" width="8.88671875" style="270"/>
    <col min="14337" max="14337" width="3.88671875" style="270" customWidth="1"/>
    <col min="14338" max="14338" width="14.33203125" style="270" bestFit="1" customWidth="1"/>
    <col min="14339" max="14339" width="14.33203125" style="270" customWidth="1"/>
    <col min="14340" max="14340" width="24.33203125" style="270" bestFit="1" customWidth="1"/>
    <col min="14341" max="14341" width="10.5546875" style="270" customWidth="1"/>
    <col min="14342" max="14342" width="0" style="270" hidden="1" customWidth="1"/>
    <col min="14343" max="14343" width="28.6640625" style="270" customWidth="1"/>
    <col min="14344" max="14344" width="7.6640625" style="270" customWidth="1"/>
    <col min="14345" max="14349" width="0" style="270" hidden="1" customWidth="1"/>
    <col min="14350" max="14351" width="7.44140625" style="270" customWidth="1"/>
    <col min="14352" max="14352" width="0" style="270" hidden="1" customWidth="1"/>
    <col min="14353" max="14353" width="7.44140625" style="270" customWidth="1"/>
    <col min="14354" max="14592" width="8.88671875" style="270"/>
    <col min="14593" max="14593" width="3.88671875" style="270" customWidth="1"/>
    <col min="14594" max="14594" width="14.33203125" style="270" bestFit="1" customWidth="1"/>
    <col min="14595" max="14595" width="14.33203125" style="270" customWidth="1"/>
    <col min="14596" max="14596" width="24.33203125" style="270" bestFit="1" customWidth="1"/>
    <col min="14597" max="14597" width="10.5546875" style="270" customWidth="1"/>
    <col min="14598" max="14598" width="0" style="270" hidden="1" customWidth="1"/>
    <col min="14599" max="14599" width="28.6640625" style="270" customWidth="1"/>
    <col min="14600" max="14600" width="7.6640625" style="270" customWidth="1"/>
    <col min="14601" max="14605" width="0" style="270" hidden="1" customWidth="1"/>
    <col min="14606" max="14607" width="7.44140625" style="270" customWidth="1"/>
    <col min="14608" max="14608" width="0" style="270" hidden="1" customWidth="1"/>
    <col min="14609" max="14609" width="7.44140625" style="270" customWidth="1"/>
    <col min="14610" max="14848" width="8.88671875" style="270"/>
    <col min="14849" max="14849" width="3.88671875" style="270" customWidth="1"/>
    <col min="14850" max="14850" width="14.33203125" style="270" bestFit="1" customWidth="1"/>
    <col min="14851" max="14851" width="14.33203125" style="270" customWidth="1"/>
    <col min="14852" max="14852" width="24.33203125" style="270" bestFit="1" customWidth="1"/>
    <col min="14853" max="14853" width="10.5546875" style="270" customWidth="1"/>
    <col min="14854" max="14854" width="0" style="270" hidden="1" customWidth="1"/>
    <col min="14855" max="14855" width="28.6640625" style="270" customWidth="1"/>
    <col min="14856" max="14856" width="7.6640625" style="270" customWidth="1"/>
    <col min="14857" max="14861" width="0" style="270" hidden="1" customWidth="1"/>
    <col min="14862" max="14863" width="7.44140625" style="270" customWidth="1"/>
    <col min="14864" max="14864" width="0" style="270" hidden="1" customWidth="1"/>
    <col min="14865" max="14865" width="7.44140625" style="270" customWidth="1"/>
    <col min="14866" max="15104" width="8.88671875" style="270"/>
    <col min="15105" max="15105" width="3.88671875" style="270" customWidth="1"/>
    <col min="15106" max="15106" width="14.33203125" style="270" bestFit="1" customWidth="1"/>
    <col min="15107" max="15107" width="14.33203125" style="270" customWidth="1"/>
    <col min="15108" max="15108" width="24.33203125" style="270" bestFit="1" customWidth="1"/>
    <col min="15109" max="15109" width="10.5546875" style="270" customWidth="1"/>
    <col min="15110" max="15110" width="0" style="270" hidden="1" customWidth="1"/>
    <col min="15111" max="15111" width="28.6640625" style="270" customWidth="1"/>
    <col min="15112" max="15112" width="7.6640625" style="270" customWidth="1"/>
    <col min="15113" max="15117" width="0" style="270" hidden="1" customWidth="1"/>
    <col min="15118" max="15119" width="7.44140625" style="270" customWidth="1"/>
    <col min="15120" max="15120" width="0" style="270" hidden="1" customWidth="1"/>
    <col min="15121" max="15121" width="7.44140625" style="270" customWidth="1"/>
    <col min="15122" max="15360" width="8.88671875" style="270"/>
    <col min="15361" max="15361" width="3.88671875" style="270" customWidth="1"/>
    <col min="15362" max="15362" width="14.33203125" style="270" bestFit="1" customWidth="1"/>
    <col min="15363" max="15363" width="14.33203125" style="270" customWidth="1"/>
    <col min="15364" max="15364" width="24.33203125" style="270" bestFit="1" customWidth="1"/>
    <col min="15365" max="15365" width="10.5546875" style="270" customWidth="1"/>
    <col min="15366" max="15366" width="0" style="270" hidden="1" customWidth="1"/>
    <col min="15367" max="15367" width="28.6640625" style="270" customWidth="1"/>
    <col min="15368" max="15368" width="7.6640625" style="270" customWidth="1"/>
    <col min="15369" max="15373" width="0" style="270" hidden="1" customWidth="1"/>
    <col min="15374" max="15375" width="7.44140625" style="270" customWidth="1"/>
    <col min="15376" max="15376" width="0" style="270" hidden="1" customWidth="1"/>
    <col min="15377" max="15377" width="7.44140625" style="270" customWidth="1"/>
    <col min="15378" max="15616" width="8.88671875" style="270"/>
    <col min="15617" max="15617" width="3.88671875" style="270" customWidth="1"/>
    <col min="15618" max="15618" width="14.33203125" style="270" bestFit="1" customWidth="1"/>
    <col min="15619" max="15619" width="14.33203125" style="270" customWidth="1"/>
    <col min="15620" max="15620" width="24.33203125" style="270" bestFit="1" customWidth="1"/>
    <col min="15621" max="15621" width="10.5546875" style="270" customWidth="1"/>
    <col min="15622" max="15622" width="0" style="270" hidden="1" customWidth="1"/>
    <col min="15623" max="15623" width="28.6640625" style="270" customWidth="1"/>
    <col min="15624" max="15624" width="7.6640625" style="270" customWidth="1"/>
    <col min="15625" max="15629" width="0" style="270" hidden="1" customWidth="1"/>
    <col min="15630" max="15631" width="7.44140625" style="270" customWidth="1"/>
    <col min="15632" max="15632" width="0" style="270" hidden="1" customWidth="1"/>
    <col min="15633" max="15633" width="7.44140625" style="270" customWidth="1"/>
    <col min="15634" max="15872" width="8.88671875" style="270"/>
    <col min="15873" max="15873" width="3.88671875" style="270" customWidth="1"/>
    <col min="15874" max="15874" width="14.33203125" style="270" bestFit="1" customWidth="1"/>
    <col min="15875" max="15875" width="14.33203125" style="270" customWidth="1"/>
    <col min="15876" max="15876" width="24.33203125" style="270" bestFit="1" customWidth="1"/>
    <col min="15877" max="15877" width="10.5546875" style="270" customWidth="1"/>
    <col min="15878" max="15878" width="0" style="270" hidden="1" customWidth="1"/>
    <col min="15879" max="15879" width="28.6640625" style="270" customWidth="1"/>
    <col min="15880" max="15880" width="7.6640625" style="270" customWidth="1"/>
    <col min="15881" max="15885" width="0" style="270" hidden="1" customWidth="1"/>
    <col min="15886" max="15887" width="7.44140625" style="270" customWidth="1"/>
    <col min="15888" max="15888" width="0" style="270" hidden="1" customWidth="1"/>
    <col min="15889" max="15889" width="7.44140625" style="270" customWidth="1"/>
    <col min="15890" max="16128" width="8.88671875" style="270"/>
    <col min="16129" max="16129" width="3.88671875" style="270" customWidth="1"/>
    <col min="16130" max="16130" width="14.33203125" style="270" bestFit="1" customWidth="1"/>
    <col min="16131" max="16131" width="14.33203125" style="270" customWidth="1"/>
    <col min="16132" max="16132" width="24.33203125" style="270" bestFit="1" customWidth="1"/>
    <col min="16133" max="16133" width="10.5546875" style="270" customWidth="1"/>
    <col min="16134" max="16134" width="0" style="270" hidden="1" customWidth="1"/>
    <col min="16135" max="16135" width="28.6640625" style="270" customWidth="1"/>
    <col min="16136" max="16136" width="7.6640625" style="270" customWidth="1"/>
    <col min="16137" max="16141" width="0" style="270" hidden="1" customWidth="1"/>
    <col min="16142" max="16143" width="7.44140625" style="270" customWidth="1"/>
    <col min="16144" max="16144" width="0" style="270" hidden="1" customWidth="1"/>
    <col min="16145" max="16145" width="7.44140625" style="270" customWidth="1"/>
    <col min="16146" max="16384" width="8.88671875" style="270"/>
  </cols>
  <sheetData>
    <row r="1" spans="1:17" ht="24.6" x14ac:dyDescent="0.4">
      <c r="A1" s="261" t="str">
        <f>[2]Altalanos!$A$6</f>
        <v>Somogy Vármegyei Tenisz DO B kategória - Leány</v>
      </c>
      <c r="B1" s="262"/>
      <c r="C1" s="262"/>
      <c r="D1" s="263"/>
      <c r="E1" s="264" t="s">
        <v>44</v>
      </c>
      <c r="F1" s="265"/>
      <c r="G1" s="266"/>
      <c r="H1" s="267"/>
      <c r="I1" s="267"/>
      <c r="J1" s="268"/>
      <c r="K1" s="268"/>
      <c r="L1" s="268"/>
      <c r="M1" s="268"/>
      <c r="N1" s="268"/>
      <c r="O1" s="268"/>
      <c r="P1" s="268"/>
      <c r="Q1" s="269"/>
    </row>
    <row r="2" spans="1:17" ht="13.8" thickBot="1" x14ac:dyDescent="0.3">
      <c r="B2" s="271" t="s">
        <v>43</v>
      </c>
      <c r="C2" s="271" t="str">
        <f>[2]Altalanos!$A$8</f>
        <v>II.kcs.-U10-N-L</v>
      </c>
      <c r="D2" s="265"/>
      <c r="E2" s="264" t="s">
        <v>29</v>
      </c>
      <c r="F2" s="272"/>
      <c r="G2" s="272"/>
      <c r="H2" s="273"/>
      <c r="I2" s="273"/>
      <c r="J2" s="267"/>
      <c r="K2" s="267"/>
      <c r="L2" s="267"/>
      <c r="M2" s="267"/>
      <c r="N2" s="274"/>
      <c r="O2" s="275"/>
      <c r="P2" s="275"/>
      <c r="Q2" s="274"/>
    </row>
    <row r="3" spans="1:17" s="285" customFormat="1" ht="13.8" thickBot="1" x14ac:dyDescent="0.3">
      <c r="A3" s="276" t="s">
        <v>42</v>
      </c>
      <c r="B3" s="277"/>
      <c r="C3" s="277"/>
      <c r="D3" s="277"/>
      <c r="E3" s="277"/>
      <c r="F3" s="277"/>
      <c r="G3" s="277"/>
      <c r="H3" s="277"/>
      <c r="I3" s="278"/>
      <c r="J3" s="279"/>
      <c r="K3" s="280"/>
      <c r="L3" s="280"/>
      <c r="M3" s="280"/>
      <c r="N3" s="281" t="s">
        <v>28</v>
      </c>
      <c r="O3" s="282"/>
      <c r="P3" s="283"/>
      <c r="Q3" s="284"/>
    </row>
    <row r="4" spans="1:17" s="285" customFormat="1" x14ac:dyDescent="0.25">
      <c r="A4" s="286" t="s">
        <v>21</v>
      </c>
      <c r="B4" s="286"/>
      <c r="C4" s="287" t="s">
        <v>19</v>
      </c>
      <c r="D4" s="286" t="s">
        <v>24</v>
      </c>
      <c r="E4" s="288"/>
      <c r="G4" s="289"/>
      <c r="H4" s="290" t="s">
        <v>25</v>
      </c>
      <c r="I4" s="291"/>
      <c r="J4" s="292"/>
      <c r="K4" s="293"/>
      <c r="L4" s="293"/>
      <c r="M4" s="293"/>
      <c r="N4" s="292"/>
      <c r="O4" s="294"/>
      <c r="P4" s="294"/>
      <c r="Q4" s="295"/>
    </row>
    <row r="5" spans="1:17" s="285" customFormat="1" ht="13.8" thickBot="1" x14ac:dyDescent="0.3">
      <c r="A5" s="296">
        <f>[2]Altalanos!$A$10</f>
        <v>46135</v>
      </c>
      <c r="B5" s="296"/>
      <c r="C5" s="297" t="str">
        <f>[2]Altalanos!$C$10</f>
        <v>Balatonboglár</v>
      </c>
      <c r="D5" s="298" t="str">
        <f>[2]Altalanos!$D$10</f>
        <v xml:space="preserve">  </v>
      </c>
      <c r="E5" s="298"/>
      <c r="F5" s="298"/>
      <c r="G5" s="298"/>
      <c r="H5" s="299" t="str">
        <f>[2]Altalanos!$E$10</f>
        <v>Nagyistók-Nádasi Judit</v>
      </c>
      <c r="I5" s="300"/>
      <c r="J5" s="301"/>
      <c r="K5" s="302"/>
      <c r="L5" s="302"/>
      <c r="M5" s="302"/>
      <c r="N5" s="301"/>
      <c r="O5" s="298"/>
      <c r="P5" s="298"/>
      <c r="Q5" s="303"/>
    </row>
    <row r="6" spans="1:17" ht="30" customHeight="1" thickBot="1" x14ac:dyDescent="0.3">
      <c r="A6" s="304" t="s">
        <v>30</v>
      </c>
      <c r="B6" s="305" t="s">
        <v>22</v>
      </c>
      <c r="C6" s="305" t="s">
        <v>23</v>
      </c>
      <c r="D6" s="305" t="s">
        <v>26</v>
      </c>
      <c r="E6" s="306" t="s">
        <v>27</v>
      </c>
      <c r="F6" s="306" t="s">
        <v>31</v>
      </c>
      <c r="G6" s="306" t="s">
        <v>83</v>
      </c>
      <c r="H6" s="307" t="s">
        <v>32</v>
      </c>
      <c r="I6" s="308"/>
      <c r="J6" s="309" t="s">
        <v>14</v>
      </c>
      <c r="K6" s="310" t="s">
        <v>12</v>
      </c>
      <c r="L6" s="311" t="s">
        <v>0</v>
      </c>
      <c r="M6" s="312" t="s">
        <v>13</v>
      </c>
      <c r="N6" s="313" t="s">
        <v>40</v>
      </c>
      <c r="O6" s="314" t="s">
        <v>33</v>
      </c>
      <c r="P6" s="315" t="s">
        <v>1</v>
      </c>
      <c r="Q6" s="306" t="s">
        <v>34</v>
      </c>
    </row>
    <row r="7" spans="1:17" s="330" customFormat="1" ht="18.899999999999999" customHeight="1" x14ac:dyDescent="0.25">
      <c r="A7" s="316">
        <v>1</v>
      </c>
      <c r="B7" s="337" t="s">
        <v>509</v>
      </c>
      <c r="C7" s="337" t="s">
        <v>510</v>
      </c>
      <c r="D7" s="319" t="s">
        <v>97</v>
      </c>
      <c r="E7" s="320" t="s">
        <v>511</v>
      </c>
      <c r="F7" s="321"/>
      <c r="G7" s="322"/>
      <c r="H7" s="323"/>
      <c r="I7" s="323"/>
      <c r="J7" s="324"/>
      <c r="K7" s="325"/>
      <c r="L7" s="326"/>
      <c r="M7" s="325"/>
      <c r="N7" s="327"/>
      <c r="O7" s="323"/>
      <c r="P7" s="328"/>
      <c r="Q7" s="329"/>
    </row>
    <row r="8" spans="1:17" s="330" customFormat="1" ht="18.899999999999999" customHeight="1" x14ac:dyDescent="0.25">
      <c r="A8" s="316">
        <v>2</v>
      </c>
      <c r="B8" s="337" t="s">
        <v>512</v>
      </c>
      <c r="C8" s="337" t="s">
        <v>513</v>
      </c>
      <c r="D8" s="319" t="s">
        <v>514</v>
      </c>
      <c r="E8" s="320" t="s">
        <v>515</v>
      </c>
      <c r="F8" s="333"/>
      <c r="G8" s="334"/>
      <c r="H8" s="323"/>
      <c r="I8" s="323"/>
      <c r="J8" s="324"/>
      <c r="K8" s="325"/>
      <c r="L8" s="326"/>
      <c r="M8" s="325"/>
      <c r="N8" s="327"/>
      <c r="O8" s="323"/>
      <c r="P8" s="328"/>
      <c r="Q8" s="329"/>
    </row>
    <row r="9" spans="1:17" s="330" customFormat="1" ht="18.899999999999999" customHeight="1" x14ac:dyDescent="0.25">
      <c r="A9" s="316">
        <v>3</v>
      </c>
      <c r="B9" s="337" t="s">
        <v>501</v>
      </c>
      <c r="C9" s="337" t="s">
        <v>516</v>
      </c>
      <c r="D9" s="319" t="s">
        <v>514</v>
      </c>
      <c r="E9" s="320" t="s">
        <v>517</v>
      </c>
      <c r="F9" s="333"/>
      <c r="G9" s="334"/>
      <c r="H9" s="323"/>
      <c r="I9" s="323"/>
      <c r="J9" s="324"/>
      <c r="K9" s="325"/>
      <c r="L9" s="326"/>
      <c r="M9" s="325"/>
      <c r="N9" s="327"/>
      <c r="O9" s="323"/>
      <c r="P9" s="335"/>
      <c r="Q9" s="336"/>
    </row>
    <row r="10" spans="1:17" s="330" customFormat="1" ht="18.899999999999999" customHeight="1" x14ac:dyDescent="0.25">
      <c r="A10" s="316">
        <v>4</v>
      </c>
      <c r="B10" s="337" t="s">
        <v>518</v>
      </c>
      <c r="C10" s="337" t="s">
        <v>519</v>
      </c>
      <c r="D10" s="319" t="s">
        <v>97</v>
      </c>
      <c r="E10" s="320" t="s">
        <v>520</v>
      </c>
      <c r="F10" s="333"/>
      <c r="G10" s="334"/>
      <c r="H10" s="323"/>
      <c r="I10" s="323"/>
      <c r="J10" s="324"/>
      <c r="K10" s="325"/>
      <c r="L10" s="326"/>
      <c r="M10" s="325"/>
      <c r="N10" s="327"/>
      <c r="O10" s="323"/>
      <c r="P10" s="338"/>
      <c r="Q10" s="339"/>
    </row>
    <row r="11" spans="1:17" s="330" customFormat="1" ht="18.899999999999999" customHeight="1" x14ac:dyDescent="0.25">
      <c r="A11" s="316">
        <v>5</v>
      </c>
      <c r="B11" s="337" t="s">
        <v>521</v>
      </c>
      <c r="C11" s="337" t="s">
        <v>522</v>
      </c>
      <c r="D11" s="319" t="s">
        <v>97</v>
      </c>
      <c r="E11" s="320" t="s">
        <v>523</v>
      </c>
      <c r="F11" s="333"/>
      <c r="G11" s="334"/>
      <c r="H11" s="323"/>
      <c r="I11" s="323"/>
      <c r="J11" s="324"/>
      <c r="K11" s="325"/>
      <c r="L11" s="326"/>
      <c r="M11" s="325"/>
      <c r="N11" s="327"/>
      <c r="O11" s="323"/>
      <c r="P11" s="338"/>
      <c r="Q11" s="339"/>
    </row>
    <row r="12" spans="1:17" s="330" customFormat="1" ht="18.899999999999999" customHeight="1" x14ac:dyDescent="0.25">
      <c r="A12" s="316">
        <v>6</v>
      </c>
      <c r="B12" s="337" t="s">
        <v>359</v>
      </c>
      <c r="C12" s="337" t="s">
        <v>524</v>
      </c>
      <c r="D12" s="319" t="s">
        <v>514</v>
      </c>
      <c r="E12" s="320" t="s">
        <v>525</v>
      </c>
      <c r="F12" s="333"/>
      <c r="G12" s="334"/>
      <c r="H12" s="323"/>
      <c r="I12" s="323"/>
      <c r="J12" s="324"/>
      <c r="K12" s="325"/>
      <c r="L12" s="326"/>
      <c r="M12" s="325"/>
      <c r="N12" s="327"/>
      <c r="O12" s="323"/>
      <c r="P12" s="338"/>
      <c r="Q12" s="339"/>
    </row>
    <row r="13" spans="1:17" s="330" customFormat="1" ht="18.899999999999999" customHeight="1" x14ac:dyDescent="0.25">
      <c r="A13" s="316">
        <v>7</v>
      </c>
      <c r="B13" s="337" t="s">
        <v>526</v>
      </c>
      <c r="C13" s="337" t="s">
        <v>527</v>
      </c>
      <c r="D13" s="319" t="s">
        <v>514</v>
      </c>
      <c r="E13" s="320" t="s">
        <v>528</v>
      </c>
      <c r="F13" s="333"/>
      <c r="G13" s="334"/>
      <c r="H13" s="323"/>
      <c r="I13" s="323"/>
      <c r="J13" s="324"/>
      <c r="K13" s="325"/>
      <c r="L13" s="326"/>
      <c r="M13" s="325"/>
      <c r="N13" s="327"/>
      <c r="O13" s="323"/>
      <c r="P13" s="338"/>
      <c r="Q13" s="339"/>
    </row>
    <row r="14" spans="1:17" s="330" customFormat="1" ht="18.899999999999999" customHeight="1" x14ac:dyDescent="0.25">
      <c r="A14" s="316">
        <v>8</v>
      </c>
      <c r="B14" s="337"/>
      <c r="C14" s="337"/>
      <c r="D14" s="323"/>
      <c r="E14" s="320"/>
      <c r="F14" s="333"/>
      <c r="G14" s="334"/>
      <c r="H14" s="323"/>
      <c r="I14" s="323"/>
      <c r="J14" s="324"/>
      <c r="K14" s="325"/>
      <c r="L14" s="326"/>
      <c r="M14" s="325"/>
      <c r="N14" s="327"/>
      <c r="O14" s="323"/>
      <c r="P14" s="338"/>
      <c r="Q14" s="339"/>
    </row>
    <row r="15" spans="1:17" s="330" customFormat="1" ht="18.899999999999999" customHeight="1" x14ac:dyDescent="0.25">
      <c r="A15" s="316">
        <v>9</v>
      </c>
      <c r="B15" s="337"/>
      <c r="C15" s="337"/>
      <c r="D15" s="323"/>
      <c r="E15" s="320"/>
      <c r="F15" s="329"/>
      <c r="G15" s="329"/>
      <c r="H15" s="323"/>
      <c r="I15" s="323"/>
      <c r="J15" s="324"/>
      <c r="K15" s="325"/>
      <c r="L15" s="326"/>
      <c r="M15" s="340"/>
      <c r="N15" s="327"/>
      <c r="O15" s="323"/>
      <c r="P15" s="329"/>
      <c r="Q15" s="329"/>
    </row>
    <row r="16" spans="1:17" s="330" customFormat="1" ht="18.899999999999999" customHeight="1" x14ac:dyDescent="0.25">
      <c r="A16" s="316">
        <v>10</v>
      </c>
      <c r="B16" s="341"/>
      <c r="C16" s="337"/>
      <c r="D16" s="323"/>
      <c r="E16" s="320"/>
      <c r="F16" s="329"/>
      <c r="G16" s="329"/>
      <c r="H16" s="323"/>
      <c r="I16" s="323"/>
      <c r="J16" s="324"/>
      <c r="K16" s="325"/>
      <c r="L16" s="326"/>
      <c r="M16" s="340"/>
      <c r="N16" s="327"/>
      <c r="O16" s="323"/>
      <c r="P16" s="328"/>
      <c r="Q16" s="329"/>
    </row>
    <row r="17" spans="1:17" s="330" customFormat="1" ht="18.899999999999999" customHeight="1" x14ac:dyDescent="0.25">
      <c r="A17" s="316">
        <v>11</v>
      </c>
      <c r="B17" s="337"/>
      <c r="C17" s="337"/>
      <c r="D17" s="323"/>
      <c r="E17" s="320"/>
      <c r="F17" s="329"/>
      <c r="G17" s="329"/>
      <c r="H17" s="323"/>
      <c r="I17" s="323"/>
      <c r="J17" s="324"/>
      <c r="K17" s="325"/>
      <c r="L17" s="326"/>
      <c r="M17" s="340"/>
      <c r="N17" s="327"/>
      <c r="O17" s="323"/>
      <c r="P17" s="328"/>
      <c r="Q17" s="329"/>
    </row>
    <row r="18" spans="1:17" s="330" customFormat="1" ht="18.899999999999999" customHeight="1" x14ac:dyDescent="0.25">
      <c r="A18" s="316">
        <v>12</v>
      </c>
      <c r="B18" s="337"/>
      <c r="C18" s="337"/>
      <c r="D18" s="323"/>
      <c r="E18" s="320"/>
      <c r="F18" s="329"/>
      <c r="G18" s="329"/>
      <c r="H18" s="323"/>
      <c r="I18" s="323"/>
      <c r="J18" s="324"/>
      <c r="K18" s="325"/>
      <c r="L18" s="326"/>
      <c r="M18" s="340"/>
      <c r="N18" s="327"/>
      <c r="O18" s="323"/>
      <c r="P18" s="328"/>
      <c r="Q18" s="329"/>
    </row>
    <row r="19" spans="1:17" s="330" customFormat="1" ht="18.899999999999999" customHeight="1" x14ac:dyDescent="0.25">
      <c r="A19" s="316">
        <v>13</v>
      </c>
      <c r="B19" s="337"/>
      <c r="C19" s="337"/>
      <c r="D19" s="323"/>
      <c r="E19" s="320"/>
      <c r="F19" s="329"/>
      <c r="G19" s="329"/>
      <c r="H19" s="323"/>
      <c r="I19" s="323"/>
      <c r="J19" s="324"/>
      <c r="K19" s="325"/>
      <c r="L19" s="326"/>
      <c r="M19" s="340"/>
      <c r="N19" s="327"/>
      <c r="O19" s="323"/>
      <c r="P19" s="328"/>
      <c r="Q19" s="329"/>
    </row>
    <row r="20" spans="1:17" s="330" customFormat="1" ht="18.899999999999999" customHeight="1" x14ac:dyDescent="0.25">
      <c r="A20" s="316">
        <v>14</v>
      </c>
      <c r="B20" s="337"/>
      <c r="C20" s="337"/>
      <c r="D20" s="323"/>
      <c r="E20" s="320"/>
      <c r="F20" s="329"/>
      <c r="G20" s="329"/>
      <c r="H20" s="323"/>
      <c r="I20" s="323"/>
      <c r="J20" s="324"/>
      <c r="K20" s="325"/>
      <c r="L20" s="326"/>
      <c r="M20" s="340"/>
      <c r="N20" s="327"/>
      <c r="O20" s="323"/>
      <c r="P20" s="328"/>
      <c r="Q20" s="329"/>
    </row>
    <row r="21" spans="1:17" s="330" customFormat="1" ht="18.899999999999999" customHeight="1" x14ac:dyDescent="0.25">
      <c r="A21" s="316">
        <v>15</v>
      </c>
      <c r="B21" s="337"/>
      <c r="C21" s="337"/>
      <c r="D21" s="323"/>
      <c r="E21" s="320"/>
      <c r="F21" s="329"/>
      <c r="G21" s="329"/>
      <c r="H21" s="323"/>
      <c r="I21" s="323"/>
      <c r="J21" s="324"/>
      <c r="K21" s="325"/>
      <c r="L21" s="326"/>
      <c r="M21" s="340"/>
      <c r="N21" s="327"/>
      <c r="O21" s="323"/>
      <c r="P21" s="328"/>
      <c r="Q21" s="329"/>
    </row>
    <row r="22" spans="1:17" s="330" customFormat="1" ht="18.899999999999999" customHeight="1" x14ac:dyDescent="0.25">
      <c r="A22" s="316">
        <v>16</v>
      </c>
      <c r="B22" s="337"/>
      <c r="C22" s="337"/>
      <c r="D22" s="323"/>
      <c r="E22" s="320"/>
      <c r="F22" s="329"/>
      <c r="G22" s="329"/>
      <c r="H22" s="323"/>
      <c r="I22" s="323"/>
      <c r="J22" s="324"/>
      <c r="K22" s="325"/>
      <c r="L22" s="326"/>
      <c r="M22" s="340"/>
      <c r="N22" s="327"/>
      <c r="O22" s="323"/>
      <c r="P22" s="328"/>
      <c r="Q22" s="329"/>
    </row>
    <row r="23" spans="1:17" s="330" customFormat="1" ht="18.899999999999999" customHeight="1" x14ac:dyDescent="0.25">
      <c r="A23" s="316">
        <v>17</v>
      </c>
      <c r="B23" s="337"/>
      <c r="C23" s="337"/>
      <c r="D23" s="323"/>
      <c r="E23" s="320"/>
      <c r="F23" s="329"/>
      <c r="G23" s="329"/>
      <c r="H23" s="323"/>
      <c r="I23" s="323"/>
      <c r="J23" s="324"/>
      <c r="K23" s="325"/>
      <c r="L23" s="326"/>
      <c r="M23" s="340"/>
      <c r="N23" s="327"/>
      <c r="O23" s="323"/>
      <c r="P23" s="328"/>
      <c r="Q23" s="329"/>
    </row>
    <row r="24" spans="1:17" s="330" customFormat="1" ht="18.899999999999999" customHeight="1" x14ac:dyDescent="0.25">
      <c r="A24" s="316">
        <v>18</v>
      </c>
      <c r="B24" s="337"/>
      <c r="C24" s="337"/>
      <c r="D24" s="323"/>
      <c r="E24" s="320"/>
      <c r="F24" s="329"/>
      <c r="G24" s="329"/>
      <c r="H24" s="323"/>
      <c r="I24" s="323"/>
      <c r="J24" s="324"/>
      <c r="K24" s="325"/>
      <c r="L24" s="326"/>
      <c r="M24" s="340"/>
      <c r="N24" s="327"/>
      <c r="O24" s="323"/>
      <c r="P24" s="328"/>
      <c r="Q24" s="329"/>
    </row>
    <row r="25" spans="1:17" s="330" customFormat="1" ht="18.899999999999999" customHeight="1" x14ac:dyDescent="0.25">
      <c r="A25" s="316">
        <v>19</v>
      </c>
      <c r="B25" s="337"/>
      <c r="C25" s="337"/>
      <c r="D25" s="323"/>
      <c r="E25" s="320"/>
      <c r="F25" s="329"/>
      <c r="G25" s="329"/>
      <c r="H25" s="323"/>
      <c r="I25" s="323"/>
      <c r="J25" s="324"/>
      <c r="K25" s="325"/>
      <c r="L25" s="326"/>
      <c r="M25" s="340"/>
      <c r="N25" s="327"/>
      <c r="O25" s="323"/>
      <c r="P25" s="328"/>
      <c r="Q25" s="329"/>
    </row>
    <row r="26" spans="1:17" s="330" customFormat="1" ht="18.899999999999999" customHeight="1" x14ac:dyDescent="0.25">
      <c r="A26" s="316">
        <v>20</v>
      </c>
      <c r="B26" s="337"/>
      <c r="C26" s="337"/>
      <c r="D26" s="323"/>
      <c r="E26" s="320"/>
      <c r="F26" s="329"/>
      <c r="G26" s="329"/>
      <c r="H26" s="323"/>
      <c r="I26" s="323"/>
      <c r="J26" s="324"/>
      <c r="K26" s="325"/>
      <c r="L26" s="326"/>
      <c r="M26" s="340"/>
      <c r="N26" s="327"/>
      <c r="O26" s="323"/>
      <c r="P26" s="328"/>
      <c r="Q26" s="329"/>
    </row>
    <row r="27" spans="1:17" s="330" customFormat="1" ht="18.899999999999999" customHeight="1" x14ac:dyDescent="0.25">
      <c r="A27" s="316">
        <v>21</v>
      </c>
      <c r="B27" s="337"/>
      <c r="C27" s="337"/>
      <c r="D27" s="323"/>
      <c r="E27" s="320"/>
      <c r="F27" s="329"/>
      <c r="G27" s="329"/>
      <c r="H27" s="323"/>
      <c r="I27" s="323"/>
      <c r="J27" s="324"/>
      <c r="K27" s="325"/>
      <c r="L27" s="326"/>
      <c r="M27" s="340"/>
      <c r="N27" s="327"/>
      <c r="O27" s="323"/>
      <c r="P27" s="328"/>
      <c r="Q27" s="329"/>
    </row>
    <row r="28" spans="1:17" s="330" customFormat="1" ht="18.899999999999999" customHeight="1" x14ac:dyDescent="0.25">
      <c r="A28" s="316">
        <v>22</v>
      </c>
      <c r="B28" s="337"/>
      <c r="C28" s="337"/>
      <c r="D28" s="323"/>
      <c r="E28" s="342"/>
      <c r="F28" s="343"/>
      <c r="G28" s="336"/>
      <c r="H28" s="323"/>
      <c r="I28" s="323"/>
      <c r="J28" s="324"/>
      <c r="K28" s="325"/>
      <c r="L28" s="326"/>
      <c r="M28" s="340"/>
      <c r="N28" s="327"/>
      <c r="O28" s="323"/>
      <c r="P28" s="328"/>
      <c r="Q28" s="329"/>
    </row>
    <row r="29" spans="1:17" s="330" customFormat="1" ht="18.899999999999999" customHeight="1" x14ac:dyDescent="0.25">
      <c r="A29" s="316">
        <v>23</v>
      </c>
      <c r="B29" s="337"/>
      <c r="C29" s="337"/>
      <c r="D29" s="323"/>
      <c r="E29" s="344"/>
      <c r="F29" s="329"/>
      <c r="G29" s="329"/>
      <c r="H29" s="323"/>
      <c r="I29" s="323"/>
      <c r="J29" s="324"/>
      <c r="K29" s="325"/>
      <c r="L29" s="326"/>
      <c r="M29" s="340"/>
      <c r="N29" s="327"/>
      <c r="O29" s="323"/>
      <c r="P29" s="328"/>
      <c r="Q29" s="329"/>
    </row>
    <row r="30" spans="1:17" s="330" customFormat="1" ht="18.899999999999999" customHeight="1" x14ac:dyDescent="0.25">
      <c r="A30" s="316">
        <v>24</v>
      </c>
      <c r="B30" s="337"/>
      <c r="C30" s="337"/>
      <c r="D30" s="323"/>
      <c r="E30" s="320"/>
      <c r="F30" s="329"/>
      <c r="G30" s="329"/>
      <c r="H30" s="323"/>
      <c r="I30" s="323"/>
      <c r="J30" s="324"/>
      <c r="K30" s="325"/>
      <c r="L30" s="326"/>
      <c r="M30" s="340"/>
      <c r="N30" s="327"/>
      <c r="O30" s="323"/>
      <c r="P30" s="328"/>
      <c r="Q30" s="329"/>
    </row>
    <row r="31" spans="1:17" s="330" customFormat="1" ht="18.899999999999999" customHeight="1" x14ac:dyDescent="0.25">
      <c r="A31" s="316">
        <v>25</v>
      </c>
      <c r="B31" s="337"/>
      <c r="C31" s="337"/>
      <c r="D31" s="323"/>
      <c r="E31" s="320"/>
      <c r="F31" s="329"/>
      <c r="G31" s="329"/>
      <c r="H31" s="323"/>
      <c r="I31" s="323"/>
      <c r="J31" s="324"/>
      <c r="K31" s="325"/>
      <c r="L31" s="326"/>
      <c r="M31" s="340"/>
      <c r="N31" s="327"/>
      <c r="O31" s="323"/>
      <c r="P31" s="328"/>
      <c r="Q31" s="329"/>
    </row>
    <row r="32" spans="1:17" s="330" customFormat="1" ht="18.899999999999999" customHeight="1" x14ac:dyDescent="0.25">
      <c r="A32" s="316">
        <v>26</v>
      </c>
      <c r="B32" s="337"/>
      <c r="C32" s="337"/>
      <c r="D32" s="323"/>
      <c r="E32" s="458"/>
      <c r="F32" s="329"/>
      <c r="G32" s="329"/>
      <c r="H32" s="323"/>
      <c r="I32" s="323"/>
      <c r="J32" s="324"/>
      <c r="K32" s="325"/>
      <c r="L32" s="326"/>
      <c r="M32" s="340"/>
      <c r="N32" s="327"/>
      <c r="O32" s="323"/>
      <c r="P32" s="328"/>
      <c r="Q32" s="329"/>
    </row>
    <row r="33" spans="1:17" s="330" customFormat="1" ht="18.899999999999999" customHeight="1" x14ac:dyDescent="0.25">
      <c r="A33" s="316">
        <v>27</v>
      </c>
      <c r="B33" s="337"/>
      <c r="C33" s="337"/>
      <c r="D33" s="323"/>
      <c r="E33" s="320"/>
      <c r="F33" s="329"/>
      <c r="G33" s="329"/>
      <c r="H33" s="323"/>
      <c r="I33" s="323"/>
      <c r="J33" s="324"/>
      <c r="K33" s="325"/>
      <c r="L33" s="326"/>
      <c r="M33" s="340"/>
      <c r="N33" s="327"/>
      <c r="O33" s="323"/>
      <c r="P33" s="328"/>
      <c r="Q33" s="329"/>
    </row>
    <row r="34" spans="1:17" s="330" customFormat="1" ht="18.899999999999999" customHeight="1" x14ac:dyDescent="0.25">
      <c r="A34" s="316">
        <v>28</v>
      </c>
      <c r="B34" s="337"/>
      <c r="C34" s="337"/>
      <c r="D34" s="323"/>
      <c r="E34" s="320"/>
      <c r="F34" s="329"/>
      <c r="G34" s="329"/>
      <c r="H34" s="323"/>
      <c r="I34" s="323"/>
      <c r="J34" s="324"/>
      <c r="K34" s="325"/>
      <c r="L34" s="326"/>
      <c r="M34" s="340"/>
      <c r="N34" s="327"/>
      <c r="O34" s="323"/>
      <c r="P34" s="328"/>
      <c r="Q34" s="329"/>
    </row>
    <row r="35" spans="1:17" s="330" customFormat="1" ht="18.899999999999999" customHeight="1" x14ac:dyDescent="0.25">
      <c r="A35" s="316">
        <v>29</v>
      </c>
      <c r="B35" s="337"/>
      <c r="C35" s="337"/>
      <c r="D35" s="323"/>
      <c r="E35" s="320"/>
      <c r="F35" s="329"/>
      <c r="G35" s="329"/>
      <c r="H35" s="323"/>
      <c r="I35" s="323"/>
      <c r="J35" s="324"/>
      <c r="K35" s="325"/>
      <c r="L35" s="326"/>
      <c r="M35" s="340"/>
      <c r="N35" s="327"/>
      <c r="O35" s="323"/>
      <c r="P35" s="328"/>
      <c r="Q35" s="329"/>
    </row>
    <row r="36" spans="1:17" s="330" customFormat="1" ht="18.899999999999999" customHeight="1" x14ac:dyDescent="0.25">
      <c r="A36" s="316">
        <v>30</v>
      </c>
      <c r="B36" s="337"/>
      <c r="C36" s="337"/>
      <c r="D36" s="323"/>
      <c r="E36" s="320"/>
      <c r="F36" s="329"/>
      <c r="G36" s="329"/>
      <c r="H36" s="323"/>
      <c r="I36" s="323"/>
      <c r="J36" s="324"/>
      <c r="K36" s="325"/>
      <c r="L36" s="326"/>
      <c r="M36" s="340"/>
      <c r="N36" s="327"/>
      <c r="O36" s="323"/>
      <c r="P36" s="328"/>
      <c r="Q36" s="329"/>
    </row>
    <row r="37" spans="1:17" s="330" customFormat="1" ht="18.899999999999999" customHeight="1" x14ac:dyDescent="0.25">
      <c r="A37" s="316">
        <v>31</v>
      </c>
      <c r="B37" s="337"/>
      <c r="C37" s="337"/>
      <c r="D37" s="323"/>
      <c r="E37" s="320"/>
      <c r="F37" s="329"/>
      <c r="G37" s="329"/>
      <c r="H37" s="323"/>
      <c r="I37" s="323"/>
      <c r="J37" s="324"/>
      <c r="K37" s="325"/>
      <c r="L37" s="326"/>
      <c r="M37" s="340"/>
      <c r="N37" s="327"/>
      <c r="O37" s="323"/>
      <c r="P37" s="328"/>
      <c r="Q37" s="329"/>
    </row>
    <row r="38" spans="1:17" s="330" customFormat="1" ht="18.899999999999999" customHeight="1" x14ac:dyDescent="0.25">
      <c r="A38" s="316">
        <v>32</v>
      </c>
      <c r="B38" s="337"/>
      <c r="C38" s="337"/>
      <c r="D38" s="323"/>
      <c r="E38" s="320"/>
      <c r="F38" s="329"/>
      <c r="G38" s="329"/>
      <c r="H38" s="333"/>
      <c r="I38" s="334"/>
      <c r="J38" s="324"/>
      <c r="K38" s="325"/>
      <c r="L38" s="326"/>
      <c r="M38" s="340"/>
      <c r="N38" s="327"/>
      <c r="O38" s="329"/>
      <c r="P38" s="328"/>
      <c r="Q38" s="329"/>
    </row>
    <row r="39" spans="1:17" s="330" customFormat="1" ht="18.899999999999999" customHeight="1" x14ac:dyDescent="0.25">
      <c r="A39" s="316">
        <v>33</v>
      </c>
      <c r="B39" s="337"/>
      <c r="C39" s="337"/>
      <c r="D39" s="323"/>
      <c r="E39" s="320"/>
      <c r="F39" s="329"/>
      <c r="G39" s="329"/>
      <c r="H39" s="333"/>
      <c r="I39" s="334"/>
      <c r="J39" s="324"/>
      <c r="K39" s="325"/>
      <c r="L39" s="326"/>
      <c r="M39" s="340"/>
      <c r="N39" s="336"/>
      <c r="O39" s="329"/>
      <c r="P39" s="328"/>
      <c r="Q39" s="329"/>
    </row>
    <row r="40" spans="1:17" s="330" customFormat="1" ht="18.899999999999999" customHeight="1" x14ac:dyDescent="0.25">
      <c r="A40" s="316">
        <v>34</v>
      </c>
      <c r="B40" s="337"/>
      <c r="C40" s="337"/>
      <c r="D40" s="323"/>
      <c r="E40" s="320"/>
      <c r="F40" s="329"/>
      <c r="G40" s="329"/>
      <c r="H40" s="333"/>
      <c r="I40" s="334"/>
      <c r="J40" s="324" t="e">
        <f>IF(AND(Q40="",#REF!&gt;0,#REF!&lt;5),K40,)</f>
        <v>#REF!</v>
      </c>
      <c r="K40" s="325" t="str">
        <f>IF(D40="","ZZZ9",IF(AND(#REF!&gt;0,#REF!&lt;5),D40&amp;#REF!,D40&amp;"9"))</f>
        <v>ZZZ9</v>
      </c>
      <c r="L40" s="326">
        <f t="shared" ref="L40:L103" si="0">IF(Q40="",999,Q40)</f>
        <v>999</v>
      </c>
      <c r="M40" s="340">
        <f t="shared" ref="M40:M103" si="1">IF(P40=999,999,1)</f>
        <v>999</v>
      </c>
      <c r="N40" s="336"/>
      <c r="O40" s="329"/>
      <c r="P40" s="328">
        <f t="shared" ref="P40:P103" si="2">IF(N40="DA",1,IF(N40="WC",2,IF(N40="SE",3,IF(N40="Q",4,IF(N40="LL",5,999)))))</f>
        <v>999</v>
      </c>
      <c r="Q40" s="329"/>
    </row>
    <row r="41" spans="1:17" s="330" customFormat="1" ht="18.899999999999999" customHeight="1" x14ac:dyDescent="0.25">
      <c r="A41" s="316">
        <v>35</v>
      </c>
      <c r="B41" s="337"/>
      <c r="C41" s="337"/>
      <c r="D41" s="323"/>
      <c r="E41" s="320"/>
      <c r="F41" s="329"/>
      <c r="G41" s="329"/>
      <c r="H41" s="333"/>
      <c r="I41" s="334"/>
      <c r="J41" s="324" t="e">
        <f>IF(AND(Q41="",#REF!&gt;0,#REF!&lt;5),K41,)</f>
        <v>#REF!</v>
      </c>
      <c r="K41" s="325" t="str">
        <f>IF(D41="","ZZZ9",IF(AND(#REF!&gt;0,#REF!&lt;5),D41&amp;#REF!,D41&amp;"9"))</f>
        <v>ZZZ9</v>
      </c>
      <c r="L41" s="326">
        <f t="shared" si="0"/>
        <v>999</v>
      </c>
      <c r="M41" s="340">
        <f t="shared" si="1"/>
        <v>999</v>
      </c>
      <c r="N41" s="336"/>
      <c r="O41" s="329"/>
      <c r="P41" s="328">
        <f t="shared" si="2"/>
        <v>999</v>
      </c>
      <c r="Q41" s="329"/>
    </row>
    <row r="42" spans="1:17" s="330" customFormat="1" ht="18.899999999999999" customHeight="1" x14ac:dyDescent="0.25">
      <c r="A42" s="316">
        <v>36</v>
      </c>
      <c r="B42" s="337"/>
      <c r="C42" s="337"/>
      <c r="D42" s="323"/>
      <c r="E42" s="320"/>
      <c r="F42" s="329"/>
      <c r="G42" s="329"/>
      <c r="H42" s="333"/>
      <c r="I42" s="334"/>
      <c r="J42" s="324" t="e">
        <f>IF(AND(Q42="",#REF!&gt;0,#REF!&lt;5),K42,)</f>
        <v>#REF!</v>
      </c>
      <c r="K42" s="325" t="str">
        <f>IF(D42="","ZZZ9",IF(AND(#REF!&gt;0,#REF!&lt;5),D42&amp;#REF!,D42&amp;"9"))</f>
        <v>ZZZ9</v>
      </c>
      <c r="L42" s="326">
        <f t="shared" si="0"/>
        <v>999</v>
      </c>
      <c r="M42" s="340">
        <f t="shared" si="1"/>
        <v>999</v>
      </c>
      <c r="N42" s="336"/>
      <c r="O42" s="329"/>
      <c r="P42" s="328">
        <f t="shared" si="2"/>
        <v>999</v>
      </c>
      <c r="Q42" s="329"/>
    </row>
    <row r="43" spans="1:17" s="330" customFormat="1" ht="18.899999999999999" customHeight="1" x14ac:dyDescent="0.25">
      <c r="A43" s="316">
        <v>37</v>
      </c>
      <c r="B43" s="337"/>
      <c r="C43" s="337"/>
      <c r="D43" s="323"/>
      <c r="E43" s="320"/>
      <c r="F43" s="329"/>
      <c r="G43" s="329"/>
      <c r="H43" s="333"/>
      <c r="I43" s="334"/>
      <c r="J43" s="324" t="e">
        <f>IF(AND(Q43="",#REF!&gt;0,#REF!&lt;5),K43,)</f>
        <v>#REF!</v>
      </c>
      <c r="K43" s="325" t="str">
        <f>IF(D43="","ZZZ9",IF(AND(#REF!&gt;0,#REF!&lt;5),D43&amp;#REF!,D43&amp;"9"))</f>
        <v>ZZZ9</v>
      </c>
      <c r="L43" s="326">
        <f t="shared" si="0"/>
        <v>999</v>
      </c>
      <c r="M43" s="340">
        <f t="shared" si="1"/>
        <v>999</v>
      </c>
      <c r="N43" s="336"/>
      <c r="O43" s="329"/>
      <c r="P43" s="328">
        <f t="shared" si="2"/>
        <v>999</v>
      </c>
      <c r="Q43" s="329"/>
    </row>
    <row r="44" spans="1:17" s="330" customFormat="1" ht="18.899999999999999" customHeight="1" x14ac:dyDescent="0.25">
      <c r="A44" s="316">
        <v>38</v>
      </c>
      <c r="B44" s="337"/>
      <c r="C44" s="337"/>
      <c r="D44" s="323"/>
      <c r="E44" s="320"/>
      <c r="F44" s="329"/>
      <c r="G44" s="329"/>
      <c r="H44" s="333"/>
      <c r="I44" s="334"/>
      <c r="J44" s="324" t="e">
        <f>IF(AND(Q44="",#REF!&gt;0,#REF!&lt;5),K44,)</f>
        <v>#REF!</v>
      </c>
      <c r="K44" s="325" t="str">
        <f>IF(D44="","ZZZ9",IF(AND(#REF!&gt;0,#REF!&lt;5),D44&amp;#REF!,D44&amp;"9"))</f>
        <v>ZZZ9</v>
      </c>
      <c r="L44" s="326">
        <f t="shared" si="0"/>
        <v>999</v>
      </c>
      <c r="M44" s="340">
        <f t="shared" si="1"/>
        <v>999</v>
      </c>
      <c r="N44" s="336"/>
      <c r="O44" s="329"/>
      <c r="P44" s="328">
        <f t="shared" si="2"/>
        <v>999</v>
      </c>
      <c r="Q44" s="329"/>
    </row>
    <row r="45" spans="1:17" s="330" customFormat="1" ht="18.899999999999999" customHeight="1" x14ac:dyDescent="0.25">
      <c r="A45" s="316">
        <v>39</v>
      </c>
      <c r="B45" s="337"/>
      <c r="C45" s="337"/>
      <c r="D45" s="323"/>
      <c r="E45" s="320"/>
      <c r="F45" s="329"/>
      <c r="G45" s="329"/>
      <c r="H45" s="333"/>
      <c r="I45" s="334"/>
      <c r="J45" s="324" t="e">
        <f>IF(AND(Q45="",#REF!&gt;0,#REF!&lt;5),K45,)</f>
        <v>#REF!</v>
      </c>
      <c r="K45" s="325" t="str">
        <f>IF(D45="","ZZZ9",IF(AND(#REF!&gt;0,#REF!&lt;5),D45&amp;#REF!,D45&amp;"9"))</f>
        <v>ZZZ9</v>
      </c>
      <c r="L45" s="326">
        <f t="shared" si="0"/>
        <v>999</v>
      </c>
      <c r="M45" s="340">
        <f t="shared" si="1"/>
        <v>999</v>
      </c>
      <c r="N45" s="336"/>
      <c r="O45" s="329"/>
      <c r="P45" s="328">
        <f t="shared" si="2"/>
        <v>999</v>
      </c>
      <c r="Q45" s="329"/>
    </row>
    <row r="46" spans="1:17" s="330" customFormat="1" ht="18.899999999999999" customHeight="1" x14ac:dyDescent="0.25">
      <c r="A46" s="316">
        <v>40</v>
      </c>
      <c r="B46" s="337"/>
      <c r="C46" s="337"/>
      <c r="D46" s="323"/>
      <c r="E46" s="320"/>
      <c r="F46" s="329"/>
      <c r="G46" s="329"/>
      <c r="H46" s="333"/>
      <c r="I46" s="334"/>
      <c r="J46" s="324" t="e">
        <f>IF(AND(Q46="",#REF!&gt;0,#REF!&lt;5),K46,)</f>
        <v>#REF!</v>
      </c>
      <c r="K46" s="325" t="str">
        <f>IF(D46="","ZZZ9",IF(AND(#REF!&gt;0,#REF!&lt;5),D46&amp;#REF!,D46&amp;"9"))</f>
        <v>ZZZ9</v>
      </c>
      <c r="L46" s="326">
        <f t="shared" si="0"/>
        <v>999</v>
      </c>
      <c r="M46" s="340">
        <f t="shared" si="1"/>
        <v>999</v>
      </c>
      <c r="N46" s="336"/>
      <c r="O46" s="329"/>
      <c r="P46" s="328">
        <f t="shared" si="2"/>
        <v>999</v>
      </c>
      <c r="Q46" s="329"/>
    </row>
    <row r="47" spans="1:17" s="330" customFormat="1" ht="18.899999999999999" customHeight="1" x14ac:dyDescent="0.25">
      <c r="A47" s="316">
        <v>41</v>
      </c>
      <c r="B47" s="337"/>
      <c r="C47" s="337"/>
      <c r="D47" s="323"/>
      <c r="E47" s="320"/>
      <c r="F47" s="329"/>
      <c r="G47" s="329"/>
      <c r="H47" s="333"/>
      <c r="I47" s="334"/>
      <c r="J47" s="324" t="e">
        <f>IF(AND(Q47="",#REF!&gt;0,#REF!&lt;5),K47,)</f>
        <v>#REF!</v>
      </c>
      <c r="K47" s="325" t="str">
        <f>IF(D47="","ZZZ9",IF(AND(#REF!&gt;0,#REF!&lt;5),D47&amp;#REF!,D47&amp;"9"))</f>
        <v>ZZZ9</v>
      </c>
      <c r="L47" s="326">
        <f t="shared" si="0"/>
        <v>999</v>
      </c>
      <c r="M47" s="340">
        <f t="shared" si="1"/>
        <v>999</v>
      </c>
      <c r="N47" s="336"/>
      <c r="O47" s="329"/>
      <c r="P47" s="328">
        <f t="shared" si="2"/>
        <v>999</v>
      </c>
      <c r="Q47" s="329"/>
    </row>
    <row r="48" spans="1:17" s="330" customFormat="1" ht="18.899999999999999" customHeight="1" x14ac:dyDescent="0.25">
      <c r="A48" s="316">
        <v>42</v>
      </c>
      <c r="B48" s="337"/>
      <c r="C48" s="337"/>
      <c r="D48" s="323"/>
      <c r="E48" s="320"/>
      <c r="F48" s="329"/>
      <c r="G48" s="329"/>
      <c r="H48" s="333"/>
      <c r="I48" s="334"/>
      <c r="J48" s="324" t="e">
        <f>IF(AND(Q48="",#REF!&gt;0,#REF!&lt;5),K48,)</f>
        <v>#REF!</v>
      </c>
      <c r="K48" s="325" t="str">
        <f>IF(D48="","ZZZ9",IF(AND(#REF!&gt;0,#REF!&lt;5),D48&amp;#REF!,D48&amp;"9"))</f>
        <v>ZZZ9</v>
      </c>
      <c r="L48" s="326">
        <f t="shared" si="0"/>
        <v>999</v>
      </c>
      <c r="M48" s="340">
        <f t="shared" si="1"/>
        <v>999</v>
      </c>
      <c r="N48" s="336"/>
      <c r="O48" s="329"/>
      <c r="P48" s="328">
        <f t="shared" si="2"/>
        <v>999</v>
      </c>
      <c r="Q48" s="329"/>
    </row>
    <row r="49" spans="1:17" s="330" customFormat="1" ht="18.899999999999999" customHeight="1" x14ac:dyDescent="0.25">
      <c r="A49" s="316">
        <v>43</v>
      </c>
      <c r="B49" s="337"/>
      <c r="C49" s="337"/>
      <c r="D49" s="323"/>
      <c r="E49" s="320"/>
      <c r="F49" s="329"/>
      <c r="G49" s="329"/>
      <c r="H49" s="333"/>
      <c r="I49" s="334"/>
      <c r="J49" s="324" t="e">
        <f>IF(AND(Q49="",#REF!&gt;0,#REF!&lt;5),K49,)</f>
        <v>#REF!</v>
      </c>
      <c r="K49" s="325" t="str">
        <f>IF(D49="","ZZZ9",IF(AND(#REF!&gt;0,#REF!&lt;5),D49&amp;#REF!,D49&amp;"9"))</f>
        <v>ZZZ9</v>
      </c>
      <c r="L49" s="326">
        <f t="shared" si="0"/>
        <v>999</v>
      </c>
      <c r="M49" s="340">
        <f t="shared" si="1"/>
        <v>999</v>
      </c>
      <c r="N49" s="336"/>
      <c r="O49" s="329"/>
      <c r="P49" s="328">
        <f t="shared" si="2"/>
        <v>999</v>
      </c>
      <c r="Q49" s="329"/>
    </row>
    <row r="50" spans="1:17" s="330" customFormat="1" ht="18.899999999999999" customHeight="1" x14ac:dyDescent="0.25">
      <c r="A50" s="316">
        <v>44</v>
      </c>
      <c r="B50" s="337"/>
      <c r="C50" s="337"/>
      <c r="D50" s="323"/>
      <c r="E50" s="320"/>
      <c r="F50" s="329"/>
      <c r="G50" s="329"/>
      <c r="H50" s="333"/>
      <c r="I50" s="334"/>
      <c r="J50" s="324" t="e">
        <f>IF(AND(Q50="",#REF!&gt;0,#REF!&lt;5),K50,)</f>
        <v>#REF!</v>
      </c>
      <c r="K50" s="325" t="str">
        <f>IF(D50="","ZZZ9",IF(AND(#REF!&gt;0,#REF!&lt;5),D50&amp;#REF!,D50&amp;"9"))</f>
        <v>ZZZ9</v>
      </c>
      <c r="L50" s="326">
        <f t="shared" si="0"/>
        <v>999</v>
      </c>
      <c r="M50" s="340">
        <f t="shared" si="1"/>
        <v>999</v>
      </c>
      <c r="N50" s="336"/>
      <c r="O50" s="329"/>
      <c r="P50" s="328">
        <f t="shared" si="2"/>
        <v>999</v>
      </c>
      <c r="Q50" s="329"/>
    </row>
    <row r="51" spans="1:17" s="330" customFormat="1" ht="18.899999999999999" customHeight="1" x14ac:dyDescent="0.25">
      <c r="A51" s="316">
        <v>45</v>
      </c>
      <c r="B51" s="337"/>
      <c r="C51" s="337"/>
      <c r="D51" s="323"/>
      <c r="E51" s="320"/>
      <c r="F51" s="329"/>
      <c r="G51" s="329"/>
      <c r="H51" s="333"/>
      <c r="I51" s="334"/>
      <c r="J51" s="324" t="e">
        <f>IF(AND(Q51="",#REF!&gt;0,#REF!&lt;5),K51,)</f>
        <v>#REF!</v>
      </c>
      <c r="K51" s="325" t="str">
        <f>IF(D51="","ZZZ9",IF(AND(#REF!&gt;0,#REF!&lt;5),D51&amp;#REF!,D51&amp;"9"))</f>
        <v>ZZZ9</v>
      </c>
      <c r="L51" s="326">
        <f t="shared" si="0"/>
        <v>999</v>
      </c>
      <c r="M51" s="340">
        <f t="shared" si="1"/>
        <v>999</v>
      </c>
      <c r="N51" s="336"/>
      <c r="O51" s="329"/>
      <c r="P51" s="328">
        <f t="shared" si="2"/>
        <v>999</v>
      </c>
      <c r="Q51" s="329"/>
    </row>
    <row r="52" spans="1:17" s="330" customFormat="1" ht="18.899999999999999" customHeight="1" x14ac:dyDescent="0.25">
      <c r="A52" s="316">
        <v>46</v>
      </c>
      <c r="B52" s="337"/>
      <c r="C52" s="337"/>
      <c r="D52" s="323"/>
      <c r="E52" s="320"/>
      <c r="F52" s="329"/>
      <c r="G52" s="329"/>
      <c r="H52" s="333"/>
      <c r="I52" s="334"/>
      <c r="J52" s="324" t="e">
        <f>IF(AND(Q52="",#REF!&gt;0,#REF!&lt;5),K52,)</f>
        <v>#REF!</v>
      </c>
      <c r="K52" s="325" t="str">
        <f>IF(D52="","ZZZ9",IF(AND(#REF!&gt;0,#REF!&lt;5),D52&amp;#REF!,D52&amp;"9"))</f>
        <v>ZZZ9</v>
      </c>
      <c r="L52" s="326">
        <f t="shared" si="0"/>
        <v>999</v>
      </c>
      <c r="M52" s="340">
        <f t="shared" si="1"/>
        <v>999</v>
      </c>
      <c r="N52" s="336"/>
      <c r="O52" s="329"/>
      <c r="P52" s="328">
        <f t="shared" si="2"/>
        <v>999</v>
      </c>
      <c r="Q52" s="329"/>
    </row>
    <row r="53" spans="1:17" s="330" customFormat="1" ht="18.899999999999999" customHeight="1" x14ac:dyDescent="0.25">
      <c r="A53" s="316">
        <v>47</v>
      </c>
      <c r="B53" s="337"/>
      <c r="C53" s="337"/>
      <c r="D53" s="323"/>
      <c r="E53" s="320"/>
      <c r="F53" s="329"/>
      <c r="G53" s="329"/>
      <c r="H53" s="333"/>
      <c r="I53" s="334"/>
      <c r="J53" s="324" t="e">
        <f>IF(AND(Q53="",#REF!&gt;0,#REF!&lt;5),K53,)</f>
        <v>#REF!</v>
      </c>
      <c r="K53" s="325" t="str">
        <f>IF(D53="","ZZZ9",IF(AND(#REF!&gt;0,#REF!&lt;5),D53&amp;#REF!,D53&amp;"9"))</f>
        <v>ZZZ9</v>
      </c>
      <c r="L53" s="326">
        <f t="shared" si="0"/>
        <v>999</v>
      </c>
      <c r="M53" s="340">
        <f t="shared" si="1"/>
        <v>999</v>
      </c>
      <c r="N53" s="336"/>
      <c r="O53" s="329"/>
      <c r="P53" s="328">
        <f t="shared" si="2"/>
        <v>999</v>
      </c>
      <c r="Q53" s="329"/>
    </row>
    <row r="54" spans="1:17" s="330" customFormat="1" ht="18.899999999999999" customHeight="1" x14ac:dyDescent="0.25">
      <c r="A54" s="316">
        <v>48</v>
      </c>
      <c r="B54" s="337"/>
      <c r="C54" s="337"/>
      <c r="D54" s="323"/>
      <c r="E54" s="320"/>
      <c r="F54" s="329"/>
      <c r="G54" s="329"/>
      <c r="H54" s="333"/>
      <c r="I54" s="334"/>
      <c r="J54" s="324" t="e">
        <f>IF(AND(Q54="",#REF!&gt;0,#REF!&lt;5),K54,)</f>
        <v>#REF!</v>
      </c>
      <c r="K54" s="325" t="str">
        <f>IF(D54="","ZZZ9",IF(AND(#REF!&gt;0,#REF!&lt;5),D54&amp;#REF!,D54&amp;"9"))</f>
        <v>ZZZ9</v>
      </c>
      <c r="L54" s="326">
        <f t="shared" si="0"/>
        <v>999</v>
      </c>
      <c r="M54" s="340">
        <f t="shared" si="1"/>
        <v>999</v>
      </c>
      <c r="N54" s="336"/>
      <c r="O54" s="329"/>
      <c r="P54" s="328">
        <f t="shared" si="2"/>
        <v>999</v>
      </c>
      <c r="Q54" s="329"/>
    </row>
    <row r="55" spans="1:17" s="330" customFormat="1" ht="18.899999999999999" customHeight="1" x14ac:dyDescent="0.25">
      <c r="A55" s="316">
        <v>49</v>
      </c>
      <c r="B55" s="337"/>
      <c r="C55" s="337"/>
      <c r="D55" s="323"/>
      <c r="E55" s="320"/>
      <c r="F55" s="329"/>
      <c r="G55" s="329"/>
      <c r="H55" s="333"/>
      <c r="I55" s="334"/>
      <c r="J55" s="324" t="e">
        <f>IF(AND(Q55="",#REF!&gt;0,#REF!&lt;5),K55,)</f>
        <v>#REF!</v>
      </c>
      <c r="K55" s="325" t="str">
        <f>IF(D55="","ZZZ9",IF(AND(#REF!&gt;0,#REF!&lt;5),D55&amp;#REF!,D55&amp;"9"))</f>
        <v>ZZZ9</v>
      </c>
      <c r="L55" s="326">
        <f t="shared" si="0"/>
        <v>999</v>
      </c>
      <c r="M55" s="340">
        <f t="shared" si="1"/>
        <v>999</v>
      </c>
      <c r="N55" s="336"/>
      <c r="O55" s="329"/>
      <c r="P55" s="328">
        <f t="shared" si="2"/>
        <v>999</v>
      </c>
      <c r="Q55" s="329"/>
    </row>
    <row r="56" spans="1:17" s="330" customFormat="1" ht="18.899999999999999" customHeight="1" x14ac:dyDescent="0.25">
      <c r="A56" s="316">
        <v>50</v>
      </c>
      <c r="B56" s="337"/>
      <c r="C56" s="337"/>
      <c r="D56" s="323"/>
      <c r="E56" s="320"/>
      <c r="F56" s="329"/>
      <c r="G56" s="329"/>
      <c r="H56" s="333"/>
      <c r="I56" s="334"/>
      <c r="J56" s="324" t="e">
        <f>IF(AND(Q56="",#REF!&gt;0,#REF!&lt;5),K56,)</f>
        <v>#REF!</v>
      </c>
      <c r="K56" s="325" t="str">
        <f>IF(D56="","ZZZ9",IF(AND(#REF!&gt;0,#REF!&lt;5),D56&amp;#REF!,D56&amp;"9"))</f>
        <v>ZZZ9</v>
      </c>
      <c r="L56" s="326">
        <f t="shared" si="0"/>
        <v>999</v>
      </c>
      <c r="M56" s="340">
        <f t="shared" si="1"/>
        <v>999</v>
      </c>
      <c r="N56" s="336"/>
      <c r="O56" s="329"/>
      <c r="P56" s="328">
        <f t="shared" si="2"/>
        <v>999</v>
      </c>
      <c r="Q56" s="329"/>
    </row>
    <row r="57" spans="1:17" s="330" customFormat="1" ht="18.899999999999999" customHeight="1" x14ac:dyDescent="0.25">
      <c r="A57" s="316">
        <v>51</v>
      </c>
      <c r="B57" s="337"/>
      <c r="C57" s="337"/>
      <c r="D57" s="323"/>
      <c r="E57" s="320"/>
      <c r="F57" s="329"/>
      <c r="G57" s="329"/>
      <c r="H57" s="333"/>
      <c r="I57" s="334"/>
      <c r="J57" s="324" t="e">
        <f>IF(AND(Q57="",#REF!&gt;0,#REF!&lt;5),K57,)</f>
        <v>#REF!</v>
      </c>
      <c r="K57" s="325" t="str">
        <f>IF(D57="","ZZZ9",IF(AND(#REF!&gt;0,#REF!&lt;5),D57&amp;#REF!,D57&amp;"9"))</f>
        <v>ZZZ9</v>
      </c>
      <c r="L57" s="326">
        <f t="shared" si="0"/>
        <v>999</v>
      </c>
      <c r="M57" s="340">
        <f t="shared" si="1"/>
        <v>999</v>
      </c>
      <c r="N57" s="336"/>
      <c r="O57" s="329"/>
      <c r="P57" s="328">
        <f t="shared" si="2"/>
        <v>999</v>
      </c>
      <c r="Q57" s="329"/>
    </row>
    <row r="58" spans="1:17" s="330" customFormat="1" ht="18.899999999999999" customHeight="1" x14ac:dyDescent="0.25">
      <c r="A58" s="316">
        <v>52</v>
      </c>
      <c r="B58" s="337"/>
      <c r="C58" s="337"/>
      <c r="D58" s="323"/>
      <c r="E58" s="320"/>
      <c r="F58" s="329"/>
      <c r="G58" s="329"/>
      <c r="H58" s="333"/>
      <c r="I58" s="334"/>
      <c r="J58" s="324" t="e">
        <f>IF(AND(Q58="",#REF!&gt;0,#REF!&lt;5),K58,)</f>
        <v>#REF!</v>
      </c>
      <c r="K58" s="325" t="str">
        <f>IF(D58="","ZZZ9",IF(AND(#REF!&gt;0,#REF!&lt;5),D58&amp;#REF!,D58&amp;"9"))</f>
        <v>ZZZ9</v>
      </c>
      <c r="L58" s="326">
        <f t="shared" si="0"/>
        <v>999</v>
      </c>
      <c r="M58" s="340">
        <f t="shared" si="1"/>
        <v>999</v>
      </c>
      <c r="N58" s="336"/>
      <c r="O58" s="329"/>
      <c r="P58" s="328">
        <f t="shared" si="2"/>
        <v>999</v>
      </c>
      <c r="Q58" s="329"/>
    </row>
    <row r="59" spans="1:17" s="330" customFormat="1" ht="18.899999999999999" customHeight="1" x14ac:dyDescent="0.25">
      <c r="A59" s="316">
        <v>53</v>
      </c>
      <c r="B59" s="337"/>
      <c r="C59" s="337"/>
      <c r="D59" s="323"/>
      <c r="E59" s="320"/>
      <c r="F59" s="329"/>
      <c r="G59" s="329"/>
      <c r="H59" s="333"/>
      <c r="I59" s="334"/>
      <c r="J59" s="324" t="e">
        <f>IF(AND(Q59="",#REF!&gt;0,#REF!&lt;5),K59,)</f>
        <v>#REF!</v>
      </c>
      <c r="K59" s="325" t="str">
        <f>IF(D59="","ZZZ9",IF(AND(#REF!&gt;0,#REF!&lt;5),D59&amp;#REF!,D59&amp;"9"))</f>
        <v>ZZZ9</v>
      </c>
      <c r="L59" s="326">
        <f t="shared" si="0"/>
        <v>999</v>
      </c>
      <c r="M59" s="340">
        <f t="shared" si="1"/>
        <v>999</v>
      </c>
      <c r="N59" s="336"/>
      <c r="O59" s="329"/>
      <c r="P59" s="328">
        <f t="shared" si="2"/>
        <v>999</v>
      </c>
      <c r="Q59" s="329"/>
    </row>
    <row r="60" spans="1:17" s="330" customFormat="1" ht="18.899999999999999" customHeight="1" x14ac:dyDescent="0.25">
      <c r="A60" s="316">
        <v>54</v>
      </c>
      <c r="B60" s="337"/>
      <c r="C60" s="337"/>
      <c r="D60" s="323"/>
      <c r="E60" s="320"/>
      <c r="F60" s="329"/>
      <c r="G60" s="329"/>
      <c r="H60" s="333"/>
      <c r="I60" s="334"/>
      <c r="J60" s="324" t="e">
        <f>IF(AND(Q60="",#REF!&gt;0,#REF!&lt;5),K60,)</f>
        <v>#REF!</v>
      </c>
      <c r="K60" s="325" t="str">
        <f>IF(D60="","ZZZ9",IF(AND(#REF!&gt;0,#REF!&lt;5),D60&amp;#REF!,D60&amp;"9"))</f>
        <v>ZZZ9</v>
      </c>
      <c r="L60" s="326">
        <f t="shared" si="0"/>
        <v>999</v>
      </c>
      <c r="M60" s="340">
        <f t="shared" si="1"/>
        <v>999</v>
      </c>
      <c r="N60" s="336"/>
      <c r="O60" s="329"/>
      <c r="P60" s="328">
        <f t="shared" si="2"/>
        <v>999</v>
      </c>
      <c r="Q60" s="329"/>
    </row>
    <row r="61" spans="1:17" s="330" customFormat="1" ht="18.899999999999999" customHeight="1" x14ac:dyDescent="0.25">
      <c r="A61" s="316">
        <v>55</v>
      </c>
      <c r="B61" s="337"/>
      <c r="C61" s="337"/>
      <c r="D61" s="323"/>
      <c r="E61" s="320"/>
      <c r="F61" s="329"/>
      <c r="G61" s="329"/>
      <c r="H61" s="333"/>
      <c r="I61" s="334"/>
      <c r="J61" s="324" t="e">
        <f>IF(AND(Q61="",#REF!&gt;0,#REF!&lt;5),K61,)</f>
        <v>#REF!</v>
      </c>
      <c r="K61" s="325" t="str">
        <f>IF(D61="","ZZZ9",IF(AND(#REF!&gt;0,#REF!&lt;5),D61&amp;#REF!,D61&amp;"9"))</f>
        <v>ZZZ9</v>
      </c>
      <c r="L61" s="326">
        <f t="shared" si="0"/>
        <v>999</v>
      </c>
      <c r="M61" s="340">
        <f t="shared" si="1"/>
        <v>999</v>
      </c>
      <c r="N61" s="336"/>
      <c r="O61" s="329"/>
      <c r="P61" s="328">
        <f t="shared" si="2"/>
        <v>999</v>
      </c>
      <c r="Q61" s="329"/>
    </row>
    <row r="62" spans="1:17" s="330" customFormat="1" ht="18.899999999999999" customHeight="1" x14ac:dyDescent="0.25">
      <c r="A62" s="316">
        <v>56</v>
      </c>
      <c r="B62" s="337"/>
      <c r="C62" s="337"/>
      <c r="D62" s="323"/>
      <c r="E62" s="320"/>
      <c r="F62" s="329"/>
      <c r="G62" s="329"/>
      <c r="H62" s="333"/>
      <c r="I62" s="334"/>
      <c r="J62" s="324" t="e">
        <f>IF(AND(Q62="",#REF!&gt;0,#REF!&lt;5),K62,)</f>
        <v>#REF!</v>
      </c>
      <c r="K62" s="325" t="str">
        <f>IF(D62="","ZZZ9",IF(AND(#REF!&gt;0,#REF!&lt;5),D62&amp;#REF!,D62&amp;"9"))</f>
        <v>ZZZ9</v>
      </c>
      <c r="L62" s="326">
        <f t="shared" si="0"/>
        <v>999</v>
      </c>
      <c r="M62" s="340">
        <f t="shared" si="1"/>
        <v>999</v>
      </c>
      <c r="N62" s="336"/>
      <c r="O62" s="329"/>
      <c r="P62" s="328">
        <f t="shared" si="2"/>
        <v>999</v>
      </c>
      <c r="Q62" s="329"/>
    </row>
    <row r="63" spans="1:17" s="330" customFormat="1" ht="18.899999999999999" customHeight="1" x14ac:dyDescent="0.25">
      <c r="A63" s="316">
        <v>57</v>
      </c>
      <c r="B63" s="337"/>
      <c r="C63" s="337"/>
      <c r="D63" s="323"/>
      <c r="E63" s="320"/>
      <c r="F63" s="329"/>
      <c r="G63" s="329"/>
      <c r="H63" s="333"/>
      <c r="I63" s="334"/>
      <c r="J63" s="324" t="e">
        <f>IF(AND(Q63="",#REF!&gt;0,#REF!&lt;5),K63,)</f>
        <v>#REF!</v>
      </c>
      <c r="K63" s="325" t="str">
        <f>IF(D63="","ZZZ9",IF(AND(#REF!&gt;0,#REF!&lt;5),D63&amp;#REF!,D63&amp;"9"))</f>
        <v>ZZZ9</v>
      </c>
      <c r="L63" s="326">
        <f t="shared" si="0"/>
        <v>999</v>
      </c>
      <c r="M63" s="340">
        <f t="shared" si="1"/>
        <v>999</v>
      </c>
      <c r="N63" s="336"/>
      <c r="O63" s="329"/>
      <c r="P63" s="328">
        <f t="shared" si="2"/>
        <v>999</v>
      </c>
      <c r="Q63" s="329"/>
    </row>
    <row r="64" spans="1:17" s="330" customFormat="1" ht="18.899999999999999" customHeight="1" x14ac:dyDescent="0.25">
      <c r="A64" s="316">
        <v>58</v>
      </c>
      <c r="B64" s="337"/>
      <c r="C64" s="337"/>
      <c r="D64" s="323"/>
      <c r="E64" s="320"/>
      <c r="F64" s="329"/>
      <c r="G64" s="329"/>
      <c r="H64" s="333"/>
      <c r="I64" s="334"/>
      <c r="J64" s="324" t="e">
        <f>IF(AND(Q64="",#REF!&gt;0,#REF!&lt;5),K64,)</f>
        <v>#REF!</v>
      </c>
      <c r="K64" s="325" t="str">
        <f>IF(D64="","ZZZ9",IF(AND(#REF!&gt;0,#REF!&lt;5),D64&amp;#REF!,D64&amp;"9"))</f>
        <v>ZZZ9</v>
      </c>
      <c r="L64" s="326">
        <f t="shared" si="0"/>
        <v>999</v>
      </c>
      <c r="M64" s="340">
        <f t="shared" si="1"/>
        <v>999</v>
      </c>
      <c r="N64" s="336"/>
      <c r="O64" s="329"/>
      <c r="P64" s="328">
        <f t="shared" si="2"/>
        <v>999</v>
      </c>
      <c r="Q64" s="329"/>
    </row>
    <row r="65" spans="1:17" s="330" customFormat="1" ht="18.899999999999999" customHeight="1" x14ac:dyDescent="0.25">
      <c r="A65" s="316">
        <v>59</v>
      </c>
      <c r="B65" s="337"/>
      <c r="C65" s="337"/>
      <c r="D65" s="323"/>
      <c r="E65" s="320"/>
      <c r="F65" s="329"/>
      <c r="G65" s="329"/>
      <c r="H65" s="333"/>
      <c r="I65" s="334"/>
      <c r="J65" s="324" t="e">
        <f>IF(AND(Q65="",#REF!&gt;0,#REF!&lt;5),K65,)</f>
        <v>#REF!</v>
      </c>
      <c r="K65" s="325" t="str">
        <f>IF(D65="","ZZZ9",IF(AND(#REF!&gt;0,#REF!&lt;5),D65&amp;#REF!,D65&amp;"9"))</f>
        <v>ZZZ9</v>
      </c>
      <c r="L65" s="326">
        <f t="shared" si="0"/>
        <v>999</v>
      </c>
      <c r="M65" s="340">
        <f t="shared" si="1"/>
        <v>999</v>
      </c>
      <c r="N65" s="336"/>
      <c r="O65" s="329"/>
      <c r="P65" s="328">
        <f t="shared" si="2"/>
        <v>999</v>
      </c>
      <c r="Q65" s="329"/>
    </row>
    <row r="66" spans="1:17" s="330" customFormat="1" ht="18.899999999999999" customHeight="1" x14ac:dyDescent="0.25">
      <c r="A66" s="316">
        <v>60</v>
      </c>
      <c r="B66" s="337"/>
      <c r="C66" s="337"/>
      <c r="D66" s="323"/>
      <c r="E66" s="320"/>
      <c r="F66" s="329"/>
      <c r="G66" s="329"/>
      <c r="H66" s="333"/>
      <c r="I66" s="334"/>
      <c r="J66" s="324" t="e">
        <f>IF(AND(Q66="",#REF!&gt;0,#REF!&lt;5),K66,)</f>
        <v>#REF!</v>
      </c>
      <c r="K66" s="325" t="str">
        <f>IF(D66="","ZZZ9",IF(AND(#REF!&gt;0,#REF!&lt;5),D66&amp;#REF!,D66&amp;"9"))</f>
        <v>ZZZ9</v>
      </c>
      <c r="L66" s="326">
        <f t="shared" si="0"/>
        <v>999</v>
      </c>
      <c r="M66" s="340">
        <f t="shared" si="1"/>
        <v>999</v>
      </c>
      <c r="N66" s="336"/>
      <c r="O66" s="329"/>
      <c r="P66" s="328">
        <f t="shared" si="2"/>
        <v>999</v>
      </c>
      <c r="Q66" s="329"/>
    </row>
    <row r="67" spans="1:17" s="330" customFormat="1" ht="18.899999999999999" customHeight="1" x14ac:dyDescent="0.25">
      <c r="A67" s="316">
        <v>61</v>
      </c>
      <c r="B67" s="337"/>
      <c r="C67" s="337"/>
      <c r="D67" s="323"/>
      <c r="E67" s="320"/>
      <c r="F67" s="329"/>
      <c r="G67" s="329"/>
      <c r="H67" s="333"/>
      <c r="I67" s="334"/>
      <c r="J67" s="324" t="e">
        <f>IF(AND(Q67="",#REF!&gt;0,#REF!&lt;5),K67,)</f>
        <v>#REF!</v>
      </c>
      <c r="K67" s="325" t="str">
        <f>IF(D67="","ZZZ9",IF(AND(#REF!&gt;0,#REF!&lt;5),D67&amp;#REF!,D67&amp;"9"))</f>
        <v>ZZZ9</v>
      </c>
      <c r="L67" s="326">
        <f t="shared" si="0"/>
        <v>999</v>
      </c>
      <c r="M67" s="340">
        <f t="shared" si="1"/>
        <v>999</v>
      </c>
      <c r="N67" s="336"/>
      <c r="O67" s="329"/>
      <c r="P67" s="328">
        <f t="shared" si="2"/>
        <v>999</v>
      </c>
      <c r="Q67" s="329"/>
    </row>
    <row r="68" spans="1:17" s="330" customFormat="1" ht="18.899999999999999" customHeight="1" x14ac:dyDescent="0.25">
      <c r="A68" s="316">
        <v>62</v>
      </c>
      <c r="B68" s="337"/>
      <c r="C68" s="337"/>
      <c r="D68" s="323"/>
      <c r="E68" s="320"/>
      <c r="F68" s="329"/>
      <c r="G68" s="329"/>
      <c r="H68" s="333"/>
      <c r="I68" s="334"/>
      <c r="J68" s="324" t="e">
        <f>IF(AND(Q68="",#REF!&gt;0,#REF!&lt;5),K68,)</f>
        <v>#REF!</v>
      </c>
      <c r="K68" s="325" t="str">
        <f>IF(D68="","ZZZ9",IF(AND(#REF!&gt;0,#REF!&lt;5),D68&amp;#REF!,D68&amp;"9"))</f>
        <v>ZZZ9</v>
      </c>
      <c r="L68" s="326">
        <f t="shared" si="0"/>
        <v>999</v>
      </c>
      <c r="M68" s="340">
        <f t="shared" si="1"/>
        <v>999</v>
      </c>
      <c r="N68" s="336"/>
      <c r="O68" s="329"/>
      <c r="P68" s="328">
        <f t="shared" si="2"/>
        <v>999</v>
      </c>
      <c r="Q68" s="329"/>
    </row>
    <row r="69" spans="1:17" s="330" customFormat="1" ht="18.899999999999999" customHeight="1" x14ac:dyDescent="0.25">
      <c r="A69" s="316">
        <v>63</v>
      </c>
      <c r="B69" s="337"/>
      <c r="C69" s="337"/>
      <c r="D69" s="323"/>
      <c r="E69" s="320"/>
      <c r="F69" s="329"/>
      <c r="G69" s="329"/>
      <c r="H69" s="333"/>
      <c r="I69" s="334"/>
      <c r="J69" s="324" t="e">
        <f>IF(AND(Q69="",#REF!&gt;0,#REF!&lt;5),K69,)</f>
        <v>#REF!</v>
      </c>
      <c r="K69" s="325" t="str">
        <f>IF(D69="","ZZZ9",IF(AND(#REF!&gt;0,#REF!&lt;5),D69&amp;#REF!,D69&amp;"9"))</f>
        <v>ZZZ9</v>
      </c>
      <c r="L69" s="326">
        <f t="shared" si="0"/>
        <v>999</v>
      </c>
      <c r="M69" s="340">
        <f t="shared" si="1"/>
        <v>999</v>
      </c>
      <c r="N69" s="336"/>
      <c r="O69" s="329"/>
      <c r="P69" s="328">
        <f t="shared" si="2"/>
        <v>999</v>
      </c>
      <c r="Q69" s="329"/>
    </row>
    <row r="70" spans="1:17" s="330" customFormat="1" ht="18.899999999999999" customHeight="1" x14ac:dyDescent="0.25">
      <c r="A70" s="316">
        <v>64</v>
      </c>
      <c r="B70" s="337"/>
      <c r="C70" s="337"/>
      <c r="D70" s="323"/>
      <c r="E70" s="320"/>
      <c r="F70" s="329"/>
      <c r="G70" s="329"/>
      <c r="H70" s="333"/>
      <c r="I70" s="334"/>
      <c r="J70" s="324" t="e">
        <f>IF(AND(Q70="",#REF!&gt;0,#REF!&lt;5),K70,)</f>
        <v>#REF!</v>
      </c>
      <c r="K70" s="325" t="str">
        <f>IF(D70="","ZZZ9",IF(AND(#REF!&gt;0,#REF!&lt;5),D70&amp;#REF!,D70&amp;"9"))</f>
        <v>ZZZ9</v>
      </c>
      <c r="L70" s="326">
        <f t="shared" si="0"/>
        <v>999</v>
      </c>
      <c r="M70" s="340">
        <f t="shared" si="1"/>
        <v>999</v>
      </c>
      <c r="N70" s="336"/>
      <c r="O70" s="329"/>
      <c r="P70" s="328">
        <f t="shared" si="2"/>
        <v>999</v>
      </c>
      <c r="Q70" s="329"/>
    </row>
    <row r="71" spans="1:17" s="330" customFormat="1" ht="18.899999999999999" customHeight="1" x14ac:dyDescent="0.25">
      <c r="A71" s="316">
        <v>65</v>
      </c>
      <c r="B71" s="337"/>
      <c r="C71" s="337"/>
      <c r="D71" s="323"/>
      <c r="E71" s="320"/>
      <c r="F71" s="329"/>
      <c r="G71" s="329"/>
      <c r="H71" s="333"/>
      <c r="I71" s="334"/>
      <c r="J71" s="324" t="e">
        <f>IF(AND(Q71="",#REF!&gt;0,#REF!&lt;5),K71,)</f>
        <v>#REF!</v>
      </c>
      <c r="K71" s="325" t="str">
        <f>IF(D71="","ZZZ9",IF(AND(#REF!&gt;0,#REF!&lt;5),D71&amp;#REF!,D71&amp;"9"))</f>
        <v>ZZZ9</v>
      </c>
      <c r="L71" s="326">
        <f t="shared" si="0"/>
        <v>999</v>
      </c>
      <c r="M71" s="340">
        <f t="shared" si="1"/>
        <v>999</v>
      </c>
      <c r="N71" s="336"/>
      <c r="O71" s="329"/>
      <c r="P71" s="328">
        <f t="shared" si="2"/>
        <v>999</v>
      </c>
      <c r="Q71" s="329"/>
    </row>
    <row r="72" spans="1:17" s="330" customFormat="1" ht="18.899999999999999" customHeight="1" x14ac:dyDescent="0.25">
      <c r="A72" s="316">
        <v>66</v>
      </c>
      <c r="B72" s="337"/>
      <c r="C72" s="337"/>
      <c r="D72" s="323"/>
      <c r="E72" s="320"/>
      <c r="F72" s="329"/>
      <c r="G72" s="329"/>
      <c r="H72" s="333"/>
      <c r="I72" s="334"/>
      <c r="J72" s="324" t="e">
        <f>IF(AND(Q72="",#REF!&gt;0,#REF!&lt;5),K72,)</f>
        <v>#REF!</v>
      </c>
      <c r="K72" s="325" t="str">
        <f>IF(D72="","ZZZ9",IF(AND(#REF!&gt;0,#REF!&lt;5),D72&amp;#REF!,D72&amp;"9"))</f>
        <v>ZZZ9</v>
      </c>
      <c r="L72" s="326">
        <f t="shared" si="0"/>
        <v>999</v>
      </c>
      <c r="M72" s="340">
        <f t="shared" si="1"/>
        <v>999</v>
      </c>
      <c r="N72" s="336"/>
      <c r="O72" s="329"/>
      <c r="P72" s="328">
        <f t="shared" si="2"/>
        <v>999</v>
      </c>
      <c r="Q72" s="329"/>
    </row>
    <row r="73" spans="1:17" s="330" customFormat="1" ht="18.899999999999999" customHeight="1" x14ac:dyDescent="0.25">
      <c r="A73" s="316">
        <v>67</v>
      </c>
      <c r="B73" s="337"/>
      <c r="C73" s="337"/>
      <c r="D73" s="323"/>
      <c r="E73" s="320"/>
      <c r="F73" s="329"/>
      <c r="G73" s="329"/>
      <c r="H73" s="333"/>
      <c r="I73" s="334"/>
      <c r="J73" s="324" t="e">
        <f>IF(AND(Q73="",#REF!&gt;0,#REF!&lt;5),K73,)</f>
        <v>#REF!</v>
      </c>
      <c r="K73" s="325" t="str">
        <f>IF(D73="","ZZZ9",IF(AND(#REF!&gt;0,#REF!&lt;5),D73&amp;#REF!,D73&amp;"9"))</f>
        <v>ZZZ9</v>
      </c>
      <c r="L73" s="326">
        <f t="shared" si="0"/>
        <v>999</v>
      </c>
      <c r="M73" s="340">
        <f t="shared" si="1"/>
        <v>999</v>
      </c>
      <c r="N73" s="336"/>
      <c r="O73" s="329"/>
      <c r="P73" s="328">
        <f t="shared" si="2"/>
        <v>999</v>
      </c>
      <c r="Q73" s="329"/>
    </row>
    <row r="74" spans="1:17" s="330" customFormat="1" ht="18.899999999999999" customHeight="1" x14ac:dyDescent="0.25">
      <c r="A74" s="316">
        <v>68</v>
      </c>
      <c r="B74" s="337"/>
      <c r="C74" s="337"/>
      <c r="D74" s="323"/>
      <c r="E74" s="320"/>
      <c r="F74" s="329"/>
      <c r="G74" s="329"/>
      <c r="H74" s="333"/>
      <c r="I74" s="334"/>
      <c r="J74" s="324" t="e">
        <f>IF(AND(Q74="",#REF!&gt;0,#REF!&lt;5),K74,)</f>
        <v>#REF!</v>
      </c>
      <c r="K74" s="325" t="str">
        <f>IF(D74="","ZZZ9",IF(AND(#REF!&gt;0,#REF!&lt;5),D74&amp;#REF!,D74&amp;"9"))</f>
        <v>ZZZ9</v>
      </c>
      <c r="L74" s="326">
        <f t="shared" si="0"/>
        <v>999</v>
      </c>
      <c r="M74" s="340">
        <f t="shared" si="1"/>
        <v>999</v>
      </c>
      <c r="N74" s="336"/>
      <c r="O74" s="329"/>
      <c r="P74" s="328">
        <f t="shared" si="2"/>
        <v>999</v>
      </c>
      <c r="Q74" s="329"/>
    </row>
    <row r="75" spans="1:17" s="330" customFormat="1" ht="18.899999999999999" customHeight="1" x14ac:dyDescent="0.25">
      <c r="A75" s="316">
        <v>69</v>
      </c>
      <c r="B75" s="337"/>
      <c r="C75" s="337"/>
      <c r="D75" s="323"/>
      <c r="E75" s="320"/>
      <c r="F75" s="329"/>
      <c r="G75" s="329"/>
      <c r="H75" s="333"/>
      <c r="I75" s="334"/>
      <c r="J75" s="324" t="e">
        <f>IF(AND(Q75="",#REF!&gt;0,#REF!&lt;5),K75,)</f>
        <v>#REF!</v>
      </c>
      <c r="K75" s="325" t="str">
        <f>IF(D75="","ZZZ9",IF(AND(#REF!&gt;0,#REF!&lt;5),D75&amp;#REF!,D75&amp;"9"))</f>
        <v>ZZZ9</v>
      </c>
      <c r="L75" s="326">
        <f t="shared" si="0"/>
        <v>999</v>
      </c>
      <c r="M75" s="340">
        <f t="shared" si="1"/>
        <v>999</v>
      </c>
      <c r="N75" s="336"/>
      <c r="O75" s="329"/>
      <c r="P75" s="328">
        <f t="shared" si="2"/>
        <v>999</v>
      </c>
      <c r="Q75" s="329"/>
    </row>
    <row r="76" spans="1:17" s="330" customFormat="1" ht="18.899999999999999" customHeight="1" x14ac:dyDescent="0.25">
      <c r="A76" s="316">
        <v>70</v>
      </c>
      <c r="B76" s="337"/>
      <c r="C76" s="337"/>
      <c r="D76" s="323"/>
      <c r="E76" s="320"/>
      <c r="F76" s="329"/>
      <c r="G76" s="329"/>
      <c r="H76" s="333"/>
      <c r="I76" s="334"/>
      <c r="J76" s="324" t="e">
        <f>IF(AND(Q76="",#REF!&gt;0,#REF!&lt;5),K76,)</f>
        <v>#REF!</v>
      </c>
      <c r="K76" s="325" t="str">
        <f>IF(D76="","ZZZ9",IF(AND(#REF!&gt;0,#REF!&lt;5),D76&amp;#REF!,D76&amp;"9"))</f>
        <v>ZZZ9</v>
      </c>
      <c r="L76" s="326">
        <f t="shared" si="0"/>
        <v>999</v>
      </c>
      <c r="M76" s="340">
        <f t="shared" si="1"/>
        <v>999</v>
      </c>
      <c r="N76" s="336"/>
      <c r="O76" s="329"/>
      <c r="P76" s="328">
        <f t="shared" si="2"/>
        <v>999</v>
      </c>
      <c r="Q76" s="329"/>
    </row>
    <row r="77" spans="1:17" s="330" customFormat="1" ht="18.899999999999999" customHeight="1" x14ac:dyDescent="0.25">
      <c r="A77" s="316">
        <v>71</v>
      </c>
      <c r="B77" s="337"/>
      <c r="C77" s="337"/>
      <c r="D77" s="323"/>
      <c r="E77" s="320"/>
      <c r="F77" s="329"/>
      <c r="G77" s="329"/>
      <c r="H77" s="333"/>
      <c r="I77" s="334"/>
      <c r="J77" s="324" t="e">
        <f>IF(AND(Q77="",#REF!&gt;0,#REF!&lt;5),K77,)</f>
        <v>#REF!</v>
      </c>
      <c r="K77" s="325" t="str">
        <f>IF(D77="","ZZZ9",IF(AND(#REF!&gt;0,#REF!&lt;5),D77&amp;#REF!,D77&amp;"9"))</f>
        <v>ZZZ9</v>
      </c>
      <c r="L77" s="326">
        <f t="shared" si="0"/>
        <v>999</v>
      </c>
      <c r="M77" s="340">
        <f t="shared" si="1"/>
        <v>999</v>
      </c>
      <c r="N77" s="336"/>
      <c r="O77" s="329"/>
      <c r="P77" s="328">
        <f t="shared" si="2"/>
        <v>999</v>
      </c>
      <c r="Q77" s="329"/>
    </row>
    <row r="78" spans="1:17" s="330" customFormat="1" ht="18.899999999999999" customHeight="1" x14ac:dyDescent="0.25">
      <c r="A78" s="316">
        <v>72</v>
      </c>
      <c r="B78" s="337"/>
      <c r="C78" s="337"/>
      <c r="D78" s="323"/>
      <c r="E78" s="320"/>
      <c r="F78" s="329"/>
      <c r="G78" s="329"/>
      <c r="H78" s="333"/>
      <c r="I78" s="334"/>
      <c r="J78" s="324" t="e">
        <f>IF(AND(Q78="",#REF!&gt;0,#REF!&lt;5),K78,)</f>
        <v>#REF!</v>
      </c>
      <c r="K78" s="325" t="str">
        <f>IF(D78="","ZZZ9",IF(AND(#REF!&gt;0,#REF!&lt;5),D78&amp;#REF!,D78&amp;"9"))</f>
        <v>ZZZ9</v>
      </c>
      <c r="L78" s="326">
        <f t="shared" si="0"/>
        <v>999</v>
      </c>
      <c r="M78" s="340">
        <f t="shared" si="1"/>
        <v>999</v>
      </c>
      <c r="N78" s="336"/>
      <c r="O78" s="329"/>
      <c r="P78" s="328">
        <f t="shared" si="2"/>
        <v>999</v>
      </c>
      <c r="Q78" s="329"/>
    </row>
    <row r="79" spans="1:17" s="330" customFormat="1" ht="18.899999999999999" customHeight="1" x14ac:dyDescent="0.25">
      <c r="A79" s="316">
        <v>73</v>
      </c>
      <c r="B79" s="337"/>
      <c r="C79" s="337"/>
      <c r="D79" s="323"/>
      <c r="E79" s="320"/>
      <c r="F79" s="329"/>
      <c r="G79" s="329"/>
      <c r="H79" s="333"/>
      <c r="I79" s="334"/>
      <c r="J79" s="324" t="e">
        <f>IF(AND(Q79="",#REF!&gt;0,#REF!&lt;5),K79,)</f>
        <v>#REF!</v>
      </c>
      <c r="K79" s="325" t="str">
        <f>IF(D79="","ZZZ9",IF(AND(#REF!&gt;0,#REF!&lt;5),D79&amp;#REF!,D79&amp;"9"))</f>
        <v>ZZZ9</v>
      </c>
      <c r="L79" s="326">
        <f t="shared" si="0"/>
        <v>999</v>
      </c>
      <c r="M79" s="340">
        <f t="shared" si="1"/>
        <v>999</v>
      </c>
      <c r="N79" s="336"/>
      <c r="O79" s="329"/>
      <c r="P79" s="328">
        <f t="shared" si="2"/>
        <v>999</v>
      </c>
      <c r="Q79" s="329"/>
    </row>
    <row r="80" spans="1:17" s="330" customFormat="1" ht="18.899999999999999" customHeight="1" x14ac:dyDescent="0.25">
      <c r="A80" s="316">
        <v>74</v>
      </c>
      <c r="B80" s="337"/>
      <c r="C80" s="337"/>
      <c r="D80" s="323"/>
      <c r="E80" s="320"/>
      <c r="F80" s="329"/>
      <c r="G80" s="329"/>
      <c r="H80" s="333"/>
      <c r="I80" s="334"/>
      <c r="J80" s="324" t="e">
        <f>IF(AND(Q80="",#REF!&gt;0,#REF!&lt;5),K80,)</f>
        <v>#REF!</v>
      </c>
      <c r="K80" s="325" t="str">
        <f>IF(D80="","ZZZ9",IF(AND(#REF!&gt;0,#REF!&lt;5),D80&amp;#REF!,D80&amp;"9"))</f>
        <v>ZZZ9</v>
      </c>
      <c r="L80" s="326">
        <f t="shared" si="0"/>
        <v>999</v>
      </c>
      <c r="M80" s="340">
        <f t="shared" si="1"/>
        <v>999</v>
      </c>
      <c r="N80" s="336"/>
      <c r="O80" s="329"/>
      <c r="P80" s="328">
        <f t="shared" si="2"/>
        <v>999</v>
      </c>
      <c r="Q80" s="329"/>
    </row>
    <row r="81" spans="1:17" s="330" customFormat="1" ht="18.899999999999999" customHeight="1" x14ac:dyDescent="0.25">
      <c r="A81" s="316">
        <v>75</v>
      </c>
      <c r="B81" s="337"/>
      <c r="C81" s="337"/>
      <c r="D81" s="323"/>
      <c r="E81" s="320"/>
      <c r="F81" s="329"/>
      <c r="G81" s="329"/>
      <c r="H81" s="333"/>
      <c r="I81" s="334"/>
      <c r="J81" s="324" t="e">
        <f>IF(AND(Q81="",#REF!&gt;0,#REF!&lt;5),K81,)</f>
        <v>#REF!</v>
      </c>
      <c r="K81" s="325" t="str">
        <f>IF(D81="","ZZZ9",IF(AND(#REF!&gt;0,#REF!&lt;5),D81&amp;#REF!,D81&amp;"9"))</f>
        <v>ZZZ9</v>
      </c>
      <c r="L81" s="326">
        <f t="shared" si="0"/>
        <v>999</v>
      </c>
      <c r="M81" s="340">
        <f t="shared" si="1"/>
        <v>999</v>
      </c>
      <c r="N81" s="336"/>
      <c r="O81" s="329"/>
      <c r="P81" s="328">
        <f t="shared" si="2"/>
        <v>999</v>
      </c>
      <c r="Q81" s="329"/>
    </row>
    <row r="82" spans="1:17" s="330" customFormat="1" ht="18.899999999999999" customHeight="1" x14ac:dyDescent="0.25">
      <c r="A82" s="316">
        <v>76</v>
      </c>
      <c r="B82" s="337"/>
      <c r="C82" s="337"/>
      <c r="D82" s="323"/>
      <c r="E82" s="320"/>
      <c r="F82" s="329"/>
      <c r="G82" s="329"/>
      <c r="H82" s="333"/>
      <c r="I82" s="334"/>
      <c r="J82" s="324" t="e">
        <f>IF(AND(Q82="",#REF!&gt;0,#REF!&lt;5),K82,)</f>
        <v>#REF!</v>
      </c>
      <c r="K82" s="325" t="str">
        <f>IF(D82="","ZZZ9",IF(AND(#REF!&gt;0,#REF!&lt;5),D82&amp;#REF!,D82&amp;"9"))</f>
        <v>ZZZ9</v>
      </c>
      <c r="L82" s="326">
        <f t="shared" si="0"/>
        <v>999</v>
      </c>
      <c r="M82" s="340">
        <f t="shared" si="1"/>
        <v>999</v>
      </c>
      <c r="N82" s="336"/>
      <c r="O82" s="329"/>
      <c r="P82" s="328">
        <f t="shared" si="2"/>
        <v>999</v>
      </c>
      <c r="Q82" s="329"/>
    </row>
    <row r="83" spans="1:17" s="330" customFormat="1" ht="18.899999999999999" customHeight="1" x14ac:dyDescent="0.25">
      <c r="A83" s="316">
        <v>77</v>
      </c>
      <c r="B83" s="337"/>
      <c r="C83" s="337"/>
      <c r="D83" s="323"/>
      <c r="E83" s="320"/>
      <c r="F83" s="329"/>
      <c r="G83" s="329"/>
      <c r="H83" s="333"/>
      <c r="I83" s="334"/>
      <c r="J83" s="324" t="e">
        <f>IF(AND(Q83="",#REF!&gt;0,#REF!&lt;5),K83,)</f>
        <v>#REF!</v>
      </c>
      <c r="K83" s="325" t="str">
        <f>IF(D83="","ZZZ9",IF(AND(#REF!&gt;0,#REF!&lt;5),D83&amp;#REF!,D83&amp;"9"))</f>
        <v>ZZZ9</v>
      </c>
      <c r="L83" s="326">
        <f t="shared" si="0"/>
        <v>999</v>
      </c>
      <c r="M83" s="340">
        <f t="shared" si="1"/>
        <v>999</v>
      </c>
      <c r="N83" s="336"/>
      <c r="O83" s="329"/>
      <c r="P83" s="328">
        <f t="shared" si="2"/>
        <v>999</v>
      </c>
      <c r="Q83" s="329"/>
    </row>
    <row r="84" spans="1:17" s="330" customFormat="1" ht="18.899999999999999" customHeight="1" x14ac:dyDescent="0.25">
      <c r="A84" s="316">
        <v>78</v>
      </c>
      <c r="B84" s="337"/>
      <c r="C84" s="337"/>
      <c r="D84" s="323"/>
      <c r="E84" s="320"/>
      <c r="F84" s="329"/>
      <c r="G84" s="329"/>
      <c r="H84" s="333"/>
      <c r="I84" s="334"/>
      <c r="J84" s="324" t="e">
        <f>IF(AND(Q84="",#REF!&gt;0,#REF!&lt;5),K84,)</f>
        <v>#REF!</v>
      </c>
      <c r="K84" s="325" t="str">
        <f>IF(D84="","ZZZ9",IF(AND(#REF!&gt;0,#REF!&lt;5),D84&amp;#REF!,D84&amp;"9"))</f>
        <v>ZZZ9</v>
      </c>
      <c r="L84" s="326">
        <f t="shared" si="0"/>
        <v>999</v>
      </c>
      <c r="M84" s="340">
        <f t="shared" si="1"/>
        <v>999</v>
      </c>
      <c r="N84" s="336"/>
      <c r="O84" s="329"/>
      <c r="P84" s="328">
        <f t="shared" si="2"/>
        <v>999</v>
      </c>
      <c r="Q84" s="329"/>
    </row>
    <row r="85" spans="1:17" s="330" customFormat="1" ht="18.899999999999999" customHeight="1" x14ac:dyDescent="0.25">
      <c r="A85" s="316">
        <v>79</v>
      </c>
      <c r="B85" s="337"/>
      <c r="C85" s="337"/>
      <c r="D85" s="323"/>
      <c r="E85" s="320"/>
      <c r="F85" s="329"/>
      <c r="G85" s="329"/>
      <c r="H85" s="333"/>
      <c r="I85" s="334"/>
      <c r="J85" s="324" t="e">
        <f>IF(AND(Q85="",#REF!&gt;0,#REF!&lt;5),K85,)</f>
        <v>#REF!</v>
      </c>
      <c r="K85" s="325" t="str">
        <f>IF(D85="","ZZZ9",IF(AND(#REF!&gt;0,#REF!&lt;5),D85&amp;#REF!,D85&amp;"9"))</f>
        <v>ZZZ9</v>
      </c>
      <c r="L85" s="326">
        <f t="shared" si="0"/>
        <v>999</v>
      </c>
      <c r="M85" s="340">
        <f t="shared" si="1"/>
        <v>999</v>
      </c>
      <c r="N85" s="336"/>
      <c r="O85" s="329"/>
      <c r="P85" s="328">
        <f t="shared" si="2"/>
        <v>999</v>
      </c>
      <c r="Q85" s="329"/>
    </row>
    <row r="86" spans="1:17" s="330" customFormat="1" ht="18.899999999999999" customHeight="1" x14ac:dyDescent="0.25">
      <c r="A86" s="316">
        <v>80</v>
      </c>
      <c r="B86" s="337"/>
      <c r="C86" s="337"/>
      <c r="D86" s="323"/>
      <c r="E86" s="320"/>
      <c r="F86" s="329"/>
      <c r="G86" s="329"/>
      <c r="H86" s="333"/>
      <c r="I86" s="334"/>
      <c r="J86" s="324" t="e">
        <f>IF(AND(Q86="",#REF!&gt;0,#REF!&lt;5),K86,)</f>
        <v>#REF!</v>
      </c>
      <c r="K86" s="325" t="str">
        <f>IF(D86="","ZZZ9",IF(AND(#REF!&gt;0,#REF!&lt;5),D86&amp;#REF!,D86&amp;"9"))</f>
        <v>ZZZ9</v>
      </c>
      <c r="L86" s="326">
        <f t="shared" si="0"/>
        <v>999</v>
      </c>
      <c r="M86" s="340">
        <f t="shared" si="1"/>
        <v>999</v>
      </c>
      <c r="N86" s="336"/>
      <c r="O86" s="329"/>
      <c r="P86" s="328">
        <f t="shared" si="2"/>
        <v>999</v>
      </c>
      <c r="Q86" s="329"/>
    </row>
    <row r="87" spans="1:17" s="330" customFormat="1" ht="18.899999999999999" customHeight="1" x14ac:dyDescent="0.25">
      <c r="A87" s="316">
        <v>81</v>
      </c>
      <c r="B87" s="337"/>
      <c r="C87" s="337"/>
      <c r="D87" s="323"/>
      <c r="E87" s="320"/>
      <c r="F87" s="329"/>
      <c r="G87" s="329"/>
      <c r="H87" s="333"/>
      <c r="I87" s="334"/>
      <c r="J87" s="324" t="e">
        <f>IF(AND(Q87="",#REF!&gt;0,#REF!&lt;5),K87,)</f>
        <v>#REF!</v>
      </c>
      <c r="K87" s="325" t="str">
        <f>IF(D87="","ZZZ9",IF(AND(#REF!&gt;0,#REF!&lt;5),D87&amp;#REF!,D87&amp;"9"))</f>
        <v>ZZZ9</v>
      </c>
      <c r="L87" s="326">
        <f t="shared" si="0"/>
        <v>999</v>
      </c>
      <c r="M87" s="340">
        <f t="shared" si="1"/>
        <v>999</v>
      </c>
      <c r="N87" s="336"/>
      <c r="O87" s="329"/>
      <c r="P87" s="328">
        <f t="shared" si="2"/>
        <v>999</v>
      </c>
      <c r="Q87" s="329"/>
    </row>
    <row r="88" spans="1:17" s="330" customFormat="1" ht="18.899999999999999" customHeight="1" x14ac:dyDescent="0.25">
      <c r="A88" s="316">
        <v>82</v>
      </c>
      <c r="B88" s="337"/>
      <c r="C88" s="337"/>
      <c r="D88" s="323"/>
      <c r="E88" s="320"/>
      <c r="F88" s="329"/>
      <c r="G88" s="329"/>
      <c r="H88" s="333"/>
      <c r="I88" s="334"/>
      <c r="J88" s="324" t="e">
        <f>IF(AND(Q88="",#REF!&gt;0,#REF!&lt;5),K88,)</f>
        <v>#REF!</v>
      </c>
      <c r="K88" s="325" t="str">
        <f>IF(D88="","ZZZ9",IF(AND(#REF!&gt;0,#REF!&lt;5),D88&amp;#REF!,D88&amp;"9"))</f>
        <v>ZZZ9</v>
      </c>
      <c r="L88" s="326">
        <f t="shared" si="0"/>
        <v>999</v>
      </c>
      <c r="M88" s="340">
        <f t="shared" si="1"/>
        <v>999</v>
      </c>
      <c r="N88" s="336"/>
      <c r="O88" s="329"/>
      <c r="P88" s="328">
        <f t="shared" si="2"/>
        <v>999</v>
      </c>
      <c r="Q88" s="329"/>
    </row>
    <row r="89" spans="1:17" s="330" customFormat="1" ht="18.899999999999999" customHeight="1" x14ac:dyDescent="0.25">
      <c r="A89" s="316">
        <v>83</v>
      </c>
      <c r="B89" s="337"/>
      <c r="C89" s="337"/>
      <c r="D89" s="323"/>
      <c r="E89" s="320"/>
      <c r="F89" s="329"/>
      <c r="G89" s="329"/>
      <c r="H89" s="333"/>
      <c r="I89" s="334"/>
      <c r="J89" s="324" t="e">
        <f>IF(AND(Q89="",#REF!&gt;0,#REF!&lt;5),K89,)</f>
        <v>#REF!</v>
      </c>
      <c r="K89" s="325" t="str">
        <f>IF(D89="","ZZZ9",IF(AND(#REF!&gt;0,#REF!&lt;5),D89&amp;#REF!,D89&amp;"9"))</f>
        <v>ZZZ9</v>
      </c>
      <c r="L89" s="326">
        <f t="shared" si="0"/>
        <v>999</v>
      </c>
      <c r="M89" s="340">
        <f t="shared" si="1"/>
        <v>999</v>
      </c>
      <c r="N89" s="336"/>
      <c r="O89" s="329"/>
      <c r="P89" s="328">
        <f t="shared" si="2"/>
        <v>999</v>
      </c>
      <c r="Q89" s="329"/>
    </row>
    <row r="90" spans="1:17" s="330" customFormat="1" ht="18.899999999999999" customHeight="1" x14ac:dyDescent="0.25">
      <c r="A90" s="316">
        <v>84</v>
      </c>
      <c r="B90" s="337"/>
      <c r="C90" s="337"/>
      <c r="D90" s="323"/>
      <c r="E90" s="320"/>
      <c r="F90" s="329"/>
      <c r="G90" s="329"/>
      <c r="H90" s="333"/>
      <c r="I90" s="334"/>
      <c r="J90" s="324" t="e">
        <f>IF(AND(Q90="",#REF!&gt;0,#REF!&lt;5),K90,)</f>
        <v>#REF!</v>
      </c>
      <c r="K90" s="325" t="str">
        <f>IF(D90="","ZZZ9",IF(AND(#REF!&gt;0,#REF!&lt;5),D90&amp;#REF!,D90&amp;"9"))</f>
        <v>ZZZ9</v>
      </c>
      <c r="L90" s="326">
        <f t="shared" si="0"/>
        <v>999</v>
      </c>
      <c r="M90" s="340">
        <f t="shared" si="1"/>
        <v>999</v>
      </c>
      <c r="N90" s="336"/>
      <c r="O90" s="329"/>
      <c r="P90" s="328">
        <f t="shared" si="2"/>
        <v>999</v>
      </c>
      <c r="Q90" s="329"/>
    </row>
    <row r="91" spans="1:17" s="330" customFormat="1" ht="18.899999999999999" customHeight="1" x14ac:dyDescent="0.25">
      <c r="A91" s="316">
        <v>85</v>
      </c>
      <c r="B91" s="337"/>
      <c r="C91" s="337"/>
      <c r="D91" s="323"/>
      <c r="E91" s="320"/>
      <c r="F91" s="329"/>
      <c r="G91" s="329"/>
      <c r="H91" s="333"/>
      <c r="I91" s="334"/>
      <c r="J91" s="324" t="e">
        <f>IF(AND(Q91="",#REF!&gt;0,#REF!&lt;5),K91,)</f>
        <v>#REF!</v>
      </c>
      <c r="K91" s="325" t="str">
        <f>IF(D91="","ZZZ9",IF(AND(#REF!&gt;0,#REF!&lt;5),D91&amp;#REF!,D91&amp;"9"))</f>
        <v>ZZZ9</v>
      </c>
      <c r="L91" s="326">
        <f t="shared" si="0"/>
        <v>999</v>
      </c>
      <c r="M91" s="340">
        <f t="shared" si="1"/>
        <v>999</v>
      </c>
      <c r="N91" s="336"/>
      <c r="O91" s="329"/>
      <c r="P91" s="328">
        <f t="shared" si="2"/>
        <v>999</v>
      </c>
      <c r="Q91" s="329"/>
    </row>
    <row r="92" spans="1:17" s="330" customFormat="1" ht="18.899999999999999" customHeight="1" x14ac:dyDescent="0.25">
      <c r="A92" s="316">
        <v>86</v>
      </c>
      <c r="B92" s="337"/>
      <c r="C92" s="337"/>
      <c r="D92" s="323"/>
      <c r="E92" s="320"/>
      <c r="F92" s="329"/>
      <c r="G92" s="329"/>
      <c r="H92" s="333"/>
      <c r="I92" s="334"/>
      <c r="J92" s="324" t="e">
        <f>IF(AND(Q92="",#REF!&gt;0,#REF!&lt;5),K92,)</f>
        <v>#REF!</v>
      </c>
      <c r="K92" s="325" t="str">
        <f>IF(D92="","ZZZ9",IF(AND(#REF!&gt;0,#REF!&lt;5),D92&amp;#REF!,D92&amp;"9"))</f>
        <v>ZZZ9</v>
      </c>
      <c r="L92" s="326">
        <f t="shared" si="0"/>
        <v>999</v>
      </c>
      <c r="M92" s="340">
        <f t="shared" si="1"/>
        <v>999</v>
      </c>
      <c r="N92" s="336"/>
      <c r="O92" s="329"/>
      <c r="P92" s="328">
        <f t="shared" si="2"/>
        <v>999</v>
      </c>
      <c r="Q92" s="329"/>
    </row>
    <row r="93" spans="1:17" s="330" customFormat="1" ht="18.899999999999999" customHeight="1" x14ac:dyDescent="0.25">
      <c r="A93" s="316">
        <v>87</v>
      </c>
      <c r="B93" s="337"/>
      <c r="C93" s="337"/>
      <c r="D93" s="323"/>
      <c r="E93" s="320"/>
      <c r="F93" s="329"/>
      <c r="G93" s="329"/>
      <c r="H93" s="333"/>
      <c r="I93" s="334"/>
      <c r="J93" s="324" t="e">
        <f>IF(AND(Q93="",#REF!&gt;0,#REF!&lt;5),K93,)</f>
        <v>#REF!</v>
      </c>
      <c r="K93" s="325" t="str">
        <f>IF(D93="","ZZZ9",IF(AND(#REF!&gt;0,#REF!&lt;5),D93&amp;#REF!,D93&amp;"9"))</f>
        <v>ZZZ9</v>
      </c>
      <c r="L93" s="326">
        <f t="shared" si="0"/>
        <v>999</v>
      </c>
      <c r="M93" s="340">
        <f t="shared" si="1"/>
        <v>999</v>
      </c>
      <c r="N93" s="336"/>
      <c r="O93" s="329"/>
      <c r="P93" s="328">
        <f t="shared" si="2"/>
        <v>999</v>
      </c>
      <c r="Q93" s="329"/>
    </row>
    <row r="94" spans="1:17" s="330" customFormat="1" ht="18.899999999999999" customHeight="1" x14ac:dyDescent="0.25">
      <c r="A94" s="316">
        <v>88</v>
      </c>
      <c r="B94" s="337"/>
      <c r="C94" s="337"/>
      <c r="D94" s="323"/>
      <c r="E94" s="320"/>
      <c r="F94" s="329"/>
      <c r="G94" s="329"/>
      <c r="H94" s="333"/>
      <c r="I94" s="334"/>
      <c r="J94" s="324" t="e">
        <f>IF(AND(Q94="",#REF!&gt;0,#REF!&lt;5),K94,)</f>
        <v>#REF!</v>
      </c>
      <c r="K94" s="325" t="str">
        <f>IF(D94="","ZZZ9",IF(AND(#REF!&gt;0,#REF!&lt;5),D94&amp;#REF!,D94&amp;"9"))</f>
        <v>ZZZ9</v>
      </c>
      <c r="L94" s="326">
        <f t="shared" si="0"/>
        <v>999</v>
      </c>
      <c r="M94" s="340">
        <f t="shared" si="1"/>
        <v>999</v>
      </c>
      <c r="N94" s="336"/>
      <c r="O94" s="329"/>
      <c r="P94" s="328">
        <f t="shared" si="2"/>
        <v>999</v>
      </c>
      <c r="Q94" s="329"/>
    </row>
    <row r="95" spans="1:17" s="330" customFormat="1" ht="18.899999999999999" customHeight="1" x14ac:dyDescent="0.25">
      <c r="A95" s="316">
        <v>89</v>
      </c>
      <c r="B95" s="337"/>
      <c r="C95" s="337"/>
      <c r="D95" s="323"/>
      <c r="E95" s="320"/>
      <c r="F95" s="329"/>
      <c r="G95" s="329"/>
      <c r="H95" s="333"/>
      <c r="I95" s="334"/>
      <c r="J95" s="324" t="e">
        <f>IF(AND(Q95="",#REF!&gt;0,#REF!&lt;5),K95,)</f>
        <v>#REF!</v>
      </c>
      <c r="K95" s="325" t="str">
        <f>IF(D95="","ZZZ9",IF(AND(#REF!&gt;0,#REF!&lt;5),D95&amp;#REF!,D95&amp;"9"))</f>
        <v>ZZZ9</v>
      </c>
      <c r="L95" s="326">
        <f t="shared" si="0"/>
        <v>999</v>
      </c>
      <c r="M95" s="340">
        <f t="shared" si="1"/>
        <v>999</v>
      </c>
      <c r="N95" s="336"/>
      <c r="O95" s="329"/>
      <c r="P95" s="328">
        <f t="shared" si="2"/>
        <v>999</v>
      </c>
      <c r="Q95" s="329"/>
    </row>
    <row r="96" spans="1:17" s="330" customFormat="1" ht="18.899999999999999" customHeight="1" x14ac:dyDescent="0.25">
      <c r="A96" s="316">
        <v>90</v>
      </c>
      <c r="B96" s="337"/>
      <c r="C96" s="337"/>
      <c r="D96" s="323"/>
      <c r="E96" s="320"/>
      <c r="F96" s="329"/>
      <c r="G96" s="329"/>
      <c r="H96" s="333"/>
      <c r="I96" s="334"/>
      <c r="J96" s="324" t="e">
        <f>IF(AND(Q96="",#REF!&gt;0,#REF!&lt;5),K96,)</f>
        <v>#REF!</v>
      </c>
      <c r="K96" s="325" t="str">
        <f>IF(D96="","ZZZ9",IF(AND(#REF!&gt;0,#REF!&lt;5),D96&amp;#REF!,D96&amp;"9"))</f>
        <v>ZZZ9</v>
      </c>
      <c r="L96" s="326">
        <f t="shared" si="0"/>
        <v>999</v>
      </c>
      <c r="M96" s="340">
        <f t="shared" si="1"/>
        <v>999</v>
      </c>
      <c r="N96" s="336"/>
      <c r="O96" s="329"/>
      <c r="P96" s="328">
        <f t="shared" si="2"/>
        <v>999</v>
      </c>
      <c r="Q96" s="329"/>
    </row>
    <row r="97" spans="1:17" s="330" customFormat="1" ht="18.899999999999999" customHeight="1" x14ac:dyDescent="0.25">
      <c r="A97" s="316">
        <v>91</v>
      </c>
      <c r="B97" s="337"/>
      <c r="C97" s="337"/>
      <c r="D97" s="323"/>
      <c r="E97" s="320"/>
      <c r="F97" s="329"/>
      <c r="G97" s="329"/>
      <c r="H97" s="333"/>
      <c r="I97" s="334"/>
      <c r="J97" s="324" t="e">
        <f>IF(AND(Q97="",#REF!&gt;0,#REF!&lt;5),K97,)</f>
        <v>#REF!</v>
      </c>
      <c r="K97" s="325" t="str">
        <f>IF(D97="","ZZZ9",IF(AND(#REF!&gt;0,#REF!&lt;5),D97&amp;#REF!,D97&amp;"9"))</f>
        <v>ZZZ9</v>
      </c>
      <c r="L97" s="326">
        <f t="shared" si="0"/>
        <v>999</v>
      </c>
      <c r="M97" s="340">
        <f t="shared" si="1"/>
        <v>999</v>
      </c>
      <c r="N97" s="336"/>
      <c r="O97" s="329"/>
      <c r="P97" s="328">
        <f t="shared" si="2"/>
        <v>999</v>
      </c>
      <c r="Q97" s="329"/>
    </row>
    <row r="98" spans="1:17" s="330" customFormat="1" ht="18.899999999999999" customHeight="1" x14ac:dyDescent="0.25">
      <c r="A98" s="316">
        <v>92</v>
      </c>
      <c r="B98" s="337"/>
      <c r="C98" s="337"/>
      <c r="D98" s="323"/>
      <c r="E98" s="320"/>
      <c r="F98" s="329"/>
      <c r="G98" s="329"/>
      <c r="H98" s="333"/>
      <c r="I98" s="334"/>
      <c r="J98" s="324" t="e">
        <f>IF(AND(Q98="",#REF!&gt;0,#REF!&lt;5),K98,)</f>
        <v>#REF!</v>
      </c>
      <c r="K98" s="325" t="str">
        <f>IF(D98="","ZZZ9",IF(AND(#REF!&gt;0,#REF!&lt;5),D98&amp;#REF!,D98&amp;"9"))</f>
        <v>ZZZ9</v>
      </c>
      <c r="L98" s="326">
        <f t="shared" si="0"/>
        <v>999</v>
      </c>
      <c r="M98" s="340">
        <f t="shared" si="1"/>
        <v>999</v>
      </c>
      <c r="N98" s="336"/>
      <c r="O98" s="329"/>
      <c r="P98" s="328">
        <f t="shared" si="2"/>
        <v>999</v>
      </c>
      <c r="Q98" s="329"/>
    </row>
    <row r="99" spans="1:17" s="330" customFormat="1" ht="18.899999999999999" customHeight="1" x14ac:dyDescent="0.25">
      <c r="A99" s="316">
        <v>93</v>
      </c>
      <c r="B99" s="337"/>
      <c r="C99" s="337"/>
      <c r="D99" s="323"/>
      <c r="E99" s="320"/>
      <c r="F99" s="329"/>
      <c r="G99" s="329"/>
      <c r="H99" s="333"/>
      <c r="I99" s="334"/>
      <c r="J99" s="324" t="e">
        <f>IF(AND(Q99="",#REF!&gt;0,#REF!&lt;5),K99,)</f>
        <v>#REF!</v>
      </c>
      <c r="K99" s="325" t="str">
        <f>IF(D99="","ZZZ9",IF(AND(#REF!&gt;0,#REF!&lt;5),D99&amp;#REF!,D99&amp;"9"))</f>
        <v>ZZZ9</v>
      </c>
      <c r="L99" s="326">
        <f t="shared" si="0"/>
        <v>999</v>
      </c>
      <c r="M99" s="340">
        <f t="shared" si="1"/>
        <v>999</v>
      </c>
      <c r="N99" s="336"/>
      <c r="O99" s="329"/>
      <c r="P99" s="328">
        <f t="shared" si="2"/>
        <v>999</v>
      </c>
      <c r="Q99" s="329"/>
    </row>
    <row r="100" spans="1:17" s="330" customFormat="1" ht="18.899999999999999" customHeight="1" x14ac:dyDescent="0.25">
      <c r="A100" s="316">
        <v>94</v>
      </c>
      <c r="B100" s="337"/>
      <c r="C100" s="337"/>
      <c r="D100" s="323"/>
      <c r="E100" s="320"/>
      <c r="F100" s="329"/>
      <c r="G100" s="329"/>
      <c r="H100" s="333"/>
      <c r="I100" s="334"/>
      <c r="J100" s="324" t="e">
        <f>IF(AND(Q100="",#REF!&gt;0,#REF!&lt;5),K100,)</f>
        <v>#REF!</v>
      </c>
      <c r="K100" s="325" t="str">
        <f>IF(D100="","ZZZ9",IF(AND(#REF!&gt;0,#REF!&lt;5),D100&amp;#REF!,D100&amp;"9"))</f>
        <v>ZZZ9</v>
      </c>
      <c r="L100" s="326">
        <f t="shared" si="0"/>
        <v>999</v>
      </c>
      <c r="M100" s="340">
        <f t="shared" si="1"/>
        <v>999</v>
      </c>
      <c r="N100" s="336"/>
      <c r="O100" s="329"/>
      <c r="P100" s="328">
        <f t="shared" si="2"/>
        <v>999</v>
      </c>
      <c r="Q100" s="329"/>
    </row>
    <row r="101" spans="1:17" s="330" customFormat="1" ht="18.899999999999999" customHeight="1" x14ac:dyDescent="0.25">
      <c r="A101" s="316">
        <v>95</v>
      </c>
      <c r="B101" s="337"/>
      <c r="C101" s="337"/>
      <c r="D101" s="323"/>
      <c r="E101" s="320"/>
      <c r="F101" s="329"/>
      <c r="G101" s="329"/>
      <c r="H101" s="333"/>
      <c r="I101" s="334"/>
      <c r="J101" s="324" t="e">
        <f>IF(AND(Q101="",#REF!&gt;0,#REF!&lt;5),K101,)</f>
        <v>#REF!</v>
      </c>
      <c r="K101" s="325" t="str">
        <f>IF(D101="","ZZZ9",IF(AND(#REF!&gt;0,#REF!&lt;5),D101&amp;#REF!,D101&amp;"9"))</f>
        <v>ZZZ9</v>
      </c>
      <c r="L101" s="326">
        <f t="shared" si="0"/>
        <v>999</v>
      </c>
      <c r="M101" s="340">
        <f t="shared" si="1"/>
        <v>999</v>
      </c>
      <c r="N101" s="336"/>
      <c r="O101" s="329"/>
      <c r="P101" s="328">
        <f t="shared" si="2"/>
        <v>999</v>
      </c>
      <c r="Q101" s="329"/>
    </row>
    <row r="102" spans="1:17" s="330" customFormat="1" ht="18.899999999999999" customHeight="1" x14ac:dyDescent="0.25">
      <c r="A102" s="316">
        <v>96</v>
      </c>
      <c r="B102" s="337"/>
      <c r="C102" s="337"/>
      <c r="D102" s="323"/>
      <c r="E102" s="320"/>
      <c r="F102" s="329"/>
      <c r="G102" s="329"/>
      <c r="H102" s="333"/>
      <c r="I102" s="334"/>
      <c r="J102" s="324" t="e">
        <f>IF(AND(Q102="",#REF!&gt;0,#REF!&lt;5),K102,)</f>
        <v>#REF!</v>
      </c>
      <c r="K102" s="325" t="str">
        <f>IF(D102="","ZZZ9",IF(AND(#REF!&gt;0,#REF!&lt;5),D102&amp;#REF!,D102&amp;"9"))</f>
        <v>ZZZ9</v>
      </c>
      <c r="L102" s="326">
        <f t="shared" si="0"/>
        <v>999</v>
      </c>
      <c r="M102" s="340">
        <f t="shared" si="1"/>
        <v>999</v>
      </c>
      <c r="N102" s="336"/>
      <c r="O102" s="329"/>
      <c r="P102" s="328">
        <f t="shared" si="2"/>
        <v>999</v>
      </c>
      <c r="Q102" s="329"/>
    </row>
    <row r="103" spans="1:17" s="330" customFormat="1" ht="18.899999999999999" customHeight="1" x14ac:dyDescent="0.25">
      <c r="A103" s="316">
        <v>97</v>
      </c>
      <c r="B103" s="337"/>
      <c r="C103" s="337"/>
      <c r="D103" s="323"/>
      <c r="E103" s="320"/>
      <c r="F103" s="329"/>
      <c r="G103" s="329"/>
      <c r="H103" s="333"/>
      <c r="I103" s="334"/>
      <c r="J103" s="324" t="e">
        <f>IF(AND(Q103="",#REF!&gt;0,#REF!&lt;5),K103,)</f>
        <v>#REF!</v>
      </c>
      <c r="K103" s="325" t="str">
        <f>IF(D103="","ZZZ9",IF(AND(#REF!&gt;0,#REF!&lt;5),D103&amp;#REF!,D103&amp;"9"))</f>
        <v>ZZZ9</v>
      </c>
      <c r="L103" s="326">
        <f t="shared" si="0"/>
        <v>999</v>
      </c>
      <c r="M103" s="340">
        <f t="shared" si="1"/>
        <v>999</v>
      </c>
      <c r="N103" s="336"/>
      <c r="O103" s="329"/>
      <c r="P103" s="328">
        <f t="shared" si="2"/>
        <v>999</v>
      </c>
      <c r="Q103" s="329"/>
    </row>
    <row r="104" spans="1:17" s="330" customFormat="1" ht="18.899999999999999" customHeight="1" x14ac:dyDescent="0.25">
      <c r="A104" s="316">
        <v>98</v>
      </c>
      <c r="B104" s="337"/>
      <c r="C104" s="337"/>
      <c r="D104" s="323"/>
      <c r="E104" s="320"/>
      <c r="F104" s="329"/>
      <c r="G104" s="329"/>
      <c r="H104" s="333"/>
      <c r="I104" s="334"/>
      <c r="J104" s="324" t="e">
        <f>IF(AND(Q104="",#REF!&gt;0,#REF!&lt;5),K104,)</f>
        <v>#REF!</v>
      </c>
      <c r="K104" s="325" t="str">
        <f>IF(D104="","ZZZ9",IF(AND(#REF!&gt;0,#REF!&lt;5),D104&amp;#REF!,D104&amp;"9"))</f>
        <v>ZZZ9</v>
      </c>
      <c r="L104" s="326">
        <f t="shared" ref="L104:L156" si="3">IF(Q104="",999,Q104)</f>
        <v>999</v>
      </c>
      <c r="M104" s="340">
        <f t="shared" ref="M104:M156" si="4">IF(P104=999,999,1)</f>
        <v>999</v>
      </c>
      <c r="N104" s="336"/>
      <c r="O104" s="329"/>
      <c r="P104" s="328">
        <f t="shared" ref="P104:P156" si="5">IF(N104="DA",1,IF(N104="WC",2,IF(N104="SE",3,IF(N104="Q",4,IF(N104="LL",5,999)))))</f>
        <v>999</v>
      </c>
      <c r="Q104" s="329"/>
    </row>
    <row r="105" spans="1:17" s="330" customFormat="1" ht="18.899999999999999" customHeight="1" x14ac:dyDescent="0.25">
      <c r="A105" s="316">
        <v>99</v>
      </c>
      <c r="B105" s="337"/>
      <c r="C105" s="337"/>
      <c r="D105" s="323"/>
      <c r="E105" s="320"/>
      <c r="F105" s="329"/>
      <c r="G105" s="329"/>
      <c r="H105" s="333"/>
      <c r="I105" s="334"/>
      <c r="J105" s="324" t="e">
        <f>IF(AND(Q105="",#REF!&gt;0,#REF!&lt;5),K105,)</f>
        <v>#REF!</v>
      </c>
      <c r="K105" s="325" t="str">
        <f>IF(D105="","ZZZ9",IF(AND(#REF!&gt;0,#REF!&lt;5),D105&amp;#REF!,D105&amp;"9"))</f>
        <v>ZZZ9</v>
      </c>
      <c r="L105" s="326">
        <f t="shared" si="3"/>
        <v>999</v>
      </c>
      <c r="M105" s="340">
        <f t="shared" si="4"/>
        <v>999</v>
      </c>
      <c r="N105" s="336"/>
      <c r="O105" s="329"/>
      <c r="P105" s="328">
        <f t="shared" si="5"/>
        <v>999</v>
      </c>
      <c r="Q105" s="329"/>
    </row>
    <row r="106" spans="1:17" s="330" customFormat="1" ht="18.899999999999999" customHeight="1" x14ac:dyDescent="0.25">
      <c r="A106" s="316">
        <v>100</v>
      </c>
      <c r="B106" s="337"/>
      <c r="C106" s="337"/>
      <c r="D106" s="323"/>
      <c r="E106" s="320"/>
      <c r="F106" s="329"/>
      <c r="G106" s="329"/>
      <c r="H106" s="333"/>
      <c r="I106" s="334"/>
      <c r="J106" s="324" t="e">
        <f>IF(AND(Q106="",#REF!&gt;0,#REF!&lt;5),K106,)</f>
        <v>#REF!</v>
      </c>
      <c r="K106" s="325" t="str">
        <f>IF(D106="","ZZZ9",IF(AND(#REF!&gt;0,#REF!&lt;5),D106&amp;#REF!,D106&amp;"9"))</f>
        <v>ZZZ9</v>
      </c>
      <c r="L106" s="326">
        <f t="shared" si="3"/>
        <v>999</v>
      </c>
      <c r="M106" s="340">
        <f t="shared" si="4"/>
        <v>999</v>
      </c>
      <c r="N106" s="336"/>
      <c r="O106" s="329"/>
      <c r="P106" s="328">
        <f t="shared" si="5"/>
        <v>999</v>
      </c>
      <c r="Q106" s="329"/>
    </row>
    <row r="107" spans="1:17" s="330" customFormat="1" ht="18.899999999999999" customHeight="1" x14ac:dyDescent="0.25">
      <c r="A107" s="316">
        <v>101</v>
      </c>
      <c r="B107" s="337"/>
      <c r="C107" s="337"/>
      <c r="D107" s="323"/>
      <c r="E107" s="320"/>
      <c r="F107" s="329"/>
      <c r="G107" s="329"/>
      <c r="H107" s="333"/>
      <c r="I107" s="334"/>
      <c r="J107" s="324" t="e">
        <f>IF(AND(Q107="",#REF!&gt;0,#REF!&lt;5),K107,)</f>
        <v>#REF!</v>
      </c>
      <c r="K107" s="325" t="str">
        <f>IF(D107="","ZZZ9",IF(AND(#REF!&gt;0,#REF!&lt;5),D107&amp;#REF!,D107&amp;"9"))</f>
        <v>ZZZ9</v>
      </c>
      <c r="L107" s="326">
        <f t="shared" si="3"/>
        <v>999</v>
      </c>
      <c r="M107" s="340">
        <f t="shared" si="4"/>
        <v>999</v>
      </c>
      <c r="N107" s="336"/>
      <c r="O107" s="329"/>
      <c r="P107" s="328">
        <f t="shared" si="5"/>
        <v>999</v>
      </c>
      <c r="Q107" s="329"/>
    </row>
    <row r="108" spans="1:17" s="330" customFormat="1" ht="18.899999999999999" customHeight="1" x14ac:dyDescent="0.25">
      <c r="A108" s="316">
        <v>102</v>
      </c>
      <c r="B108" s="337"/>
      <c r="C108" s="337"/>
      <c r="D108" s="323"/>
      <c r="E108" s="320"/>
      <c r="F108" s="329"/>
      <c r="G108" s="329"/>
      <c r="H108" s="333"/>
      <c r="I108" s="334"/>
      <c r="J108" s="324" t="e">
        <f>IF(AND(Q108="",#REF!&gt;0,#REF!&lt;5),K108,)</f>
        <v>#REF!</v>
      </c>
      <c r="K108" s="325" t="str">
        <f>IF(D108="","ZZZ9",IF(AND(#REF!&gt;0,#REF!&lt;5),D108&amp;#REF!,D108&amp;"9"))</f>
        <v>ZZZ9</v>
      </c>
      <c r="L108" s="326">
        <f t="shared" si="3"/>
        <v>999</v>
      </c>
      <c r="M108" s="340">
        <f t="shared" si="4"/>
        <v>999</v>
      </c>
      <c r="N108" s="336"/>
      <c r="O108" s="329"/>
      <c r="P108" s="328">
        <f t="shared" si="5"/>
        <v>999</v>
      </c>
      <c r="Q108" s="329"/>
    </row>
    <row r="109" spans="1:17" s="330" customFormat="1" ht="18.899999999999999" customHeight="1" x14ac:dyDescent="0.25">
      <c r="A109" s="316">
        <v>103</v>
      </c>
      <c r="B109" s="337"/>
      <c r="C109" s="337"/>
      <c r="D109" s="323"/>
      <c r="E109" s="320"/>
      <c r="F109" s="329"/>
      <c r="G109" s="329"/>
      <c r="H109" s="333"/>
      <c r="I109" s="334"/>
      <c r="J109" s="324" t="e">
        <f>IF(AND(Q109="",#REF!&gt;0,#REF!&lt;5),K109,)</f>
        <v>#REF!</v>
      </c>
      <c r="K109" s="325" t="str">
        <f>IF(D109="","ZZZ9",IF(AND(#REF!&gt;0,#REF!&lt;5),D109&amp;#REF!,D109&amp;"9"))</f>
        <v>ZZZ9</v>
      </c>
      <c r="L109" s="326">
        <f t="shared" si="3"/>
        <v>999</v>
      </c>
      <c r="M109" s="340">
        <f t="shared" si="4"/>
        <v>999</v>
      </c>
      <c r="N109" s="336"/>
      <c r="O109" s="329"/>
      <c r="P109" s="328">
        <f t="shared" si="5"/>
        <v>999</v>
      </c>
      <c r="Q109" s="329"/>
    </row>
    <row r="110" spans="1:17" s="330" customFormat="1" ht="18.899999999999999" customHeight="1" x14ac:dyDescent="0.25">
      <c r="A110" s="316">
        <v>104</v>
      </c>
      <c r="B110" s="337"/>
      <c r="C110" s="337"/>
      <c r="D110" s="323"/>
      <c r="E110" s="320"/>
      <c r="F110" s="329"/>
      <c r="G110" s="329"/>
      <c r="H110" s="333"/>
      <c r="I110" s="334"/>
      <c r="J110" s="324" t="e">
        <f>IF(AND(Q110="",#REF!&gt;0,#REF!&lt;5),K110,)</f>
        <v>#REF!</v>
      </c>
      <c r="K110" s="325" t="str">
        <f>IF(D110="","ZZZ9",IF(AND(#REF!&gt;0,#REF!&lt;5),D110&amp;#REF!,D110&amp;"9"))</f>
        <v>ZZZ9</v>
      </c>
      <c r="L110" s="326">
        <f t="shared" si="3"/>
        <v>999</v>
      </c>
      <c r="M110" s="340">
        <f t="shared" si="4"/>
        <v>999</v>
      </c>
      <c r="N110" s="336"/>
      <c r="O110" s="329"/>
      <c r="P110" s="328">
        <f t="shared" si="5"/>
        <v>999</v>
      </c>
      <c r="Q110" s="329"/>
    </row>
    <row r="111" spans="1:17" s="330" customFormat="1" ht="18.899999999999999" customHeight="1" x14ac:dyDescent="0.25">
      <c r="A111" s="316">
        <v>105</v>
      </c>
      <c r="B111" s="337"/>
      <c r="C111" s="337"/>
      <c r="D111" s="323"/>
      <c r="E111" s="320"/>
      <c r="F111" s="329"/>
      <c r="G111" s="329"/>
      <c r="H111" s="333"/>
      <c r="I111" s="334"/>
      <c r="J111" s="324" t="e">
        <f>IF(AND(Q111="",#REF!&gt;0,#REF!&lt;5),K111,)</f>
        <v>#REF!</v>
      </c>
      <c r="K111" s="325" t="str">
        <f>IF(D111="","ZZZ9",IF(AND(#REF!&gt;0,#REF!&lt;5),D111&amp;#REF!,D111&amp;"9"))</f>
        <v>ZZZ9</v>
      </c>
      <c r="L111" s="326">
        <f t="shared" si="3"/>
        <v>999</v>
      </c>
      <c r="M111" s="340">
        <f t="shared" si="4"/>
        <v>999</v>
      </c>
      <c r="N111" s="336"/>
      <c r="O111" s="329"/>
      <c r="P111" s="328">
        <f t="shared" si="5"/>
        <v>999</v>
      </c>
      <c r="Q111" s="329"/>
    </row>
    <row r="112" spans="1:17" s="330" customFormat="1" ht="18.899999999999999" customHeight="1" x14ac:dyDescent="0.25">
      <c r="A112" s="316">
        <v>106</v>
      </c>
      <c r="B112" s="337"/>
      <c r="C112" s="337"/>
      <c r="D112" s="323"/>
      <c r="E112" s="320"/>
      <c r="F112" s="329"/>
      <c r="G112" s="329"/>
      <c r="H112" s="333"/>
      <c r="I112" s="334"/>
      <c r="J112" s="324" t="e">
        <f>IF(AND(Q112="",#REF!&gt;0,#REF!&lt;5),K112,)</f>
        <v>#REF!</v>
      </c>
      <c r="K112" s="325" t="str">
        <f>IF(D112="","ZZZ9",IF(AND(#REF!&gt;0,#REF!&lt;5),D112&amp;#REF!,D112&amp;"9"))</f>
        <v>ZZZ9</v>
      </c>
      <c r="L112" s="326">
        <f t="shared" si="3"/>
        <v>999</v>
      </c>
      <c r="M112" s="340">
        <f t="shared" si="4"/>
        <v>999</v>
      </c>
      <c r="N112" s="336"/>
      <c r="O112" s="329"/>
      <c r="P112" s="328">
        <f t="shared" si="5"/>
        <v>999</v>
      </c>
      <c r="Q112" s="329"/>
    </row>
    <row r="113" spans="1:17" s="330" customFormat="1" ht="18.899999999999999" customHeight="1" x14ac:dyDescent="0.25">
      <c r="A113" s="316">
        <v>107</v>
      </c>
      <c r="B113" s="337"/>
      <c r="C113" s="337"/>
      <c r="D113" s="323"/>
      <c r="E113" s="320"/>
      <c r="F113" s="329"/>
      <c r="G113" s="329"/>
      <c r="H113" s="333"/>
      <c r="I113" s="334"/>
      <c r="J113" s="324" t="e">
        <f>IF(AND(Q113="",#REF!&gt;0,#REF!&lt;5),K113,)</f>
        <v>#REF!</v>
      </c>
      <c r="K113" s="325" t="str">
        <f>IF(D113="","ZZZ9",IF(AND(#REF!&gt;0,#REF!&lt;5),D113&amp;#REF!,D113&amp;"9"))</f>
        <v>ZZZ9</v>
      </c>
      <c r="L113" s="326">
        <f t="shared" si="3"/>
        <v>999</v>
      </c>
      <c r="M113" s="340">
        <f t="shared" si="4"/>
        <v>999</v>
      </c>
      <c r="N113" s="336"/>
      <c r="O113" s="329"/>
      <c r="P113" s="328">
        <f t="shared" si="5"/>
        <v>999</v>
      </c>
      <c r="Q113" s="329"/>
    </row>
    <row r="114" spans="1:17" s="330" customFormat="1" ht="18.899999999999999" customHeight="1" x14ac:dyDescent="0.25">
      <c r="A114" s="316">
        <v>108</v>
      </c>
      <c r="B114" s="337"/>
      <c r="C114" s="337"/>
      <c r="D114" s="323"/>
      <c r="E114" s="320"/>
      <c r="F114" s="329"/>
      <c r="G114" s="329"/>
      <c r="H114" s="333"/>
      <c r="I114" s="334"/>
      <c r="J114" s="324" t="e">
        <f>IF(AND(Q114="",#REF!&gt;0,#REF!&lt;5),K114,)</f>
        <v>#REF!</v>
      </c>
      <c r="K114" s="325" t="str">
        <f>IF(D114="","ZZZ9",IF(AND(#REF!&gt;0,#REF!&lt;5),D114&amp;#REF!,D114&amp;"9"))</f>
        <v>ZZZ9</v>
      </c>
      <c r="L114" s="326">
        <f t="shared" si="3"/>
        <v>999</v>
      </c>
      <c r="M114" s="340">
        <f t="shared" si="4"/>
        <v>999</v>
      </c>
      <c r="N114" s="336"/>
      <c r="O114" s="329"/>
      <c r="P114" s="328">
        <f t="shared" si="5"/>
        <v>999</v>
      </c>
      <c r="Q114" s="329"/>
    </row>
    <row r="115" spans="1:17" s="330" customFormat="1" ht="18.899999999999999" customHeight="1" x14ac:dyDescent="0.25">
      <c r="A115" s="316">
        <v>109</v>
      </c>
      <c r="B115" s="337"/>
      <c r="C115" s="337"/>
      <c r="D115" s="323"/>
      <c r="E115" s="320"/>
      <c r="F115" s="329"/>
      <c r="G115" s="329"/>
      <c r="H115" s="333"/>
      <c r="I115" s="334"/>
      <c r="J115" s="324" t="e">
        <f>IF(AND(Q115="",#REF!&gt;0,#REF!&lt;5),K115,)</f>
        <v>#REF!</v>
      </c>
      <c r="K115" s="325" t="str">
        <f>IF(D115="","ZZZ9",IF(AND(#REF!&gt;0,#REF!&lt;5),D115&amp;#REF!,D115&amp;"9"))</f>
        <v>ZZZ9</v>
      </c>
      <c r="L115" s="326">
        <f t="shared" si="3"/>
        <v>999</v>
      </c>
      <c r="M115" s="340">
        <f t="shared" si="4"/>
        <v>999</v>
      </c>
      <c r="N115" s="336"/>
      <c r="O115" s="329"/>
      <c r="P115" s="328">
        <f t="shared" si="5"/>
        <v>999</v>
      </c>
      <c r="Q115" s="329"/>
    </row>
    <row r="116" spans="1:17" s="330" customFormat="1" ht="18.899999999999999" customHeight="1" x14ac:dyDescent="0.25">
      <c r="A116" s="316">
        <v>110</v>
      </c>
      <c r="B116" s="337"/>
      <c r="C116" s="337"/>
      <c r="D116" s="323"/>
      <c r="E116" s="320"/>
      <c r="F116" s="329"/>
      <c r="G116" s="329"/>
      <c r="H116" s="333"/>
      <c r="I116" s="334"/>
      <c r="J116" s="324" t="e">
        <f>IF(AND(Q116="",#REF!&gt;0,#REF!&lt;5),K116,)</f>
        <v>#REF!</v>
      </c>
      <c r="K116" s="325" t="str">
        <f>IF(D116="","ZZZ9",IF(AND(#REF!&gt;0,#REF!&lt;5),D116&amp;#REF!,D116&amp;"9"))</f>
        <v>ZZZ9</v>
      </c>
      <c r="L116" s="326">
        <f t="shared" si="3"/>
        <v>999</v>
      </c>
      <c r="M116" s="340">
        <f t="shared" si="4"/>
        <v>999</v>
      </c>
      <c r="N116" s="336"/>
      <c r="O116" s="329"/>
      <c r="P116" s="328">
        <f t="shared" si="5"/>
        <v>999</v>
      </c>
      <c r="Q116" s="329"/>
    </row>
    <row r="117" spans="1:17" s="330" customFormat="1" ht="18.899999999999999" customHeight="1" x14ac:dyDescent="0.25">
      <c r="A117" s="316">
        <v>111</v>
      </c>
      <c r="B117" s="337"/>
      <c r="C117" s="337"/>
      <c r="D117" s="323"/>
      <c r="E117" s="320"/>
      <c r="F117" s="329"/>
      <c r="G117" s="329"/>
      <c r="H117" s="333"/>
      <c r="I117" s="334"/>
      <c r="J117" s="324" t="e">
        <f>IF(AND(Q117="",#REF!&gt;0,#REF!&lt;5),K117,)</f>
        <v>#REF!</v>
      </c>
      <c r="K117" s="325" t="str">
        <f>IF(D117="","ZZZ9",IF(AND(#REF!&gt;0,#REF!&lt;5),D117&amp;#REF!,D117&amp;"9"))</f>
        <v>ZZZ9</v>
      </c>
      <c r="L117" s="326">
        <f t="shared" si="3"/>
        <v>999</v>
      </c>
      <c r="M117" s="340">
        <f t="shared" si="4"/>
        <v>999</v>
      </c>
      <c r="N117" s="336"/>
      <c r="O117" s="329"/>
      <c r="P117" s="328">
        <f t="shared" si="5"/>
        <v>999</v>
      </c>
      <c r="Q117" s="329"/>
    </row>
    <row r="118" spans="1:17" s="330" customFormat="1" ht="18.899999999999999" customHeight="1" x14ac:dyDescent="0.25">
      <c r="A118" s="316">
        <v>112</v>
      </c>
      <c r="B118" s="337"/>
      <c r="C118" s="337"/>
      <c r="D118" s="323"/>
      <c r="E118" s="320"/>
      <c r="F118" s="329"/>
      <c r="G118" s="329"/>
      <c r="H118" s="333"/>
      <c r="I118" s="334"/>
      <c r="J118" s="324" t="e">
        <f>IF(AND(Q118="",#REF!&gt;0,#REF!&lt;5),K118,)</f>
        <v>#REF!</v>
      </c>
      <c r="K118" s="325" t="str">
        <f>IF(D118="","ZZZ9",IF(AND(#REF!&gt;0,#REF!&lt;5),D118&amp;#REF!,D118&amp;"9"))</f>
        <v>ZZZ9</v>
      </c>
      <c r="L118" s="326">
        <f t="shared" si="3"/>
        <v>999</v>
      </c>
      <c r="M118" s="340">
        <f t="shared" si="4"/>
        <v>999</v>
      </c>
      <c r="N118" s="336"/>
      <c r="O118" s="329"/>
      <c r="P118" s="328">
        <f t="shared" si="5"/>
        <v>999</v>
      </c>
      <c r="Q118" s="329"/>
    </row>
    <row r="119" spans="1:17" s="330" customFormat="1" ht="18.899999999999999" customHeight="1" x14ac:dyDescent="0.25">
      <c r="A119" s="316">
        <v>113</v>
      </c>
      <c r="B119" s="337"/>
      <c r="C119" s="337"/>
      <c r="D119" s="323"/>
      <c r="E119" s="320"/>
      <c r="F119" s="329"/>
      <c r="G119" s="329"/>
      <c r="H119" s="333"/>
      <c r="I119" s="334"/>
      <c r="J119" s="324" t="e">
        <f>IF(AND(Q119="",#REF!&gt;0,#REF!&lt;5),K119,)</f>
        <v>#REF!</v>
      </c>
      <c r="K119" s="325" t="str">
        <f>IF(D119="","ZZZ9",IF(AND(#REF!&gt;0,#REF!&lt;5),D119&amp;#REF!,D119&amp;"9"))</f>
        <v>ZZZ9</v>
      </c>
      <c r="L119" s="326">
        <f t="shared" si="3"/>
        <v>999</v>
      </c>
      <c r="M119" s="340">
        <f t="shared" si="4"/>
        <v>999</v>
      </c>
      <c r="N119" s="336"/>
      <c r="O119" s="329"/>
      <c r="P119" s="328">
        <f t="shared" si="5"/>
        <v>999</v>
      </c>
      <c r="Q119" s="329"/>
    </row>
    <row r="120" spans="1:17" s="330" customFormat="1" ht="18.899999999999999" customHeight="1" x14ac:dyDescent="0.25">
      <c r="A120" s="316">
        <v>114</v>
      </c>
      <c r="B120" s="337"/>
      <c r="C120" s="337"/>
      <c r="D120" s="323"/>
      <c r="E120" s="320"/>
      <c r="F120" s="329"/>
      <c r="G120" s="329"/>
      <c r="H120" s="333"/>
      <c r="I120" s="334"/>
      <c r="J120" s="324" t="e">
        <f>IF(AND(Q120="",#REF!&gt;0,#REF!&lt;5),K120,)</f>
        <v>#REF!</v>
      </c>
      <c r="K120" s="325" t="str">
        <f>IF(D120="","ZZZ9",IF(AND(#REF!&gt;0,#REF!&lt;5),D120&amp;#REF!,D120&amp;"9"))</f>
        <v>ZZZ9</v>
      </c>
      <c r="L120" s="326">
        <f t="shared" si="3"/>
        <v>999</v>
      </c>
      <c r="M120" s="340">
        <f t="shared" si="4"/>
        <v>999</v>
      </c>
      <c r="N120" s="336"/>
      <c r="O120" s="329"/>
      <c r="P120" s="328">
        <f t="shared" si="5"/>
        <v>999</v>
      </c>
      <c r="Q120" s="329"/>
    </row>
    <row r="121" spans="1:17" s="330" customFormat="1" ht="18.899999999999999" customHeight="1" x14ac:dyDescent="0.25">
      <c r="A121" s="316">
        <v>115</v>
      </c>
      <c r="B121" s="337"/>
      <c r="C121" s="337"/>
      <c r="D121" s="323"/>
      <c r="E121" s="320"/>
      <c r="F121" s="329"/>
      <c r="G121" s="329"/>
      <c r="H121" s="333"/>
      <c r="I121" s="334"/>
      <c r="J121" s="324" t="e">
        <f>IF(AND(Q121="",#REF!&gt;0,#REF!&lt;5),K121,)</f>
        <v>#REF!</v>
      </c>
      <c r="K121" s="325" t="str">
        <f>IF(D121="","ZZZ9",IF(AND(#REF!&gt;0,#REF!&lt;5),D121&amp;#REF!,D121&amp;"9"))</f>
        <v>ZZZ9</v>
      </c>
      <c r="L121" s="326">
        <f t="shared" si="3"/>
        <v>999</v>
      </c>
      <c r="M121" s="340">
        <f t="shared" si="4"/>
        <v>999</v>
      </c>
      <c r="N121" s="336"/>
      <c r="O121" s="329"/>
      <c r="P121" s="328">
        <f t="shared" si="5"/>
        <v>999</v>
      </c>
      <c r="Q121" s="329"/>
    </row>
    <row r="122" spans="1:17" s="330" customFormat="1" ht="18.899999999999999" customHeight="1" x14ac:dyDescent="0.25">
      <c r="A122" s="316">
        <v>116</v>
      </c>
      <c r="B122" s="337"/>
      <c r="C122" s="337"/>
      <c r="D122" s="323"/>
      <c r="E122" s="320"/>
      <c r="F122" s="329"/>
      <c r="G122" s="329"/>
      <c r="H122" s="333"/>
      <c r="I122" s="334"/>
      <c r="J122" s="324" t="e">
        <f>IF(AND(Q122="",#REF!&gt;0,#REF!&lt;5),K122,)</f>
        <v>#REF!</v>
      </c>
      <c r="K122" s="325" t="str">
        <f>IF(D122="","ZZZ9",IF(AND(#REF!&gt;0,#REF!&lt;5),D122&amp;#REF!,D122&amp;"9"))</f>
        <v>ZZZ9</v>
      </c>
      <c r="L122" s="326">
        <f t="shared" si="3"/>
        <v>999</v>
      </c>
      <c r="M122" s="340">
        <f t="shared" si="4"/>
        <v>999</v>
      </c>
      <c r="N122" s="336"/>
      <c r="O122" s="329"/>
      <c r="P122" s="328">
        <f t="shared" si="5"/>
        <v>999</v>
      </c>
      <c r="Q122" s="329"/>
    </row>
    <row r="123" spans="1:17" s="330" customFormat="1" ht="18.899999999999999" customHeight="1" x14ac:dyDescent="0.25">
      <c r="A123" s="316">
        <v>117</v>
      </c>
      <c r="B123" s="337"/>
      <c r="C123" s="337"/>
      <c r="D123" s="323"/>
      <c r="E123" s="320"/>
      <c r="F123" s="329"/>
      <c r="G123" s="329"/>
      <c r="H123" s="333"/>
      <c r="I123" s="334"/>
      <c r="J123" s="324" t="e">
        <f>IF(AND(Q123="",#REF!&gt;0,#REF!&lt;5),K123,)</f>
        <v>#REF!</v>
      </c>
      <c r="K123" s="325" t="str">
        <f>IF(D123="","ZZZ9",IF(AND(#REF!&gt;0,#REF!&lt;5),D123&amp;#REF!,D123&amp;"9"))</f>
        <v>ZZZ9</v>
      </c>
      <c r="L123" s="326">
        <f t="shared" si="3"/>
        <v>999</v>
      </c>
      <c r="M123" s="340">
        <f t="shared" si="4"/>
        <v>999</v>
      </c>
      <c r="N123" s="336"/>
      <c r="O123" s="329"/>
      <c r="P123" s="328">
        <f t="shared" si="5"/>
        <v>999</v>
      </c>
      <c r="Q123" s="329"/>
    </row>
    <row r="124" spans="1:17" s="330" customFormat="1" ht="18.899999999999999" customHeight="1" x14ac:dyDescent="0.25">
      <c r="A124" s="316">
        <v>118</v>
      </c>
      <c r="B124" s="337"/>
      <c r="C124" s="337"/>
      <c r="D124" s="323"/>
      <c r="E124" s="320"/>
      <c r="F124" s="329"/>
      <c r="G124" s="329"/>
      <c r="H124" s="333"/>
      <c r="I124" s="334"/>
      <c r="J124" s="324" t="e">
        <f>IF(AND(Q124="",#REF!&gt;0,#REF!&lt;5),K124,)</f>
        <v>#REF!</v>
      </c>
      <c r="K124" s="325" t="str">
        <f>IF(D124="","ZZZ9",IF(AND(#REF!&gt;0,#REF!&lt;5),D124&amp;#REF!,D124&amp;"9"))</f>
        <v>ZZZ9</v>
      </c>
      <c r="L124" s="326">
        <f t="shared" si="3"/>
        <v>999</v>
      </c>
      <c r="M124" s="340">
        <f t="shared" si="4"/>
        <v>999</v>
      </c>
      <c r="N124" s="336"/>
      <c r="O124" s="329"/>
      <c r="P124" s="328">
        <f t="shared" si="5"/>
        <v>999</v>
      </c>
      <c r="Q124" s="329"/>
    </row>
    <row r="125" spans="1:17" s="330" customFormat="1" ht="18.899999999999999" customHeight="1" x14ac:dyDescent="0.25">
      <c r="A125" s="316">
        <v>119</v>
      </c>
      <c r="B125" s="337"/>
      <c r="C125" s="337"/>
      <c r="D125" s="323"/>
      <c r="E125" s="320"/>
      <c r="F125" s="329"/>
      <c r="G125" s="329"/>
      <c r="H125" s="333"/>
      <c r="I125" s="334"/>
      <c r="J125" s="324" t="e">
        <f>IF(AND(Q125="",#REF!&gt;0,#REF!&lt;5),K125,)</f>
        <v>#REF!</v>
      </c>
      <c r="K125" s="325" t="str">
        <f>IF(D125="","ZZZ9",IF(AND(#REF!&gt;0,#REF!&lt;5),D125&amp;#REF!,D125&amp;"9"))</f>
        <v>ZZZ9</v>
      </c>
      <c r="L125" s="326">
        <f t="shared" si="3"/>
        <v>999</v>
      </c>
      <c r="M125" s="340">
        <f t="shared" si="4"/>
        <v>999</v>
      </c>
      <c r="N125" s="336"/>
      <c r="O125" s="329"/>
      <c r="P125" s="328">
        <f t="shared" si="5"/>
        <v>999</v>
      </c>
      <c r="Q125" s="329"/>
    </row>
    <row r="126" spans="1:17" s="330" customFormat="1" ht="18.899999999999999" customHeight="1" x14ac:dyDescent="0.25">
      <c r="A126" s="316">
        <v>120</v>
      </c>
      <c r="B126" s="337"/>
      <c r="C126" s="337"/>
      <c r="D126" s="323"/>
      <c r="E126" s="320"/>
      <c r="F126" s="329"/>
      <c r="G126" s="329"/>
      <c r="H126" s="333"/>
      <c r="I126" s="334"/>
      <c r="J126" s="324" t="e">
        <f>IF(AND(Q126="",#REF!&gt;0,#REF!&lt;5),K126,)</f>
        <v>#REF!</v>
      </c>
      <c r="K126" s="325" t="str">
        <f>IF(D126="","ZZZ9",IF(AND(#REF!&gt;0,#REF!&lt;5),D126&amp;#REF!,D126&amp;"9"))</f>
        <v>ZZZ9</v>
      </c>
      <c r="L126" s="326">
        <f t="shared" si="3"/>
        <v>999</v>
      </c>
      <c r="M126" s="340">
        <f t="shared" si="4"/>
        <v>999</v>
      </c>
      <c r="N126" s="336"/>
      <c r="O126" s="329"/>
      <c r="P126" s="328">
        <f t="shared" si="5"/>
        <v>999</v>
      </c>
      <c r="Q126" s="329"/>
    </row>
    <row r="127" spans="1:17" s="330" customFormat="1" ht="18.899999999999999" customHeight="1" x14ac:dyDescent="0.25">
      <c r="A127" s="316">
        <v>121</v>
      </c>
      <c r="B127" s="337"/>
      <c r="C127" s="337"/>
      <c r="D127" s="323"/>
      <c r="E127" s="320"/>
      <c r="F127" s="329"/>
      <c r="G127" s="329"/>
      <c r="H127" s="333"/>
      <c r="I127" s="334"/>
      <c r="J127" s="324" t="e">
        <f>IF(AND(Q127="",#REF!&gt;0,#REF!&lt;5),K127,)</f>
        <v>#REF!</v>
      </c>
      <c r="K127" s="325" t="str">
        <f>IF(D127="","ZZZ9",IF(AND(#REF!&gt;0,#REF!&lt;5),D127&amp;#REF!,D127&amp;"9"))</f>
        <v>ZZZ9</v>
      </c>
      <c r="L127" s="326">
        <f t="shared" si="3"/>
        <v>999</v>
      </c>
      <c r="M127" s="340">
        <f t="shared" si="4"/>
        <v>999</v>
      </c>
      <c r="N127" s="336"/>
      <c r="O127" s="329"/>
      <c r="P127" s="328">
        <f t="shared" si="5"/>
        <v>999</v>
      </c>
      <c r="Q127" s="329"/>
    </row>
    <row r="128" spans="1:17" s="330" customFormat="1" ht="18.899999999999999" customHeight="1" x14ac:dyDescent="0.25">
      <c r="A128" s="316">
        <v>122</v>
      </c>
      <c r="B128" s="337"/>
      <c r="C128" s="337"/>
      <c r="D128" s="323"/>
      <c r="E128" s="320"/>
      <c r="F128" s="329"/>
      <c r="G128" s="329"/>
      <c r="H128" s="333"/>
      <c r="I128" s="334"/>
      <c r="J128" s="324" t="e">
        <f>IF(AND(Q128="",#REF!&gt;0,#REF!&lt;5),K128,)</f>
        <v>#REF!</v>
      </c>
      <c r="K128" s="325" t="str">
        <f>IF(D128="","ZZZ9",IF(AND(#REF!&gt;0,#REF!&lt;5),D128&amp;#REF!,D128&amp;"9"))</f>
        <v>ZZZ9</v>
      </c>
      <c r="L128" s="326">
        <f t="shared" si="3"/>
        <v>999</v>
      </c>
      <c r="M128" s="340">
        <f t="shared" si="4"/>
        <v>999</v>
      </c>
      <c r="N128" s="336"/>
      <c r="O128" s="329"/>
      <c r="P128" s="328">
        <f t="shared" si="5"/>
        <v>999</v>
      </c>
      <c r="Q128" s="329"/>
    </row>
    <row r="129" spans="1:17" s="330" customFormat="1" ht="18.899999999999999" customHeight="1" x14ac:dyDescent="0.25">
      <c r="A129" s="316">
        <v>123</v>
      </c>
      <c r="B129" s="337"/>
      <c r="C129" s="337"/>
      <c r="D129" s="323"/>
      <c r="E129" s="320"/>
      <c r="F129" s="329"/>
      <c r="G129" s="329"/>
      <c r="H129" s="333"/>
      <c r="I129" s="334"/>
      <c r="J129" s="324" t="e">
        <f>IF(AND(Q129="",#REF!&gt;0,#REF!&lt;5),K129,)</f>
        <v>#REF!</v>
      </c>
      <c r="K129" s="325" t="str">
        <f>IF(D129="","ZZZ9",IF(AND(#REF!&gt;0,#REF!&lt;5),D129&amp;#REF!,D129&amp;"9"))</f>
        <v>ZZZ9</v>
      </c>
      <c r="L129" s="326">
        <f t="shared" si="3"/>
        <v>999</v>
      </c>
      <c r="M129" s="340">
        <f t="shared" si="4"/>
        <v>999</v>
      </c>
      <c r="N129" s="336"/>
      <c r="O129" s="329"/>
      <c r="P129" s="328">
        <f t="shared" si="5"/>
        <v>999</v>
      </c>
      <c r="Q129" s="329"/>
    </row>
    <row r="130" spans="1:17" s="330" customFormat="1" ht="18.899999999999999" customHeight="1" x14ac:dyDescent="0.25">
      <c r="A130" s="316">
        <v>124</v>
      </c>
      <c r="B130" s="337"/>
      <c r="C130" s="337"/>
      <c r="D130" s="323"/>
      <c r="E130" s="320"/>
      <c r="F130" s="329"/>
      <c r="G130" s="329"/>
      <c r="H130" s="333"/>
      <c r="I130" s="334"/>
      <c r="J130" s="324" t="e">
        <f>IF(AND(Q130="",#REF!&gt;0,#REF!&lt;5),K130,)</f>
        <v>#REF!</v>
      </c>
      <c r="K130" s="325" t="str">
        <f>IF(D130="","ZZZ9",IF(AND(#REF!&gt;0,#REF!&lt;5),D130&amp;#REF!,D130&amp;"9"))</f>
        <v>ZZZ9</v>
      </c>
      <c r="L130" s="326">
        <f t="shared" si="3"/>
        <v>999</v>
      </c>
      <c r="M130" s="340">
        <f t="shared" si="4"/>
        <v>999</v>
      </c>
      <c r="N130" s="336"/>
      <c r="O130" s="329"/>
      <c r="P130" s="328">
        <f t="shared" si="5"/>
        <v>999</v>
      </c>
      <c r="Q130" s="329"/>
    </row>
    <row r="131" spans="1:17" s="330" customFormat="1" ht="18.899999999999999" customHeight="1" x14ac:dyDescent="0.25">
      <c r="A131" s="316">
        <v>125</v>
      </c>
      <c r="B131" s="337"/>
      <c r="C131" s="337"/>
      <c r="D131" s="323"/>
      <c r="E131" s="320"/>
      <c r="F131" s="329"/>
      <c r="G131" s="329"/>
      <c r="H131" s="333"/>
      <c r="I131" s="334"/>
      <c r="J131" s="324" t="e">
        <f>IF(AND(Q131="",#REF!&gt;0,#REF!&lt;5),K131,)</f>
        <v>#REF!</v>
      </c>
      <c r="K131" s="325" t="str">
        <f>IF(D131="","ZZZ9",IF(AND(#REF!&gt;0,#REF!&lt;5),D131&amp;#REF!,D131&amp;"9"))</f>
        <v>ZZZ9</v>
      </c>
      <c r="L131" s="326">
        <f t="shared" si="3"/>
        <v>999</v>
      </c>
      <c r="M131" s="340">
        <f t="shared" si="4"/>
        <v>999</v>
      </c>
      <c r="N131" s="336"/>
      <c r="O131" s="329"/>
      <c r="P131" s="328">
        <f t="shared" si="5"/>
        <v>999</v>
      </c>
      <c r="Q131" s="329"/>
    </row>
    <row r="132" spans="1:17" s="330" customFormat="1" ht="18.899999999999999" customHeight="1" x14ac:dyDescent="0.25">
      <c r="A132" s="316">
        <v>126</v>
      </c>
      <c r="B132" s="337"/>
      <c r="C132" s="337"/>
      <c r="D132" s="323"/>
      <c r="E132" s="320"/>
      <c r="F132" s="329"/>
      <c r="G132" s="329"/>
      <c r="H132" s="333"/>
      <c r="I132" s="334"/>
      <c r="J132" s="324" t="e">
        <f>IF(AND(Q132="",#REF!&gt;0,#REF!&lt;5),K132,)</f>
        <v>#REF!</v>
      </c>
      <c r="K132" s="325" t="str">
        <f>IF(D132="","ZZZ9",IF(AND(#REF!&gt;0,#REF!&lt;5),D132&amp;#REF!,D132&amp;"9"))</f>
        <v>ZZZ9</v>
      </c>
      <c r="L132" s="326">
        <f t="shared" si="3"/>
        <v>999</v>
      </c>
      <c r="M132" s="340">
        <f t="shared" si="4"/>
        <v>999</v>
      </c>
      <c r="N132" s="336"/>
      <c r="O132" s="329"/>
      <c r="P132" s="328">
        <f t="shared" si="5"/>
        <v>999</v>
      </c>
      <c r="Q132" s="329"/>
    </row>
    <row r="133" spans="1:17" s="330" customFormat="1" ht="18.899999999999999" customHeight="1" x14ac:dyDescent="0.25">
      <c r="A133" s="316">
        <v>127</v>
      </c>
      <c r="B133" s="337"/>
      <c r="C133" s="337"/>
      <c r="D133" s="323"/>
      <c r="E133" s="320"/>
      <c r="F133" s="329"/>
      <c r="G133" s="329"/>
      <c r="H133" s="333"/>
      <c r="I133" s="334"/>
      <c r="J133" s="324" t="e">
        <f>IF(AND(Q133="",#REF!&gt;0,#REF!&lt;5),K133,)</f>
        <v>#REF!</v>
      </c>
      <c r="K133" s="325" t="str">
        <f>IF(D133="","ZZZ9",IF(AND(#REF!&gt;0,#REF!&lt;5),D133&amp;#REF!,D133&amp;"9"))</f>
        <v>ZZZ9</v>
      </c>
      <c r="L133" s="326">
        <f t="shared" si="3"/>
        <v>999</v>
      </c>
      <c r="M133" s="340">
        <f t="shared" si="4"/>
        <v>999</v>
      </c>
      <c r="N133" s="336"/>
      <c r="O133" s="329"/>
      <c r="P133" s="328">
        <f t="shared" si="5"/>
        <v>999</v>
      </c>
      <c r="Q133" s="329"/>
    </row>
    <row r="134" spans="1:17" s="330" customFormat="1" ht="18.899999999999999" customHeight="1" x14ac:dyDescent="0.25">
      <c r="A134" s="316">
        <v>128</v>
      </c>
      <c r="B134" s="337"/>
      <c r="C134" s="337"/>
      <c r="D134" s="323"/>
      <c r="E134" s="320"/>
      <c r="F134" s="329"/>
      <c r="G134" s="329"/>
      <c r="H134" s="333"/>
      <c r="I134" s="334"/>
      <c r="J134" s="324" t="e">
        <f>IF(AND(Q134="",#REF!&gt;0,#REF!&lt;5),K134,)</f>
        <v>#REF!</v>
      </c>
      <c r="K134" s="325" t="str">
        <f>IF(D134="","ZZZ9",IF(AND(#REF!&gt;0,#REF!&lt;5),D134&amp;#REF!,D134&amp;"9"))</f>
        <v>ZZZ9</v>
      </c>
      <c r="L134" s="326">
        <f t="shared" si="3"/>
        <v>999</v>
      </c>
      <c r="M134" s="340">
        <f t="shared" si="4"/>
        <v>999</v>
      </c>
      <c r="N134" s="336"/>
      <c r="O134" s="334"/>
      <c r="P134" s="345">
        <f t="shared" si="5"/>
        <v>999</v>
      </c>
      <c r="Q134" s="334"/>
    </row>
    <row r="135" spans="1:17" x14ac:dyDescent="0.25">
      <c r="A135" s="316">
        <v>129</v>
      </c>
      <c r="B135" s="337"/>
      <c r="C135" s="337"/>
      <c r="D135" s="323"/>
      <c r="E135" s="320"/>
      <c r="F135" s="329"/>
      <c r="G135" s="329"/>
      <c r="H135" s="333"/>
      <c r="I135" s="334"/>
      <c r="J135" s="324" t="e">
        <f>IF(AND(Q135="",#REF!&gt;0,#REF!&lt;5),K135,)</f>
        <v>#REF!</v>
      </c>
      <c r="K135" s="325" t="str">
        <f>IF(D135="","ZZZ9",IF(AND(#REF!&gt;0,#REF!&lt;5),D135&amp;#REF!,D135&amp;"9"))</f>
        <v>ZZZ9</v>
      </c>
      <c r="L135" s="326">
        <f t="shared" si="3"/>
        <v>999</v>
      </c>
      <c r="M135" s="340">
        <f t="shared" si="4"/>
        <v>999</v>
      </c>
      <c r="N135" s="336"/>
      <c r="O135" s="329"/>
      <c r="P135" s="328">
        <f t="shared" si="5"/>
        <v>999</v>
      </c>
      <c r="Q135" s="329"/>
    </row>
    <row r="136" spans="1:17" x14ac:dyDescent="0.25">
      <c r="A136" s="316">
        <v>130</v>
      </c>
      <c r="B136" s="337"/>
      <c r="C136" s="337"/>
      <c r="D136" s="323"/>
      <c r="E136" s="320"/>
      <c r="F136" s="329"/>
      <c r="G136" s="329"/>
      <c r="H136" s="333"/>
      <c r="I136" s="334"/>
      <c r="J136" s="324" t="e">
        <f>IF(AND(Q136="",#REF!&gt;0,#REF!&lt;5),K136,)</f>
        <v>#REF!</v>
      </c>
      <c r="K136" s="325" t="str">
        <f>IF(D136="","ZZZ9",IF(AND(#REF!&gt;0,#REF!&lt;5),D136&amp;#REF!,D136&amp;"9"))</f>
        <v>ZZZ9</v>
      </c>
      <c r="L136" s="326">
        <f t="shared" si="3"/>
        <v>999</v>
      </c>
      <c r="M136" s="340">
        <f t="shared" si="4"/>
        <v>999</v>
      </c>
      <c r="N136" s="336"/>
      <c r="O136" s="329"/>
      <c r="P136" s="328">
        <f t="shared" si="5"/>
        <v>999</v>
      </c>
      <c r="Q136" s="329"/>
    </row>
    <row r="137" spans="1:17" x14ac:dyDescent="0.25">
      <c r="A137" s="316">
        <v>131</v>
      </c>
      <c r="B137" s="337"/>
      <c r="C137" s="337"/>
      <c r="D137" s="323"/>
      <c r="E137" s="320"/>
      <c r="F137" s="329"/>
      <c r="G137" s="329"/>
      <c r="H137" s="333"/>
      <c r="I137" s="334"/>
      <c r="J137" s="324" t="e">
        <f>IF(AND(Q137="",#REF!&gt;0,#REF!&lt;5),K137,)</f>
        <v>#REF!</v>
      </c>
      <c r="K137" s="325" t="str">
        <f>IF(D137="","ZZZ9",IF(AND(#REF!&gt;0,#REF!&lt;5),D137&amp;#REF!,D137&amp;"9"))</f>
        <v>ZZZ9</v>
      </c>
      <c r="L137" s="326">
        <f t="shared" si="3"/>
        <v>999</v>
      </c>
      <c r="M137" s="340">
        <f t="shared" si="4"/>
        <v>999</v>
      </c>
      <c r="N137" s="336"/>
      <c r="O137" s="329"/>
      <c r="P137" s="328">
        <f t="shared" si="5"/>
        <v>999</v>
      </c>
      <c r="Q137" s="329"/>
    </row>
    <row r="138" spans="1:17" x14ac:dyDescent="0.25">
      <c r="A138" s="316">
        <v>132</v>
      </c>
      <c r="B138" s="337"/>
      <c r="C138" s="337"/>
      <c r="D138" s="323"/>
      <c r="E138" s="320"/>
      <c r="F138" s="329"/>
      <c r="G138" s="329"/>
      <c r="H138" s="333"/>
      <c r="I138" s="334"/>
      <c r="J138" s="324" t="e">
        <f>IF(AND(Q138="",#REF!&gt;0,#REF!&lt;5),K138,)</f>
        <v>#REF!</v>
      </c>
      <c r="K138" s="325" t="str">
        <f>IF(D138="","ZZZ9",IF(AND(#REF!&gt;0,#REF!&lt;5),D138&amp;#REF!,D138&amp;"9"))</f>
        <v>ZZZ9</v>
      </c>
      <c r="L138" s="326">
        <f t="shared" si="3"/>
        <v>999</v>
      </c>
      <c r="M138" s="340">
        <f t="shared" si="4"/>
        <v>999</v>
      </c>
      <c r="N138" s="336"/>
      <c r="O138" s="329"/>
      <c r="P138" s="328">
        <f t="shared" si="5"/>
        <v>999</v>
      </c>
      <c r="Q138" s="329"/>
    </row>
    <row r="139" spans="1:17" x14ac:dyDescent="0.25">
      <c r="A139" s="316">
        <v>133</v>
      </c>
      <c r="B139" s="337"/>
      <c r="C139" s="337"/>
      <c r="D139" s="323"/>
      <c r="E139" s="320"/>
      <c r="F139" s="329"/>
      <c r="G139" s="329"/>
      <c r="H139" s="333"/>
      <c r="I139" s="334"/>
      <c r="J139" s="324" t="e">
        <f>IF(AND(Q139="",#REF!&gt;0,#REF!&lt;5),K139,)</f>
        <v>#REF!</v>
      </c>
      <c r="K139" s="325" t="str">
        <f>IF(D139="","ZZZ9",IF(AND(#REF!&gt;0,#REF!&lt;5),D139&amp;#REF!,D139&amp;"9"))</f>
        <v>ZZZ9</v>
      </c>
      <c r="L139" s="326">
        <f t="shared" si="3"/>
        <v>999</v>
      </c>
      <c r="M139" s="340">
        <f t="shared" si="4"/>
        <v>999</v>
      </c>
      <c r="N139" s="336"/>
      <c r="O139" s="329"/>
      <c r="P139" s="328">
        <f t="shared" si="5"/>
        <v>999</v>
      </c>
      <c r="Q139" s="329"/>
    </row>
    <row r="140" spans="1:17" x14ac:dyDescent="0.25">
      <c r="A140" s="316">
        <v>134</v>
      </c>
      <c r="B140" s="337"/>
      <c r="C140" s="337"/>
      <c r="D140" s="323"/>
      <c r="E140" s="320"/>
      <c r="F140" s="329"/>
      <c r="G140" s="329"/>
      <c r="H140" s="333"/>
      <c r="I140" s="334"/>
      <c r="J140" s="324" t="e">
        <f>IF(AND(Q140="",#REF!&gt;0,#REF!&lt;5),K140,)</f>
        <v>#REF!</v>
      </c>
      <c r="K140" s="325" t="str">
        <f>IF(D140="","ZZZ9",IF(AND(#REF!&gt;0,#REF!&lt;5),D140&amp;#REF!,D140&amp;"9"))</f>
        <v>ZZZ9</v>
      </c>
      <c r="L140" s="326">
        <f t="shared" si="3"/>
        <v>999</v>
      </c>
      <c r="M140" s="340">
        <f t="shared" si="4"/>
        <v>999</v>
      </c>
      <c r="N140" s="336"/>
      <c r="O140" s="329"/>
      <c r="P140" s="328">
        <f t="shared" si="5"/>
        <v>999</v>
      </c>
      <c r="Q140" s="329"/>
    </row>
    <row r="141" spans="1:17" x14ac:dyDescent="0.25">
      <c r="A141" s="316">
        <v>135</v>
      </c>
      <c r="B141" s="337"/>
      <c r="C141" s="337"/>
      <c r="D141" s="323"/>
      <c r="E141" s="320"/>
      <c r="F141" s="329"/>
      <c r="G141" s="329"/>
      <c r="H141" s="333"/>
      <c r="I141" s="334"/>
      <c r="J141" s="324" t="e">
        <f>IF(AND(Q141="",#REF!&gt;0,#REF!&lt;5),K141,)</f>
        <v>#REF!</v>
      </c>
      <c r="K141" s="325" t="str">
        <f>IF(D141="","ZZZ9",IF(AND(#REF!&gt;0,#REF!&lt;5),D141&amp;#REF!,D141&amp;"9"))</f>
        <v>ZZZ9</v>
      </c>
      <c r="L141" s="326">
        <f t="shared" si="3"/>
        <v>999</v>
      </c>
      <c r="M141" s="340">
        <f t="shared" si="4"/>
        <v>999</v>
      </c>
      <c r="N141" s="336"/>
      <c r="O141" s="334"/>
      <c r="P141" s="345">
        <f t="shared" si="5"/>
        <v>999</v>
      </c>
      <c r="Q141" s="334"/>
    </row>
    <row r="142" spans="1:17" x14ac:dyDescent="0.25">
      <c r="A142" s="316">
        <v>136</v>
      </c>
      <c r="B142" s="337"/>
      <c r="C142" s="337"/>
      <c r="D142" s="323"/>
      <c r="E142" s="320"/>
      <c r="F142" s="329"/>
      <c r="G142" s="329"/>
      <c r="H142" s="333"/>
      <c r="I142" s="334"/>
      <c r="J142" s="324" t="e">
        <f>IF(AND(Q142="",#REF!&gt;0,#REF!&lt;5),K142,)</f>
        <v>#REF!</v>
      </c>
      <c r="K142" s="325" t="str">
        <f>IF(D142="","ZZZ9",IF(AND(#REF!&gt;0,#REF!&lt;5),D142&amp;#REF!,D142&amp;"9"))</f>
        <v>ZZZ9</v>
      </c>
      <c r="L142" s="326">
        <f t="shared" si="3"/>
        <v>999</v>
      </c>
      <c r="M142" s="340">
        <f t="shared" si="4"/>
        <v>999</v>
      </c>
      <c r="N142" s="336"/>
      <c r="O142" s="329"/>
      <c r="P142" s="328">
        <f t="shared" si="5"/>
        <v>999</v>
      </c>
      <c r="Q142" s="329"/>
    </row>
    <row r="143" spans="1:17" x14ac:dyDescent="0.25">
      <c r="A143" s="316">
        <v>137</v>
      </c>
      <c r="B143" s="337"/>
      <c r="C143" s="337"/>
      <c r="D143" s="323"/>
      <c r="E143" s="320"/>
      <c r="F143" s="329"/>
      <c r="G143" s="329"/>
      <c r="H143" s="333"/>
      <c r="I143" s="334"/>
      <c r="J143" s="324" t="e">
        <f>IF(AND(Q143="",#REF!&gt;0,#REF!&lt;5),K143,)</f>
        <v>#REF!</v>
      </c>
      <c r="K143" s="325" t="str">
        <f>IF(D143="","ZZZ9",IF(AND(#REF!&gt;0,#REF!&lt;5),D143&amp;#REF!,D143&amp;"9"))</f>
        <v>ZZZ9</v>
      </c>
      <c r="L143" s="326">
        <f t="shared" si="3"/>
        <v>999</v>
      </c>
      <c r="M143" s="340">
        <f t="shared" si="4"/>
        <v>999</v>
      </c>
      <c r="N143" s="336"/>
      <c r="O143" s="329"/>
      <c r="P143" s="328">
        <f t="shared" si="5"/>
        <v>999</v>
      </c>
      <c r="Q143" s="329"/>
    </row>
    <row r="144" spans="1:17" x14ac:dyDescent="0.25">
      <c r="A144" s="316">
        <v>138</v>
      </c>
      <c r="B144" s="337"/>
      <c r="C144" s="337"/>
      <c r="D144" s="323"/>
      <c r="E144" s="320"/>
      <c r="F144" s="329"/>
      <c r="G144" s="329"/>
      <c r="H144" s="333"/>
      <c r="I144" s="334"/>
      <c r="J144" s="324" t="e">
        <f>IF(AND(Q144="",#REF!&gt;0,#REF!&lt;5),K144,)</f>
        <v>#REF!</v>
      </c>
      <c r="K144" s="325" t="str">
        <f>IF(D144="","ZZZ9",IF(AND(#REF!&gt;0,#REF!&lt;5),D144&amp;#REF!,D144&amp;"9"))</f>
        <v>ZZZ9</v>
      </c>
      <c r="L144" s="326">
        <f t="shared" si="3"/>
        <v>999</v>
      </c>
      <c r="M144" s="340">
        <f t="shared" si="4"/>
        <v>999</v>
      </c>
      <c r="N144" s="336"/>
      <c r="O144" s="329"/>
      <c r="P144" s="328">
        <f t="shared" si="5"/>
        <v>999</v>
      </c>
      <c r="Q144" s="329"/>
    </row>
    <row r="145" spans="1:17" x14ac:dyDescent="0.25">
      <c r="A145" s="316">
        <v>139</v>
      </c>
      <c r="B145" s="337"/>
      <c r="C145" s="337"/>
      <c r="D145" s="323"/>
      <c r="E145" s="320"/>
      <c r="F145" s="329"/>
      <c r="G145" s="329"/>
      <c r="H145" s="333"/>
      <c r="I145" s="334"/>
      <c r="J145" s="324" t="e">
        <f>IF(AND(Q145="",#REF!&gt;0,#REF!&lt;5),K145,)</f>
        <v>#REF!</v>
      </c>
      <c r="K145" s="325" t="str">
        <f>IF(D145="","ZZZ9",IF(AND(#REF!&gt;0,#REF!&lt;5),D145&amp;#REF!,D145&amp;"9"))</f>
        <v>ZZZ9</v>
      </c>
      <c r="L145" s="326">
        <f t="shared" si="3"/>
        <v>999</v>
      </c>
      <c r="M145" s="340">
        <f t="shared" si="4"/>
        <v>999</v>
      </c>
      <c r="N145" s="336"/>
      <c r="O145" s="329"/>
      <c r="P145" s="328">
        <f t="shared" si="5"/>
        <v>999</v>
      </c>
      <c r="Q145" s="329"/>
    </row>
    <row r="146" spans="1:17" x14ac:dyDescent="0.25">
      <c r="A146" s="316">
        <v>140</v>
      </c>
      <c r="B146" s="337"/>
      <c r="C146" s="337"/>
      <c r="D146" s="323"/>
      <c r="E146" s="320"/>
      <c r="F146" s="329"/>
      <c r="G146" s="329"/>
      <c r="H146" s="333"/>
      <c r="I146" s="334"/>
      <c r="J146" s="324" t="e">
        <f>IF(AND(Q146="",#REF!&gt;0,#REF!&lt;5),K146,)</f>
        <v>#REF!</v>
      </c>
      <c r="K146" s="325" t="str">
        <f>IF(D146="","ZZZ9",IF(AND(#REF!&gt;0,#REF!&lt;5),D146&amp;#REF!,D146&amp;"9"))</f>
        <v>ZZZ9</v>
      </c>
      <c r="L146" s="326">
        <f t="shared" si="3"/>
        <v>999</v>
      </c>
      <c r="M146" s="340">
        <f t="shared" si="4"/>
        <v>999</v>
      </c>
      <c r="N146" s="336"/>
      <c r="O146" s="329"/>
      <c r="P146" s="328">
        <f t="shared" si="5"/>
        <v>999</v>
      </c>
      <c r="Q146" s="329"/>
    </row>
    <row r="147" spans="1:17" x14ac:dyDescent="0.25">
      <c r="A147" s="316">
        <v>141</v>
      </c>
      <c r="B147" s="337"/>
      <c r="C147" s="337"/>
      <c r="D147" s="323"/>
      <c r="E147" s="320"/>
      <c r="F147" s="329"/>
      <c r="G147" s="329"/>
      <c r="H147" s="333"/>
      <c r="I147" s="334"/>
      <c r="J147" s="324" t="e">
        <f>IF(AND(Q147="",#REF!&gt;0,#REF!&lt;5),K147,)</f>
        <v>#REF!</v>
      </c>
      <c r="K147" s="325" t="str">
        <f>IF(D147="","ZZZ9",IF(AND(#REF!&gt;0,#REF!&lt;5),D147&amp;#REF!,D147&amp;"9"))</f>
        <v>ZZZ9</v>
      </c>
      <c r="L147" s="326">
        <f t="shared" si="3"/>
        <v>999</v>
      </c>
      <c r="M147" s="340">
        <f t="shared" si="4"/>
        <v>999</v>
      </c>
      <c r="N147" s="336"/>
      <c r="O147" s="329"/>
      <c r="P147" s="328">
        <f t="shared" si="5"/>
        <v>999</v>
      </c>
      <c r="Q147" s="329"/>
    </row>
    <row r="148" spans="1:17" x14ac:dyDescent="0.25">
      <c r="A148" s="316">
        <v>142</v>
      </c>
      <c r="B148" s="337"/>
      <c r="C148" s="337"/>
      <c r="D148" s="323"/>
      <c r="E148" s="320"/>
      <c r="F148" s="329"/>
      <c r="G148" s="329"/>
      <c r="H148" s="333"/>
      <c r="I148" s="334"/>
      <c r="J148" s="324" t="e">
        <f>IF(AND(Q148="",#REF!&gt;0,#REF!&lt;5),K148,)</f>
        <v>#REF!</v>
      </c>
      <c r="K148" s="325" t="str">
        <f>IF(D148="","ZZZ9",IF(AND(#REF!&gt;0,#REF!&lt;5),D148&amp;#REF!,D148&amp;"9"))</f>
        <v>ZZZ9</v>
      </c>
      <c r="L148" s="326">
        <f t="shared" si="3"/>
        <v>999</v>
      </c>
      <c r="M148" s="340">
        <f t="shared" si="4"/>
        <v>999</v>
      </c>
      <c r="N148" s="336"/>
      <c r="O148" s="334"/>
      <c r="P148" s="345">
        <f t="shared" si="5"/>
        <v>999</v>
      </c>
      <c r="Q148" s="334"/>
    </row>
    <row r="149" spans="1:17" x14ac:dyDescent="0.25">
      <c r="A149" s="316">
        <v>143</v>
      </c>
      <c r="B149" s="337"/>
      <c r="C149" s="337"/>
      <c r="D149" s="323"/>
      <c r="E149" s="320"/>
      <c r="F149" s="329"/>
      <c r="G149" s="329"/>
      <c r="H149" s="333"/>
      <c r="I149" s="334"/>
      <c r="J149" s="324" t="e">
        <f>IF(AND(Q149="",#REF!&gt;0,#REF!&lt;5),K149,)</f>
        <v>#REF!</v>
      </c>
      <c r="K149" s="325" t="str">
        <f>IF(D149="","ZZZ9",IF(AND(#REF!&gt;0,#REF!&lt;5),D149&amp;#REF!,D149&amp;"9"))</f>
        <v>ZZZ9</v>
      </c>
      <c r="L149" s="326">
        <f t="shared" si="3"/>
        <v>999</v>
      </c>
      <c r="M149" s="340">
        <f t="shared" si="4"/>
        <v>999</v>
      </c>
      <c r="N149" s="336"/>
      <c r="O149" s="329"/>
      <c r="P149" s="328">
        <f t="shared" si="5"/>
        <v>999</v>
      </c>
      <c r="Q149" s="329"/>
    </row>
    <row r="150" spans="1:17" x14ac:dyDescent="0.25">
      <c r="A150" s="316">
        <v>144</v>
      </c>
      <c r="B150" s="337"/>
      <c r="C150" s="337"/>
      <c r="D150" s="323"/>
      <c r="E150" s="320"/>
      <c r="F150" s="329"/>
      <c r="G150" s="329"/>
      <c r="H150" s="333"/>
      <c r="I150" s="334"/>
      <c r="J150" s="324" t="e">
        <f>IF(AND(Q150="",#REF!&gt;0,#REF!&lt;5),K150,)</f>
        <v>#REF!</v>
      </c>
      <c r="K150" s="325" t="str">
        <f>IF(D150="","ZZZ9",IF(AND(#REF!&gt;0,#REF!&lt;5),D150&amp;#REF!,D150&amp;"9"))</f>
        <v>ZZZ9</v>
      </c>
      <c r="L150" s="326">
        <f t="shared" si="3"/>
        <v>999</v>
      </c>
      <c r="M150" s="340">
        <f t="shared" si="4"/>
        <v>999</v>
      </c>
      <c r="N150" s="336"/>
      <c r="O150" s="329"/>
      <c r="P150" s="328">
        <f t="shared" si="5"/>
        <v>999</v>
      </c>
      <c r="Q150" s="329"/>
    </row>
    <row r="151" spans="1:17" x14ac:dyDescent="0.25">
      <c r="A151" s="316">
        <v>145</v>
      </c>
      <c r="B151" s="337"/>
      <c r="C151" s="337"/>
      <c r="D151" s="323"/>
      <c r="E151" s="320"/>
      <c r="F151" s="329"/>
      <c r="G151" s="329"/>
      <c r="H151" s="333"/>
      <c r="I151" s="334"/>
      <c r="J151" s="324" t="e">
        <f>IF(AND(Q151="",#REF!&gt;0,#REF!&lt;5),K151,)</f>
        <v>#REF!</v>
      </c>
      <c r="K151" s="325" t="str">
        <f>IF(D151="","ZZZ9",IF(AND(#REF!&gt;0,#REF!&lt;5),D151&amp;#REF!,D151&amp;"9"))</f>
        <v>ZZZ9</v>
      </c>
      <c r="L151" s="326">
        <f t="shared" si="3"/>
        <v>999</v>
      </c>
      <c r="M151" s="340">
        <f t="shared" si="4"/>
        <v>999</v>
      </c>
      <c r="N151" s="336"/>
      <c r="O151" s="329"/>
      <c r="P151" s="328">
        <f t="shared" si="5"/>
        <v>999</v>
      </c>
      <c r="Q151" s="329"/>
    </row>
    <row r="152" spans="1:17" x14ac:dyDescent="0.25">
      <c r="A152" s="316">
        <v>146</v>
      </c>
      <c r="B152" s="337"/>
      <c r="C152" s="337"/>
      <c r="D152" s="323"/>
      <c r="E152" s="320"/>
      <c r="F152" s="329"/>
      <c r="G152" s="329"/>
      <c r="H152" s="333"/>
      <c r="I152" s="334"/>
      <c r="J152" s="324" t="e">
        <f>IF(AND(Q152="",#REF!&gt;0,#REF!&lt;5),K152,)</f>
        <v>#REF!</v>
      </c>
      <c r="K152" s="325" t="str">
        <f>IF(D152="","ZZZ9",IF(AND(#REF!&gt;0,#REF!&lt;5),D152&amp;#REF!,D152&amp;"9"))</f>
        <v>ZZZ9</v>
      </c>
      <c r="L152" s="326">
        <f t="shared" si="3"/>
        <v>999</v>
      </c>
      <c r="M152" s="340">
        <f t="shared" si="4"/>
        <v>999</v>
      </c>
      <c r="N152" s="336"/>
      <c r="O152" s="329"/>
      <c r="P152" s="328">
        <f t="shared" si="5"/>
        <v>999</v>
      </c>
      <c r="Q152" s="329"/>
    </row>
    <row r="153" spans="1:17" x14ac:dyDescent="0.25">
      <c r="A153" s="316">
        <v>147</v>
      </c>
      <c r="B153" s="337"/>
      <c r="C153" s="337"/>
      <c r="D153" s="323"/>
      <c r="E153" s="320"/>
      <c r="F153" s="329"/>
      <c r="G153" s="329"/>
      <c r="H153" s="333"/>
      <c r="I153" s="334"/>
      <c r="J153" s="324" t="e">
        <f>IF(AND(Q153="",#REF!&gt;0,#REF!&lt;5),K153,)</f>
        <v>#REF!</v>
      </c>
      <c r="K153" s="325" t="str">
        <f>IF(D153="","ZZZ9",IF(AND(#REF!&gt;0,#REF!&lt;5),D153&amp;#REF!,D153&amp;"9"))</f>
        <v>ZZZ9</v>
      </c>
      <c r="L153" s="326">
        <f t="shared" si="3"/>
        <v>999</v>
      </c>
      <c r="M153" s="340">
        <f t="shared" si="4"/>
        <v>999</v>
      </c>
      <c r="N153" s="336"/>
      <c r="O153" s="329"/>
      <c r="P153" s="328">
        <f t="shared" si="5"/>
        <v>999</v>
      </c>
      <c r="Q153" s="329"/>
    </row>
    <row r="154" spans="1:17" x14ac:dyDescent="0.25">
      <c r="A154" s="316">
        <v>148</v>
      </c>
      <c r="B154" s="337"/>
      <c r="C154" s="337"/>
      <c r="D154" s="323"/>
      <c r="E154" s="320"/>
      <c r="F154" s="329"/>
      <c r="G154" s="329"/>
      <c r="H154" s="333"/>
      <c r="I154" s="334"/>
      <c r="J154" s="324" t="e">
        <f>IF(AND(Q154="",#REF!&gt;0,#REF!&lt;5),K154,)</f>
        <v>#REF!</v>
      </c>
      <c r="K154" s="325" t="str">
        <f>IF(D154="","ZZZ9",IF(AND(#REF!&gt;0,#REF!&lt;5),D154&amp;#REF!,D154&amp;"9"))</f>
        <v>ZZZ9</v>
      </c>
      <c r="L154" s="326">
        <f t="shared" si="3"/>
        <v>999</v>
      </c>
      <c r="M154" s="340">
        <f t="shared" si="4"/>
        <v>999</v>
      </c>
      <c r="N154" s="336"/>
      <c r="O154" s="329"/>
      <c r="P154" s="328">
        <f t="shared" si="5"/>
        <v>999</v>
      </c>
      <c r="Q154" s="329"/>
    </row>
    <row r="155" spans="1:17" x14ac:dyDescent="0.25">
      <c r="A155" s="316">
        <v>149</v>
      </c>
      <c r="B155" s="337"/>
      <c r="C155" s="337"/>
      <c r="D155" s="323"/>
      <c r="E155" s="320"/>
      <c r="F155" s="329"/>
      <c r="G155" s="329"/>
      <c r="H155" s="333"/>
      <c r="I155" s="334"/>
      <c r="J155" s="324" t="e">
        <f>IF(AND(Q155="",#REF!&gt;0,#REF!&lt;5),K155,)</f>
        <v>#REF!</v>
      </c>
      <c r="K155" s="325" t="str">
        <f>IF(D155="","ZZZ9",IF(AND(#REF!&gt;0,#REF!&lt;5),D155&amp;#REF!,D155&amp;"9"))</f>
        <v>ZZZ9</v>
      </c>
      <c r="L155" s="326">
        <f t="shared" si="3"/>
        <v>999</v>
      </c>
      <c r="M155" s="340">
        <f t="shared" si="4"/>
        <v>999</v>
      </c>
      <c r="N155" s="336"/>
      <c r="O155" s="329"/>
      <c r="P155" s="328">
        <f t="shared" si="5"/>
        <v>999</v>
      </c>
      <c r="Q155" s="329"/>
    </row>
    <row r="156" spans="1:17" x14ac:dyDescent="0.25">
      <c r="A156" s="316">
        <v>150</v>
      </c>
      <c r="B156" s="337"/>
      <c r="C156" s="337"/>
      <c r="D156" s="323"/>
      <c r="E156" s="320"/>
      <c r="F156" s="329"/>
      <c r="G156" s="329"/>
      <c r="H156" s="333"/>
      <c r="I156" s="334"/>
      <c r="J156" s="324" t="e">
        <f>IF(AND(Q156="",#REF!&gt;0,#REF!&lt;5),K156,)</f>
        <v>#REF!</v>
      </c>
      <c r="K156" s="325" t="str">
        <f>IF(D156="","ZZZ9",IF(AND(#REF!&gt;0,#REF!&lt;5),D156&amp;#REF!,D156&amp;"9"))</f>
        <v>ZZZ9</v>
      </c>
      <c r="L156" s="326">
        <f t="shared" si="3"/>
        <v>999</v>
      </c>
      <c r="M156" s="340">
        <f t="shared" si="4"/>
        <v>999</v>
      </c>
      <c r="N156" s="336"/>
      <c r="O156" s="329"/>
      <c r="P156" s="328">
        <f t="shared" si="5"/>
        <v>999</v>
      </c>
      <c r="Q156" s="329"/>
    </row>
  </sheetData>
  <conditionalFormatting sqref="E7:E156">
    <cfRule type="expression" dxfId="361" priority="14" stopIfTrue="1">
      <formula>AND(ROUNDDOWN(($A$4-E7)/365.25,0)&lt;=13,G7&lt;&gt;"OK")</formula>
    </cfRule>
    <cfRule type="expression" dxfId="360" priority="15" stopIfTrue="1">
      <formula>AND(ROUNDDOWN(($A$4-E7)/365.25,0)&lt;=14,G7&lt;&gt;"OK")</formula>
    </cfRule>
    <cfRule type="expression" dxfId="359" priority="16" stopIfTrue="1">
      <formula>AND(ROUNDDOWN(($A$4-E7)/365.25,0)&lt;=17,G7&lt;&gt;"OK")</formula>
    </cfRule>
  </conditionalFormatting>
  <conditionalFormatting sqref="J7:J156">
    <cfRule type="cellIs" dxfId="358" priority="17" stopIfTrue="1" operator="equal">
      <formula>"Z"</formula>
    </cfRule>
  </conditionalFormatting>
  <conditionalFormatting sqref="A7:D156">
    <cfRule type="expression" dxfId="357" priority="18" stopIfTrue="1">
      <formula>$Q7&gt;=1</formula>
    </cfRule>
  </conditionalFormatting>
  <conditionalFormatting sqref="E7:E14">
    <cfRule type="expression" dxfId="356" priority="11" stopIfTrue="1">
      <formula>AND(ROUNDDOWN(($A$4-E7)/365.25,0)&lt;=13,G7&lt;&gt;"OK")</formula>
    </cfRule>
    <cfRule type="expression" dxfId="355" priority="12" stopIfTrue="1">
      <formula>AND(ROUNDDOWN(($A$4-E7)/365.25,0)&lt;=14,G7&lt;&gt;"OK")</formula>
    </cfRule>
    <cfRule type="expression" dxfId="354" priority="13" stopIfTrue="1">
      <formula>AND(ROUNDDOWN(($A$4-E7)/365.25,0)&lt;=17,G7&lt;&gt;"OK")</formula>
    </cfRule>
  </conditionalFormatting>
  <conditionalFormatting sqref="J7:J14">
    <cfRule type="cellIs" dxfId="353" priority="10" stopIfTrue="1" operator="equal">
      <formula>"Z"</formula>
    </cfRule>
  </conditionalFormatting>
  <conditionalFormatting sqref="B7:D14">
    <cfRule type="expression" dxfId="352" priority="9" stopIfTrue="1">
      <formula>$Q7&gt;=1</formula>
    </cfRule>
  </conditionalFormatting>
  <conditionalFormatting sqref="E7:E14">
    <cfRule type="expression" dxfId="351" priority="6" stopIfTrue="1">
      <formula>AND(ROUNDDOWN(($A$4-E7)/365.25,0)&lt;=13,G7&lt;&gt;"OK")</formula>
    </cfRule>
    <cfRule type="expression" dxfId="350" priority="7" stopIfTrue="1">
      <formula>AND(ROUNDDOWN(($A$4-E7)/365.25,0)&lt;=14,G7&lt;&gt;"OK")</formula>
    </cfRule>
    <cfRule type="expression" dxfId="349" priority="8" stopIfTrue="1">
      <formula>AND(ROUNDDOWN(($A$4-E7)/365.25,0)&lt;=17,G7&lt;&gt;"OK")</formula>
    </cfRule>
  </conditionalFormatting>
  <conditionalFormatting sqref="B7:D14">
    <cfRule type="expression" dxfId="348" priority="5" stopIfTrue="1">
      <formula>$Q7&gt;=1</formula>
    </cfRule>
  </conditionalFormatting>
  <conditionalFormatting sqref="E7:E27 E29:E37">
    <cfRule type="expression" dxfId="347" priority="2" stopIfTrue="1">
      <formula>AND(ROUNDDOWN(($A$4-E7)/365.25,0)&lt;=13,G7&lt;&gt;"OK")</formula>
    </cfRule>
    <cfRule type="expression" dxfId="346" priority="3" stopIfTrue="1">
      <formula>AND(ROUNDDOWN(($A$4-E7)/365.25,0)&lt;=14,G7&lt;&gt;"OK")</formula>
    </cfRule>
    <cfRule type="expression" dxfId="345" priority="4" stopIfTrue="1">
      <formula>AND(ROUNDDOWN(($A$4-E7)/365.25,0)&lt;=17,G7&lt;&gt;"OK")</formula>
    </cfRule>
  </conditionalFormatting>
  <conditionalFormatting sqref="B7:D37">
    <cfRule type="expression" dxfId="344" priority="1" stopIfTrue="1">
      <formula>$Q7&gt;=1</formula>
    </cfRule>
  </conditionalFormatting>
  <printOptions horizontalCentered="1"/>
  <pageMargins left="0.35" right="0.35" top="0.39" bottom="0.39" header="0" footer="0"/>
  <pageSetup paperSize="9" orientation="landscape" horizontalDpi="200" verticalDpi="200" r:id="rId1"/>
  <headerFooter alignWithMargins="0"/>
  <rowBreaks count="6" manualBreakCount="6">
    <brk id="26" max="16383" man="1"/>
    <brk id="46" max="16383" man="1"/>
    <brk id="66" max="16383" man="1"/>
    <brk id="86" max="16383" man="1"/>
    <brk id="106" max="16383" man="1"/>
    <brk id="126" max="16383" man="1"/>
  </rowBreaks>
  <colBreaks count="1" manualBreakCount="1">
    <brk id="17"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742401" r:id="rId4" name="Button 1">
              <controlPr defaultSize="0" print="0" autoFill="0" autoPict="0" macro="[2]!egyeni_fotabla_sorsolasi_ranglista">
                <anchor moveWithCells="1" sizeWithCells="1">
                  <from>
                    <xdr:col>7</xdr:col>
                    <xdr:colOff>205740</xdr:colOff>
                    <xdr:row>0</xdr:row>
                    <xdr:rowOff>68580</xdr:rowOff>
                  </from>
                  <to>
                    <xdr:col>14</xdr:col>
                    <xdr:colOff>129540</xdr:colOff>
                    <xdr:row>1</xdr:row>
                    <xdr:rowOff>137160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CDA7F3-6C4C-49A7-823E-B97359BF5788}">
  <sheetPr codeName="Sheet23">
    <tabColor indexed="42"/>
  </sheetPr>
  <dimension ref="A1:Q156"/>
  <sheetViews>
    <sheetView showGridLines="0" showZeros="0" workbookViewId="0">
      <pane ySplit="6" topLeftCell="A7" activePane="bottomLeft" state="frozen"/>
      <selection activeCell="G12" sqref="G12"/>
      <selection pane="bottomLeft" activeCell="G12" sqref="G12"/>
    </sheetView>
  </sheetViews>
  <sheetFormatPr defaultRowHeight="13.2" x14ac:dyDescent="0.25"/>
  <cols>
    <col min="1" max="1" width="3.88671875" style="270" customWidth="1"/>
    <col min="2" max="2" width="13.33203125" style="270" customWidth="1"/>
    <col min="3" max="3" width="11.88671875" style="270" customWidth="1"/>
    <col min="4" max="4" width="28.88671875" style="346" customWidth="1"/>
    <col min="5" max="5" width="10.6640625" style="347" customWidth="1"/>
    <col min="6" max="6" width="6.109375" style="348" hidden="1" customWidth="1"/>
    <col min="7" max="7" width="35" style="348" customWidth="1"/>
    <col min="8" max="8" width="7.6640625" style="346" customWidth="1"/>
    <col min="9" max="13" width="7.44140625" style="346" hidden="1" customWidth="1"/>
    <col min="14" max="15" width="7.44140625" style="346" customWidth="1"/>
    <col min="16" max="16" width="7.44140625" style="346" hidden="1" customWidth="1"/>
    <col min="17" max="17" width="7.44140625" style="346" customWidth="1"/>
    <col min="18" max="256" width="8.88671875" style="270"/>
    <col min="257" max="257" width="3.88671875" style="270" customWidth="1"/>
    <col min="258" max="258" width="13.33203125" style="270" customWidth="1"/>
    <col min="259" max="259" width="11.88671875" style="270" customWidth="1"/>
    <col min="260" max="260" width="28.88671875" style="270" customWidth="1"/>
    <col min="261" max="261" width="10.6640625" style="270" customWidth="1"/>
    <col min="262" max="262" width="0" style="270" hidden="1" customWidth="1"/>
    <col min="263" max="263" width="35" style="270" customWidth="1"/>
    <col min="264" max="264" width="7.6640625" style="270" customWidth="1"/>
    <col min="265" max="269" width="0" style="270" hidden="1" customWidth="1"/>
    <col min="270" max="271" width="7.44140625" style="270" customWidth="1"/>
    <col min="272" max="272" width="0" style="270" hidden="1" customWidth="1"/>
    <col min="273" max="273" width="7.44140625" style="270" customWidth="1"/>
    <col min="274" max="512" width="8.88671875" style="270"/>
    <col min="513" max="513" width="3.88671875" style="270" customWidth="1"/>
    <col min="514" max="514" width="13.33203125" style="270" customWidth="1"/>
    <col min="515" max="515" width="11.88671875" style="270" customWidth="1"/>
    <col min="516" max="516" width="28.88671875" style="270" customWidth="1"/>
    <col min="517" max="517" width="10.6640625" style="270" customWidth="1"/>
    <col min="518" max="518" width="0" style="270" hidden="1" customWidth="1"/>
    <col min="519" max="519" width="35" style="270" customWidth="1"/>
    <col min="520" max="520" width="7.6640625" style="270" customWidth="1"/>
    <col min="521" max="525" width="0" style="270" hidden="1" customWidth="1"/>
    <col min="526" max="527" width="7.44140625" style="270" customWidth="1"/>
    <col min="528" max="528" width="0" style="270" hidden="1" customWidth="1"/>
    <col min="529" max="529" width="7.44140625" style="270" customWidth="1"/>
    <col min="530" max="768" width="8.88671875" style="270"/>
    <col min="769" max="769" width="3.88671875" style="270" customWidth="1"/>
    <col min="770" max="770" width="13.33203125" style="270" customWidth="1"/>
    <col min="771" max="771" width="11.88671875" style="270" customWidth="1"/>
    <col min="772" max="772" width="28.88671875" style="270" customWidth="1"/>
    <col min="773" max="773" width="10.6640625" style="270" customWidth="1"/>
    <col min="774" max="774" width="0" style="270" hidden="1" customWidth="1"/>
    <col min="775" max="775" width="35" style="270" customWidth="1"/>
    <col min="776" max="776" width="7.6640625" style="270" customWidth="1"/>
    <col min="777" max="781" width="0" style="270" hidden="1" customWidth="1"/>
    <col min="782" max="783" width="7.44140625" style="270" customWidth="1"/>
    <col min="784" max="784" width="0" style="270" hidden="1" customWidth="1"/>
    <col min="785" max="785" width="7.44140625" style="270" customWidth="1"/>
    <col min="786" max="1024" width="8.88671875" style="270"/>
    <col min="1025" max="1025" width="3.88671875" style="270" customWidth="1"/>
    <col min="1026" max="1026" width="13.33203125" style="270" customWidth="1"/>
    <col min="1027" max="1027" width="11.88671875" style="270" customWidth="1"/>
    <col min="1028" max="1028" width="28.88671875" style="270" customWidth="1"/>
    <col min="1029" max="1029" width="10.6640625" style="270" customWidth="1"/>
    <col min="1030" max="1030" width="0" style="270" hidden="1" customWidth="1"/>
    <col min="1031" max="1031" width="35" style="270" customWidth="1"/>
    <col min="1032" max="1032" width="7.6640625" style="270" customWidth="1"/>
    <col min="1033" max="1037" width="0" style="270" hidden="1" customWidth="1"/>
    <col min="1038" max="1039" width="7.44140625" style="270" customWidth="1"/>
    <col min="1040" max="1040" width="0" style="270" hidden="1" customWidth="1"/>
    <col min="1041" max="1041" width="7.44140625" style="270" customWidth="1"/>
    <col min="1042" max="1280" width="8.88671875" style="270"/>
    <col min="1281" max="1281" width="3.88671875" style="270" customWidth="1"/>
    <col min="1282" max="1282" width="13.33203125" style="270" customWidth="1"/>
    <col min="1283" max="1283" width="11.88671875" style="270" customWidth="1"/>
    <col min="1284" max="1284" width="28.88671875" style="270" customWidth="1"/>
    <col min="1285" max="1285" width="10.6640625" style="270" customWidth="1"/>
    <col min="1286" max="1286" width="0" style="270" hidden="1" customWidth="1"/>
    <col min="1287" max="1287" width="35" style="270" customWidth="1"/>
    <col min="1288" max="1288" width="7.6640625" style="270" customWidth="1"/>
    <col min="1289" max="1293" width="0" style="270" hidden="1" customWidth="1"/>
    <col min="1294" max="1295" width="7.44140625" style="270" customWidth="1"/>
    <col min="1296" max="1296" width="0" style="270" hidden="1" customWidth="1"/>
    <col min="1297" max="1297" width="7.44140625" style="270" customWidth="1"/>
    <col min="1298" max="1536" width="8.88671875" style="270"/>
    <col min="1537" max="1537" width="3.88671875" style="270" customWidth="1"/>
    <col min="1538" max="1538" width="13.33203125" style="270" customWidth="1"/>
    <col min="1539" max="1539" width="11.88671875" style="270" customWidth="1"/>
    <col min="1540" max="1540" width="28.88671875" style="270" customWidth="1"/>
    <col min="1541" max="1541" width="10.6640625" style="270" customWidth="1"/>
    <col min="1542" max="1542" width="0" style="270" hidden="1" customWidth="1"/>
    <col min="1543" max="1543" width="35" style="270" customWidth="1"/>
    <col min="1544" max="1544" width="7.6640625" style="270" customWidth="1"/>
    <col min="1545" max="1549" width="0" style="270" hidden="1" customWidth="1"/>
    <col min="1550" max="1551" width="7.44140625" style="270" customWidth="1"/>
    <col min="1552" max="1552" width="0" style="270" hidden="1" customWidth="1"/>
    <col min="1553" max="1553" width="7.44140625" style="270" customWidth="1"/>
    <col min="1554" max="1792" width="8.88671875" style="270"/>
    <col min="1793" max="1793" width="3.88671875" style="270" customWidth="1"/>
    <col min="1794" max="1794" width="13.33203125" style="270" customWidth="1"/>
    <col min="1795" max="1795" width="11.88671875" style="270" customWidth="1"/>
    <col min="1796" max="1796" width="28.88671875" style="270" customWidth="1"/>
    <col min="1797" max="1797" width="10.6640625" style="270" customWidth="1"/>
    <col min="1798" max="1798" width="0" style="270" hidden="1" customWidth="1"/>
    <col min="1799" max="1799" width="35" style="270" customWidth="1"/>
    <col min="1800" max="1800" width="7.6640625" style="270" customWidth="1"/>
    <col min="1801" max="1805" width="0" style="270" hidden="1" customWidth="1"/>
    <col min="1806" max="1807" width="7.44140625" style="270" customWidth="1"/>
    <col min="1808" max="1808" width="0" style="270" hidden="1" customWidth="1"/>
    <col min="1809" max="1809" width="7.44140625" style="270" customWidth="1"/>
    <col min="1810" max="2048" width="8.88671875" style="270"/>
    <col min="2049" max="2049" width="3.88671875" style="270" customWidth="1"/>
    <col min="2050" max="2050" width="13.33203125" style="270" customWidth="1"/>
    <col min="2051" max="2051" width="11.88671875" style="270" customWidth="1"/>
    <col min="2052" max="2052" width="28.88671875" style="270" customWidth="1"/>
    <col min="2053" max="2053" width="10.6640625" style="270" customWidth="1"/>
    <col min="2054" max="2054" width="0" style="270" hidden="1" customWidth="1"/>
    <col min="2055" max="2055" width="35" style="270" customWidth="1"/>
    <col min="2056" max="2056" width="7.6640625" style="270" customWidth="1"/>
    <col min="2057" max="2061" width="0" style="270" hidden="1" customWidth="1"/>
    <col min="2062" max="2063" width="7.44140625" style="270" customWidth="1"/>
    <col min="2064" max="2064" width="0" style="270" hidden="1" customWidth="1"/>
    <col min="2065" max="2065" width="7.44140625" style="270" customWidth="1"/>
    <col min="2066" max="2304" width="8.88671875" style="270"/>
    <col min="2305" max="2305" width="3.88671875" style="270" customWidth="1"/>
    <col min="2306" max="2306" width="13.33203125" style="270" customWidth="1"/>
    <col min="2307" max="2307" width="11.88671875" style="270" customWidth="1"/>
    <col min="2308" max="2308" width="28.88671875" style="270" customWidth="1"/>
    <col min="2309" max="2309" width="10.6640625" style="270" customWidth="1"/>
    <col min="2310" max="2310" width="0" style="270" hidden="1" customWidth="1"/>
    <col min="2311" max="2311" width="35" style="270" customWidth="1"/>
    <col min="2312" max="2312" width="7.6640625" style="270" customWidth="1"/>
    <col min="2313" max="2317" width="0" style="270" hidden="1" customWidth="1"/>
    <col min="2318" max="2319" width="7.44140625" style="270" customWidth="1"/>
    <col min="2320" max="2320" width="0" style="270" hidden="1" customWidth="1"/>
    <col min="2321" max="2321" width="7.44140625" style="270" customWidth="1"/>
    <col min="2322" max="2560" width="8.88671875" style="270"/>
    <col min="2561" max="2561" width="3.88671875" style="270" customWidth="1"/>
    <col min="2562" max="2562" width="13.33203125" style="270" customWidth="1"/>
    <col min="2563" max="2563" width="11.88671875" style="270" customWidth="1"/>
    <col min="2564" max="2564" width="28.88671875" style="270" customWidth="1"/>
    <col min="2565" max="2565" width="10.6640625" style="270" customWidth="1"/>
    <col min="2566" max="2566" width="0" style="270" hidden="1" customWidth="1"/>
    <col min="2567" max="2567" width="35" style="270" customWidth="1"/>
    <col min="2568" max="2568" width="7.6640625" style="270" customWidth="1"/>
    <col min="2569" max="2573" width="0" style="270" hidden="1" customWidth="1"/>
    <col min="2574" max="2575" width="7.44140625" style="270" customWidth="1"/>
    <col min="2576" max="2576" width="0" style="270" hidden="1" customWidth="1"/>
    <col min="2577" max="2577" width="7.44140625" style="270" customWidth="1"/>
    <col min="2578" max="2816" width="8.88671875" style="270"/>
    <col min="2817" max="2817" width="3.88671875" style="270" customWidth="1"/>
    <col min="2818" max="2818" width="13.33203125" style="270" customWidth="1"/>
    <col min="2819" max="2819" width="11.88671875" style="270" customWidth="1"/>
    <col min="2820" max="2820" width="28.88671875" style="270" customWidth="1"/>
    <col min="2821" max="2821" width="10.6640625" style="270" customWidth="1"/>
    <col min="2822" max="2822" width="0" style="270" hidden="1" customWidth="1"/>
    <col min="2823" max="2823" width="35" style="270" customWidth="1"/>
    <col min="2824" max="2824" width="7.6640625" style="270" customWidth="1"/>
    <col min="2825" max="2829" width="0" style="270" hidden="1" customWidth="1"/>
    <col min="2830" max="2831" width="7.44140625" style="270" customWidth="1"/>
    <col min="2832" max="2832" width="0" style="270" hidden="1" customWidth="1"/>
    <col min="2833" max="2833" width="7.44140625" style="270" customWidth="1"/>
    <col min="2834" max="3072" width="8.88671875" style="270"/>
    <col min="3073" max="3073" width="3.88671875" style="270" customWidth="1"/>
    <col min="3074" max="3074" width="13.33203125" style="270" customWidth="1"/>
    <col min="3075" max="3075" width="11.88671875" style="270" customWidth="1"/>
    <col min="3076" max="3076" width="28.88671875" style="270" customWidth="1"/>
    <col min="3077" max="3077" width="10.6640625" style="270" customWidth="1"/>
    <col min="3078" max="3078" width="0" style="270" hidden="1" customWidth="1"/>
    <col min="3079" max="3079" width="35" style="270" customWidth="1"/>
    <col min="3080" max="3080" width="7.6640625" style="270" customWidth="1"/>
    <col min="3081" max="3085" width="0" style="270" hidden="1" customWidth="1"/>
    <col min="3086" max="3087" width="7.44140625" style="270" customWidth="1"/>
    <col min="3088" max="3088" width="0" style="270" hidden="1" customWidth="1"/>
    <col min="3089" max="3089" width="7.44140625" style="270" customWidth="1"/>
    <col min="3090" max="3328" width="8.88671875" style="270"/>
    <col min="3329" max="3329" width="3.88671875" style="270" customWidth="1"/>
    <col min="3330" max="3330" width="13.33203125" style="270" customWidth="1"/>
    <col min="3331" max="3331" width="11.88671875" style="270" customWidth="1"/>
    <col min="3332" max="3332" width="28.88671875" style="270" customWidth="1"/>
    <col min="3333" max="3333" width="10.6640625" style="270" customWidth="1"/>
    <col min="3334" max="3334" width="0" style="270" hidden="1" customWidth="1"/>
    <col min="3335" max="3335" width="35" style="270" customWidth="1"/>
    <col min="3336" max="3336" width="7.6640625" style="270" customWidth="1"/>
    <col min="3337" max="3341" width="0" style="270" hidden="1" customWidth="1"/>
    <col min="3342" max="3343" width="7.44140625" style="270" customWidth="1"/>
    <col min="3344" max="3344" width="0" style="270" hidden="1" customWidth="1"/>
    <col min="3345" max="3345" width="7.44140625" style="270" customWidth="1"/>
    <col min="3346" max="3584" width="8.88671875" style="270"/>
    <col min="3585" max="3585" width="3.88671875" style="270" customWidth="1"/>
    <col min="3586" max="3586" width="13.33203125" style="270" customWidth="1"/>
    <col min="3587" max="3587" width="11.88671875" style="270" customWidth="1"/>
    <col min="3588" max="3588" width="28.88671875" style="270" customWidth="1"/>
    <col min="3589" max="3589" width="10.6640625" style="270" customWidth="1"/>
    <col min="3590" max="3590" width="0" style="270" hidden="1" customWidth="1"/>
    <col min="3591" max="3591" width="35" style="270" customWidth="1"/>
    <col min="3592" max="3592" width="7.6640625" style="270" customWidth="1"/>
    <col min="3593" max="3597" width="0" style="270" hidden="1" customWidth="1"/>
    <col min="3598" max="3599" width="7.44140625" style="270" customWidth="1"/>
    <col min="3600" max="3600" width="0" style="270" hidden="1" customWidth="1"/>
    <col min="3601" max="3601" width="7.44140625" style="270" customWidth="1"/>
    <col min="3602" max="3840" width="8.88671875" style="270"/>
    <col min="3841" max="3841" width="3.88671875" style="270" customWidth="1"/>
    <col min="3842" max="3842" width="13.33203125" style="270" customWidth="1"/>
    <col min="3843" max="3843" width="11.88671875" style="270" customWidth="1"/>
    <col min="3844" max="3844" width="28.88671875" style="270" customWidth="1"/>
    <col min="3845" max="3845" width="10.6640625" style="270" customWidth="1"/>
    <col min="3846" max="3846" width="0" style="270" hidden="1" customWidth="1"/>
    <col min="3847" max="3847" width="35" style="270" customWidth="1"/>
    <col min="3848" max="3848" width="7.6640625" style="270" customWidth="1"/>
    <col min="3849" max="3853" width="0" style="270" hidden="1" customWidth="1"/>
    <col min="3854" max="3855" width="7.44140625" style="270" customWidth="1"/>
    <col min="3856" max="3856" width="0" style="270" hidden="1" customWidth="1"/>
    <col min="3857" max="3857" width="7.44140625" style="270" customWidth="1"/>
    <col min="3858" max="4096" width="8.88671875" style="270"/>
    <col min="4097" max="4097" width="3.88671875" style="270" customWidth="1"/>
    <col min="4098" max="4098" width="13.33203125" style="270" customWidth="1"/>
    <col min="4099" max="4099" width="11.88671875" style="270" customWidth="1"/>
    <col min="4100" max="4100" width="28.88671875" style="270" customWidth="1"/>
    <col min="4101" max="4101" width="10.6640625" style="270" customWidth="1"/>
    <col min="4102" max="4102" width="0" style="270" hidden="1" customWidth="1"/>
    <col min="4103" max="4103" width="35" style="270" customWidth="1"/>
    <col min="4104" max="4104" width="7.6640625" style="270" customWidth="1"/>
    <col min="4105" max="4109" width="0" style="270" hidden="1" customWidth="1"/>
    <col min="4110" max="4111" width="7.44140625" style="270" customWidth="1"/>
    <col min="4112" max="4112" width="0" style="270" hidden="1" customWidth="1"/>
    <col min="4113" max="4113" width="7.44140625" style="270" customWidth="1"/>
    <col min="4114" max="4352" width="8.88671875" style="270"/>
    <col min="4353" max="4353" width="3.88671875" style="270" customWidth="1"/>
    <col min="4354" max="4354" width="13.33203125" style="270" customWidth="1"/>
    <col min="4355" max="4355" width="11.88671875" style="270" customWidth="1"/>
    <col min="4356" max="4356" width="28.88671875" style="270" customWidth="1"/>
    <col min="4357" max="4357" width="10.6640625" style="270" customWidth="1"/>
    <col min="4358" max="4358" width="0" style="270" hidden="1" customWidth="1"/>
    <col min="4359" max="4359" width="35" style="270" customWidth="1"/>
    <col min="4360" max="4360" width="7.6640625" style="270" customWidth="1"/>
    <col min="4361" max="4365" width="0" style="270" hidden="1" customWidth="1"/>
    <col min="4366" max="4367" width="7.44140625" style="270" customWidth="1"/>
    <col min="4368" max="4368" width="0" style="270" hidden="1" customWidth="1"/>
    <col min="4369" max="4369" width="7.44140625" style="270" customWidth="1"/>
    <col min="4370" max="4608" width="8.88671875" style="270"/>
    <col min="4609" max="4609" width="3.88671875" style="270" customWidth="1"/>
    <col min="4610" max="4610" width="13.33203125" style="270" customWidth="1"/>
    <col min="4611" max="4611" width="11.88671875" style="270" customWidth="1"/>
    <col min="4612" max="4612" width="28.88671875" style="270" customWidth="1"/>
    <col min="4613" max="4613" width="10.6640625" style="270" customWidth="1"/>
    <col min="4614" max="4614" width="0" style="270" hidden="1" customWidth="1"/>
    <col min="4615" max="4615" width="35" style="270" customWidth="1"/>
    <col min="4616" max="4616" width="7.6640625" style="270" customWidth="1"/>
    <col min="4617" max="4621" width="0" style="270" hidden="1" customWidth="1"/>
    <col min="4622" max="4623" width="7.44140625" style="270" customWidth="1"/>
    <col min="4624" max="4624" width="0" style="270" hidden="1" customWidth="1"/>
    <col min="4625" max="4625" width="7.44140625" style="270" customWidth="1"/>
    <col min="4626" max="4864" width="8.88671875" style="270"/>
    <col min="4865" max="4865" width="3.88671875" style="270" customWidth="1"/>
    <col min="4866" max="4866" width="13.33203125" style="270" customWidth="1"/>
    <col min="4867" max="4867" width="11.88671875" style="270" customWidth="1"/>
    <col min="4868" max="4868" width="28.88671875" style="270" customWidth="1"/>
    <col min="4869" max="4869" width="10.6640625" style="270" customWidth="1"/>
    <col min="4870" max="4870" width="0" style="270" hidden="1" customWidth="1"/>
    <col min="4871" max="4871" width="35" style="270" customWidth="1"/>
    <col min="4872" max="4872" width="7.6640625" style="270" customWidth="1"/>
    <col min="4873" max="4877" width="0" style="270" hidden="1" customWidth="1"/>
    <col min="4878" max="4879" width="7.44140625" style="270" customWidth="1"/>
    <col min="4880" max="4880" width="0" style="270" hidden="1" customWidth="1"/>
    <col min="4881" max="4881" width="7.44140625" style="270" customWidth="1"/>
    <col min="4882" max="5120" width="8.88671875" style="270"/>
    <col min="5121" max="5121" width="3.88671875" style="270" customWidth="1"/>
    <col min="5122" max="5122" width="13.33203125" style="270" customWidth="1"/>
    <col min="5123" max="5123" width="11.88671875" style="270" customWidth="1"/>
    <col min="5124" max="5124" width="28.88671875" style="270" customWidth="1"/>
    <col min="5125" max="5125" width="10.6640625" style="270" customWidth="1"/>
    <col min="5126" max="5126" width="0" style="270" hidden="1" customWidth="1"/>
    <col min="5127" max="5127" width="35" style="270" customWidth="1"/>
    <col min="5128" max="5128" width="7.6640625" style="270" customWidth="1"/>
    <col min="5129" max="5133" width="0" style="270" hidden="1" customWidth="1"/>
    <col min="5134" max="5135" width="7.44140625" style="270" customWidth="1"/>
    <col min="5136" max="5136" width="0" style="270" hidden="1" customWidth="1"/>
    <col min="5137" max="5137" width="7.44140625" style="270" customWidth="1"/>
    <col min="5138" max="5376" width="8.88671875" style="270"/>
    <col min="5377" max="5377" width="3.88671875" style="270" customWidth="1"/>
    <col min="5378" max="5378" width="13.33203125" style="270" customWidth="1"/>
    <col min="5379" max="5379" width="11.88671875" style="270" customWidth="1"/>
    <col min="5380" max="5380" width="28.88671875" style="270" customWidth="1"/>
    <col min="5381" max="5381" width="10.6640625" style="270" customWidth="1"/>
    <col min="5382" max="5382" width="0" style="270" hidden="1" customWidth="1"/>
    <col min="5383" max="5383" width="35" style="270" customWidth="1"/>
    <col min="5384" max="5384" width="7.6640625" style="270" customWidth="1"/>
    <col min="5385" max="5389" width="0" style="270" hidden="1" customWidth="1"/>
    <col min="5390" max="5391" width="7.44140625" style="270" customWidth="1"/>
    <col min="5392" max="5392" width="0" style="270" hidden="1" customWidth="1"/>
    <col min="5393" max="5393" width="7.44140625" style="270" customWidth="1"/>
    <col min="5394" max="5632" width="8.88671875" style="270"/>
    <col min="5633" max="5633" width="3.88671875" style="270" customWidth="1"/>
    <col min="5634" max="5634" width="13.33203125" style="270" customWidth="1"/>
    <col min="5635" max="5635" width="11.88671875" style="270" customWidth="1"/>
    <col min="5636" max="5636" width="28.88671875" style="270" customWidth="1"/>
    <col min="5637" max="5637" width="10.6640625" style="270" customWidth="1"/>
    <col min="5638" max="5638" width="0" style="270" hidden="1" customWidth="1"/>
    <col min="5639" max="5639" width="35" style="270" customWidth="1"/>
    <col min="5640" max="5640" width="7.6640625" style="270" customWidth="1"/>
    <col min="5641" max="5645" width="0" style="270" hidden="1" customWidth="1"/>
    <col min="5646" max="5647" width="7.44140625" style="270" customWidth="1"/>
    <col min="5648" max="5648" width="0" style="270" hidden="1" customWidth="1"/>
    <col min="5649" max="5649" width="7.44140625" style="270" customWidth="1"/>
    <col min="5650" max="5888" width="8.88671875" style="270"/>
    <col min="5889" max="5889" width="3.88671875" style="270" customWidth="1"/>
    <col min="5890" max="5890" width="13.33203125" style="270" customWidth="1"/>
    <col min="5891" max="5891" width="11.88671875" style="270" customWidth="1"/>
    <col min="5892" max="5892" width="28.88671875" style="270" customWidth="1"/>
    <col min="5893" max="5893" width="10.6640625" style="270" customWidth="1"/>
    <col min="5894" max="5894" width="0" style="270" hidden="1" customWidth="1"/>
    <col min="5895" max="5895" width="35" style="270" customWidth="1"/>
    <col min="5896" max="5896" width="7.6640625" style="270" customWidth="1"/>
    <col min="5897" max="5901" width="0" style="270" hidden="1" customWidth="1"/>
    <col min="5902" max="5903" width="7.44140625" style="270" customWidth="1"/>
    <col min="5904" max="5904" width="0" style="270" hidden="1" customWidth="1"/>
    <col min="5905" max="5905" width="7.44140625" style="270" customWidth="1"/>
    <col min="5906" max="6144" width="8.88671875" style="270"/>
    <col min="6145" max="6145" width="3.88671875" style="270" customWidth="1"/>
    <col min="6146" max="6146" width="13.33203125" style="270" customWidth="1"/>
    <col min="6147" max="6147" width="11.88671875" style="270" customWidth="1"/>
    <col min="6148" max="6148" width="28.88671875" style="270" customWidth="1"/>
    <col min="6149" max="6149" width="10.6640625" style="270" customWidth="1"/>
    <col min="6150" max="6150" width="0" style="270" hidden="1" customWidth="1"/>
    <col min="6151" max="6151" width="35" style="270" customWidth="1"/>
    <col min="6152" max="6152" width="7.6640625" style="270" customWidth="1"/>
    <col min="6153" max="6157" width="0" style="270" hidden="1" customWidth="1"/>
    <col min="6158" max="6159" width="7.44140625" style="270" customWidth="1"/>
    <col min="6160" max="6160" width="0" style="270" hidden="1" customWidth="1"/>
    <col min="6161" max="6161" width="7.44140625" style="270" customWidth="1"/>
    <col min="6162" max="6400" width="8.88671875" style="270"/>
    <col min="6401" max="6401" width="3.88671875" style="270" customWidth="1"/>
    <col min="6402" max="6402" width="13.33203125" style="270" customWidth="1"/>
    <col min="6403" max="6403" width="11.88671875" style="270" customWidth="1"/>
    <col min="6404" max="6404" width="28.88671875" style="270" customWidth="1"/>
    <col min="6405" max="6405" width="10.6640625" style="270" customWidth="1"/>
    <col min="6406" max="6406" width="0" style="270" hidden="1" customWidth="1"/>
    <col min="6407" max="6407" width="35" style="270" customWidth="1"/>
    <col min="6408" max="6408" width="7.6640625" style="270" customWidth="1"/>
    <col min="6409" max="6413" width="0" style="270" hidden="1" customWidth="1"/>
    <col min="6414" max="6415" width="7.44140625" style="270" customWidth="1"/>
    <col min="6416" max="6416" width="0" style="270" hidden="1" customWidth="1"/>
    <col min="6417" max="6417" width="7.44140625" style="270" customWidth="1"/>
    <col min="6418" max="6656" width="8.88671875" style="270"/>
    <col min="6657" max="6657" width="3.88671875" style="270" customWidth="1"/>
    <col min="6658" max="6658" width="13.33203125" style="270" customWidth="1"/>
    <col min="6659" max="6659" width="11.88671875" style="270" customWidth="1"/>
    <col min="6660" max="6660" width="28.88671875" style="270" customWidth="1"/>
    <col min="6661" max="6661" width="10.6640625" style="270" customWidth="1"/>
    <col min="6662" max="6662" width="0" style="270" hidden="1" customWidth="1"/>
    <col min="6663" max="6663" width="35" style="270" customWidth="1"/>
    <col min="6664" max="6664" width="7.6640625" style="270" customWidth="1"/>
    <col min="6665" max="6669" width="0" style="270" hidden="1" customWidth="1"/>
    <col min="6670" max="6671" width="7.44140625" style="270" customWidth="1"/>
    <col min="6672" max="6672" width="0" style="270" hidden="1" customWidth="1"/>
    <col min="6673" max="6673" width="7.44140625" style="270" customWidth="1"/>
    <col min="6674" max="6912" width="8.88671875" style="270"/>
    <col min="6913" max="6913" width="3.88671875" style="270" customWidth="1"/>
    <col min="6914" max="6914" width="13.33203125" style="270" customWidth="1"/>
    <col min="6915" max="6915" width="11.88671875" style="270" customWidth="1"/>
    <col min="6916" max="6916" width="28.88671875" style="270" customWidth="1"/>
    <col min="6917" max="6917" width="10.6640625" style="270" customWidth="1"/>
    <col min="6918" max="6918" width="0" style="270" hidden="1" customWidth="1"/>
    <col min="6919" max="6919" width="35" style="270" customWidth="1"/>
    <col min="6920" max="6920" width="7.6640625" style="270" customWidth="1"/>
    <col min="6921" max="6925" width="0" style="270" hidden="1" customWidth="1"/>
    <col min="6926" max="6927" width="7.44140625" style="270" customWidth="1"/>
    <col min="6928" max="6928" width="0" style="270" hidden="1" customWidth="1"/>
    <col min="6929" max="6929" width="7.44140625" style="270" customWidth="1"/>
    <col min="6930" max="7168" width="8.88671875" style="270"/>
    <col min="7169" max="7169" width="3.88671875" style="270" customWidth="1"/>
    <col min="7170" max="7170" width="13.33203125" style="270" customWidth="1"/>
    <col min="7171" max="7171" width="11.88671875" style="270" customWidth="1"/>
    <col min="7172" max="7172" width="28.88671875" style="270" customWidth="1"/>
    <col min="7173" max="7173" width="10.6640625" style="270" customWidth="1"/>
    <col min="7174" max="7174" width="0" style="270" hidden="1" customWidth="1"/>
    <col min="7175" max="7175" width="35" style="270" customWidth="1"/>
    <col min="7176" max="7176" width="7.6640625" style="270" customWidth="1"/>
    <col min="7177" max="7181" width="0" style="270" hidden="1" customWidth="1"/>
    <col min="7182" max="7183" width="7.44140625" style="270" customWidth="1"/>
    <col min="7184" max="7184" width="0" style="270" hidden="1" customWidth="1"/>
    <col min="7185" max="7185" width="7.44140625" style="270" customWidth="1"/>
    <col min="7186" max="7424" width="8.88671875" style="270"/>
    <col min="7425" max="7425" width="3.88671875" style="270" customWidth="1"/>
    <col min="7426" max="7426" width="13.33203125" style="270" customWidth="1"/>
    <col min="7427" max="7427" width="11.88671875" style="270" customWidth="1"/>
    <col min="7428" max="7428" width="28.88671875" style="270" customWidth="1"/>
    <col min="7429" max="7429" width="10.6640625" style="270" customWidth="1"/>
    <col min="7430" max="7430" width="0" style="270" hidden="1" customWidth="1"/>
    <col min="7431" max="7431" width="35" style="270" customWidth="1"/>
    <col min="7432" max="7432" width="7.6640625" style="270" customWidth="1"/>
    <col min="7433" max="7437" width="0" style="270" hidden="1" customWidth="1"/>
    <col min="7438" max="7439" width="7.44140625" style="270" customWidth="1"/>
    <col min="7440" max="7440" width="0" style="270" hidden="1" customWidth="1"/>
    <col min="7441" max="7441" width="7.44140625" style="270" customWidth="1"/>
    <col min="7442" max="7680" width="8.88671875" style="270"/>
    <col min="7681" max="7681" width="3.88671875" style="270" customWidth="1"/>
    <col min="7682" max="7682" width="13.33203125" style="270" customWidth="1"/>
    <col min="7683" max="7683" width="11.88671875" style="270" customWidth="1"/>
    <col min="7684" max="7684" width="28.88671875" style="270" customWidth="1"/>
    <col min="7685" max="7685" width="10.6640625" style="270" customWidth="1"/>
    <col min="7686" max="7686" width="0" style="270" hidden="1" customWidth="1"/>
    <col min="7687" max="7687" width="35" style="270" customWidth="1"/>
    <col min="7688" max="7688" width="7.6640625" style="270" customWidth="1"/>
    <col min="7689" max="7693" width="0" style="270" hidden="1" customWidth="1"/>
    <col min="7694" max="7695" width="7.44140625" style="270" customWidth="1"/>
    <col min="7696" max="7696" width="0" style="270" hidden="1" customWidth="1"/>
    <col min="7697" max="7697" width="7.44140625" style="270" customWidth="1"/>
    <col min="7698" max="7936" width="8.88671875" style="270"/>
    <col min="7937" max="7937" width="3.88671875" style="270" customWidth="1"/>
    <col min="7938" max="7938" width="13.33203125" style="270" customWidth="1"/>
    <col min="7939" max="7939" width="11.88671875" style="270" customWidth="1"/>
    <col min="7940" max="7940" width="28.88671875" style="270" customWidth="1"/>
    <col min="7941" max="7941" width="10.6640625" style="270" customWidth="1"/>
    <col min="7942" max="7942" width="0" style="270" hidden="1" customWidth="1"/>
    <col min="7943" max="7943" width="35" style="270" customWidth="1"/>
    <col min="7944" max="7944" width="7.6640625" style="270" customWidth="1"/>
    <col min="7945" max="7949" width="0" style="270" hidden="1" customWidth="1"/>
    <col min="7950" max="7951" width="7.44140625" style="270" customWidth="1"/>
    <col min="7952" max="7952" width="0" style="270" hidden="1" customWidth="1"/>
    <col min="7953" max="7953" width="7.44140625" style="270" customWidth="1"/>
    <col min="7954" max="8192" width="8.88671875" style="270"/>
    <col min="8193" max="8193" width="3.88671875" style="270" customWidth="1"/>
    <col min="8194" max="8194" width="13.33203125" style="270" customWidth="1"/>
    <col min="8195" max="8195" width="11.88671875" style="270" customWidth="1"/>
    <col min="8196" max="8196" width="28.88671875" style="270" customWidth="1"/>
    <col min="8197" max="8197" width="10.6640625" style="270" customWidth="1"/>
    <col min="8198" max="8198" width="0" style="270" hidden="1" customWidth="1"/>
    <col min="8199" max="8199" width="35" style="270" customWidth="1"/>
    <col min="8200" max="8200" width="7.6640625" style="270" customWidth="1"/>
    <col min="8201" max="8205" width="0" style="270" hidden="1" customWidth="1"/>
    <col min="8206" max="8207" width="7.44140625" style="270" customWidth="1"/>
    <col min="8208" max="8208" width="0" style="270" hidden="1" customWidth="1"/>
    <col min="8209" max="8209" width="7.44140625" style="270" customWidth="1"/>
    <col min="8210" max="8448" width="8.88671875" style="270"/>
    <col min="8449" max="8449" width="3.88671875" style="270" customWidth="1"/>
    <col min="8450" max="8450" width="13.33203125" style="270" customWidth="1"/>
    <col min="8451" max="8451" width="11.88671875" style="270" customWidth="1"/>
    <col min="8452" max="8452" width="28.88671875" style="270" customWidth="1"/>
    <col min="8453" max="8453" width="10.6640625" style="270" customWidth="1"/>
    <col min="8454" max="8454" width="0" style="270" hidden="1" customWidth="1"/>
    <col min="8455" max="8455" width="35" style="270" customWidth="1"/>
    <col min="8456" max="8456" width="7.6640625" style="270" customWidth="1"/>
    <col min="8457" max="8461" width="0" style="270" hidden="1" customWidth="1"/>
    <col min="8462" max="8463" width="7.44140625" style="270" customWidth="1"/>
    <col min="8464" max="8464" width="0" style="270" hidden="1" customWidth="1"/>
    <col min="8465" max="8465" width="7.44140625" style="270" customWidth="1"/>
    <col min="8466" max="8704" width="8.88671875" style="270"/>
    <col min="8705" max="8705" width="3.88671875" style="270" customWidth="1"/>
    <col min="8706" max="8706" width="13.33203125" style="270" customWidth="1"/>
    <col min="8707" max="8707" width="11.88671875" style="270" customWidth="1"/>
    <col min="8708" max="8708" width="28.88671875" style="270" customWidth="1"/>
    <col min="8709" max="8709" width="10.6640625" style="270" customWidth="1"/>
    <col min="8710" max="8710" width="0" style="270" hidden="1" customWidth="1"/>
    <col min="8711" max="8711" width="35" style="270" customWidth="1"/>
    <col min="8712" max="8712" width="7.6640625" style="270" customWidth="1"/>
    <col min="8713" max="8717" width="0" style="270" hidden="1" customWidth="1"/>
    <col min="8718" max="8719" width="7.44140625" style="270" customWidth="1"/>
    <col min="8720" max="8720" width="0" style="270" hidden="1" customWidth="1"/>
    <col min="8721" max="8721" width="7.44140625" style="270" customWidth="1"/>
    <col min="8722" max="8960" width="8.88671875" style="270"/>
    <col min="8961" max="8961" width="3.88671875" style="270" customWidth="1"/>
    <col min="8962" max="8962" width="13.33203125" style="270" customWidth="1"/>
    <col min="8963" max="8963" width="11.88671875" style="270" customWidth="1"/>
    <col min="8964" max="8964" width="28.88671875" style="270" customWidth="1"/>
    <col min="8965" max="8965" width="10.6640625" style="270" customWidth="1"/>
    <col min="8966" max="8966" width="0" style="270" hidden="1" customWidth="1"/>
    <col min="8967" max="8967" width="35" style="270" customWidth="1"/>
    <col min="8968" max="8968" width="7.6640625" style="270" customWidth="1"/>
    <col min="8969" max="8973" width="0" style="270" hidden="1" customWidth="1"/>
    <col min="8974" max="8975" width="7.44140625" style="270" customWidth="1"/>
    <col min="8976" max="8976" width="0" style="270" hidden="1" customWidth="1"/>
    <col min="8977" max="8977" width="7.44140625" style="270" customWidth="1"/>
    <col min="8978" max="9216" width="8.88671875" style="270"/>
    <col min="9217" max="9217" width="3.88671875" style="270" customWidth="1"/>
    <col min="9218" max="9218" width="13.33203125" style="270" customWidth="1"/>
    <col min="9219" max="9219" width="11.88671875" style="270" customWidth="1"/>
    <col min="9220" max="9220" width="28.88671875" style="270" customWidth="1"/>
    <col min="9221" max="9221" width="10.6640625" style="270" customWidth="1"/>
    <col min="9222" max="9222" width="0" style="270" hidden="1" customWidth="1"/>
    <col min="9223" max="9223" width="35" style="270" customWidth="1"/>
    <col min="9224" max="9224" width="7.6640625" style="270" customWidth="1"/>
    <col min="9225" max="9229" width="0" style="270" hidden="1" customWidth="1"/>
    <col min="9230" max="9231" width="7.44140625" style="270" customWidth="1"/>
    <col min="9232" max="9232" width="0" style="270" hidden="1" customWidth="1"/>
    <col min="9233" max="9233" width="7.44140625" style="270" customWidth="1"/>
    <col min="9234" max="9472" width="8.88671875" style="270"/>
    <col min="9473" max="9473" width="3.88671875" style="270" customWidth="1"/>
    <col min="9474" max="9474" width="13.33203125" style="270" customWidth="1"/>
    <col min="9475" max="9475" width="11.88671875" style="270" customWidth="1"/>
    <col min="9476" max="9476" width="28.88671875" style="270" customWidth="1"/>
    <col min="9477" max="9477" width="10.6640625" style="270" customWidth="1"/>
    <col min="9478" max="9478" width="0" style="270" hidden="1" customWidth="1"/>
    <col min="9479" max="9479" width="35" style="270" customWidth="1"/>
    <col min="9480" max="9480" width="7.6640625" style="270" customWidth="1"/>
    <col min="9481" max="9485" width="0" style="270" hidden="1" customWidth="1"/>
    <col min="9486" max="9487" width="7.44140625" style="270" customWidth="1"/>
    <col min="9488" max="9488" width="0" style="270" hidden="1" customWidth="1"/>
    <col min="9489" max="9489" width="7.44140625" style="270" customWidth="1"/>
    <col min="9490" max="9728" width="8.88671875" style="270"/>
    <col min="9729" max="9729" width="3.88671875" style="270" customWidth="1"/>
    <col min="9730" max="9730" width="13.33203125" style="270" customWidth="1"/>
    <col min="9731" max="9731" width="11.88671875" style="270" customWidth="1"/>
    <col min="9732" max="9732" width="28.88671875" style="270" customWidth="1"/>
    <col min="9733" max="9733" width="10.6640625" style="270" customWidth="1"/>
    <col min="9734" max="9734" width="0" style="270" hidden="1" customWidth="1"/>
    <col min="9735" max="9735" width="35" style="270" customWidth="1"/>
    <col min="9736" max="9736" width="7.6640625" style="270" customWidth="1"/>
    <col min="9737" max="9741" width="0" style="270" hidden="1" customWidth="1"/>
    <col min="9742" max="9743" width="7.44140625" style="270" customWidth="1"/>
    <col min="9744" max="9744" width="0" style="270" hidden="1" customWidth="1"/>
    <col min="9745" max="9745" width="7.44140625" style="270" customWidth="1"/>
    <col min="9746" max="9984" width="8.88671875" style="270"/>
    <col min="9985" max="9985" width="3.88671875" style="270" customWidth="1"/>
    <col min="9986" max="9986" width="13.33203125" style="270" customWidth="1"/>
    <col min="9987" max="9987" width="11.88671875" style="270" customWidth="1"/>
    <col min="9988" max="9988" width="28.88671875" style="270" customWidth="1"/>
    <col min="9989" max="9989" width="10.6640625" style="270" customWidth="1"/>
    <col min="9990" max="9990" width="0" style="270" hidden="1" customWidth="1"/>
    <col min="9991" max="9991" width="35" style="270" customWidth="1"/>
    <col min="9992" max="9992" width="7.6640625" style="270" customWidth="1"/>
    <col min="9993" max="9997" width="0" style="270" hidden="1" customWidth="1"/>
    <col min="9998" max="9999" width="7.44140625" style="270" customWidth="1"/>
    <col min="10000" max="10000" width="0" style="270" hidden="1" customWidth="1"/>
    <col min="10001" max="10001" width="7.44140625" style="270" customWidth="1"/>
    <col min="10002" max="10240" width="8.88671875" style="270"/>
    <col min="10241" max="10241" width="3.88671875" style="270" customWidth="1"/>
    <col min="10242" max="10242" width="13.33203125" style="270" customWidth="1"/>
    <col min="10243" max="10243" width="11.88671875" style="270" customWidth="1"/>
    <col min="10244" max="10244" width="28.88671875" style="270" customWidth="1"/>
    <col min="10245" max="10245" width="10.6640625" style="270" customWidth="1"/>
    <col min="10246" max="10246" width="0" style="270" hidden="1" customWidth="1"/>
    <col min="10247" max="10247" width="35" style="270" customWidth="1"/>
    <col min="10248" max="10248" width="7.6640625" style="270" customWidth="1"/>
    <col min="10249" max="10253" width="0" style="270" hidden="1" customWidth="1"/>
    <col min="10254" max="10255" width="7.44140625" style="270" customWidth="1"/>
    <col min="10256" max="10256" width="0" style="270" hidden="1" customWidth="1"/>
    <col min="10257" max="10257" width="7.44140625" style="270" customWidth="1"/>
    <col min="10258" max="10496" width="8.88671875" style="270"/>
    <col min="10497" max="10497" width="3.88671875" style="270" customWidth="1"/>
    <col min="10498" max="10498" width="13.33203125" style="270" customWidth="1"/>
    <col min="10499" max="10499" width="11.88671875" style="270" customWidth="1"/>
    <col min="10500" max="10500" width="28.88671875" style="270" customWidth="1"/>
    <col min="10501" max="10501" width="10.6640625" style="270" customWidth="1"/>
    <col min="10502" max="10502" width="0" style="270" hidden="1" customWidth="1"/>
    <col min="10503" max="10503" width="35" style="270" customWidth="1"/>
    <col min="10504" max="10504" width="7.6640625" style="270" customWidth="1"/>
    <col min="10505" max="10509" width="0" style="270" hidden="1" customWidth="1"/>
    <col min="10510" max="10511" width="7.44140625" style="270" customWidth="1"/>
    <col min="10512" max="10512" width="0" style="270" hidden="1" customWidth="1"/>
    <col min="10513" max="10513" width="7.44140625" style="270" customWidth="1"/>
    <col min="10514" max="10752" width="8.88671875" style="270"/>
    <col min="10753" max="10753" width="3.88671875" style="270" customWidth="1"/>
    <col min="10754" max="10754" width="13.33203125" style="270" customWidth="1"/>
    <col min="10755" max="10755" width="11.88671875" style="270" customWidth="1"/>
    <col min="10756" max="10756" width="28.88671875" style="270" customWidth="1"/>
    <col min="10757" max="10757" width="10.6640625" style="270" customWidth="1"/>
    <col min="10758" max="10758" width="0" style="270" hidden="1" customWidth="1"/>
    <col min="10759" max="10759" width="35" style="270" customWidth="1"/>
    <col min="10760" max="10760" width="7.6640625" style="270" customWidth="1"/>
    <col min="10761" max="10765" width="0" style="270" hidden="1" customWidth="1"/>
    <col min="10766" max="10767" width="7.44140625" style="270" customWidth="1"/>
    <col min="10768" max="10768" width="0" style="270" hidden="1" customWidth="1"/>
    <col min="10769" max="10769" width="7.44140625" style="270" customWidth="1"/>
    <col min="10770" max="11008" width="8.88671875" style="270"/>
    <col min="11009" max="11009" width="3.88671875" style="270" customWidth="1"/>
    <col min="11010" max="11010" width="13.33203125" style="270" customWidth="1"/>
    <col min="11011" max="11011" width="11.88671875" style="270" customWidth="1"/>
    <col min="11012" max="11012" width="28.88671875" style="270" customWidth="1"/>
    <col min="11013" max="11013" width="10.6640625" style="270" customWidth="1"/>
    <col min="11014" max="11014" width="0" style="270" hidden="1" customWidth="1"/>
    <col min="11015" max="11015" width="35" style="270" customWidth="1"/>
    <col min="11016" max="11016" width="7.6640625" style="270" customWidth="1"/>
    <col min="11017" max="11021" width="0" style="270" hidden="1" customWidth="1"/>
    <col min="11022" max="11023" width="7.44140625" style="270" customWidth="1"/>
    <col min="11024" max="11024" width="0" style="270" hidden="1" customWidth="1"/>
    <col min="11025" max="11025" width="7.44140625" style="270" customWidth="1"/>
    <col min="11026" max="11264" width="8.88671875" style="270"/>
    <col min="11265" max="11265" width="3.88671875" style="270" customWidth="1"/>
    <col min="11266" max="11266" width="13.33203125" style="270" customWidth="1"/>
    <col min="11267" max="11267" width="11.88671875" style="270" customWidth="1"/>
    <col min="11268" max="11268" width="28.88671875" style="270" customWidth="1"/>
    <col min="11269" max="11269" width="10.6640625" style="270" customWidth="1"/>
    <col min="11270" max="11270" width="0" style="270" hidden="1" customWidth="1"/>
    <col min="11271" max="11271" width="35" style="270" customWidth="1"/>
    <col min="11272" max="11272" width="7.6640625" style="270" customWidth="1"/>
    <col min="11273" max="11277" width="0" style="270" hidden="1" customWidth="1"/>
    <col min="11278" max="11279" width="7.44140625" style="270" customWidth="1"/>
    <col min="11280" max="11280" width="0" style="270" hidden="1" customWidth="1"/>
    <col min="11281" max="11281" width="7.44140625" style="270" customWidth="1"/>
    <col min="11282" max="11520" width="8.88671875" style="270"/>
    <col min="11521" max="11521" width="3.88671875" style="270" customWidth="1"/>
    <col min="11522" max="11522" width="13.33203125" style="270" customWidth="1"/>
    <col min="11523" max="11523" width="11.88671875" style="270" customWidth="1"/>
    <col min="11524" max="11524" width="28.88671875" style="270" customWidth="1"/>
    <col min="11525" max="11525" width="10.6640625" style="270" customWidth="1"/>
    <col min="11526" max="11526" width="0" style="270" hidden="1" customWidth="1"/>
    <col min="11527" max="11527" width="35" style="270" customWidth="1"/>
    <col min="11528" max="11528" width="7.6640625" style="270" customWidth="1"/>
    <col min="11529" max="11533" width="0" style="270" hidden="1" customWidth="1"/>
    <col min="11534" max="11535" width="7.44140625" style="270" customWidth="1"/>
    <col min="11536" max="11536" width="0" style="270" hidden="1" customWidth="1"/>
    <col min="11537" max="11537" width="7.44140625" style="270" customWidth="1"/>
    <col min="11538" max="11776" width="8.88671875" style="270"/>
    <col min="11777" max="11777" width="3.88671875" style="270" customWidth="1"/>
    <col min="11778" max="11778" width="13.33203125" style="270" customWidth="1"/>
    <col min="11779" max="11779" width="11.88671875" style="270" customWidth="1"/>
    <col min="11780" max="11780" width="28.88671875" style="270" customWidth="1"/>
    <col min="11781" max="11781" width="10.6640625" style="270" customWidth="1"/>
    <col min="11782" max="11782" width="0" style="270" hidden="1" customWidth="1"/>
    <col min="11783" max="11783" width="35" style="270" customWidth="1"/>
    <col min="11784" max="11784" width="7.6640625" style="270" customWidth="1"/>
    <col min="11785" max="11789" width="0" style="270" hidden="1" customWidth="1"/>
    <col min="11790" max="11791" width="7.44140625" style="270" customWidth="1"/>
    <col min="11792" max="11792" width="0" style="270" hidden="1" customWidth="1"/>
    <col min="11793" max="11793" width="7.44140625" style="270" customWidth="1"/>
    <col min="11794" max="12032" width="8.88671875" style="270"/>
    <col min="12033" max="12033" width="3.88671875" style="270" customWidth="1"/>
    <col min="12034" max="12034" width="13.33203125" style="270" customWidth="1"/>
    <col min="12035" max="12035" width="11.88671875" style="270" customWidth="1"/>
    <col min="12036" max="12036" width="28.88671875" style="270" customWidth="1"/>
    <col min="12037" max="12037" width="10.6640625" style="270" customWidth="1"/>
    <col min="12038" max="12038" width="0" style="270" hidden="1" customWidth="1"/>
    <col min="12039" max="12039" width="35" style="270" customWidth="1"/>
    <col min="12040" max="12040" width="7.6640625" style="270" customWidth="1"/>
    <col min="12041" max="12045" width="0" style="270" hidden="1" customWidth="1"/>
    <col min="12046" max="12047" width="7.44140625" style="270" customWidth="1"/>
    <col min="12048" max="12048" width="0" style="270" hidden="1" customWidth="1"/>
    <col min="12049" max="12049" width="7.44140625" style="270" customWidth="1"/>
    <col min="12050" max="12288" width="8.88671875" style="270"/>
    <col min="12289" max="12289" width="3.88671875" style="270" customWidth="1"/>
    <col min="12290" max="12290" width="13.33203125" style="270" customWidth="1"/>
    <col min="12291" max="12291" width="11.88671875" style="270" customWidth="1"/>
    <col min="12292" max="12292" width="28.88671875" style="270" customWidth="1"/>
    <col min="12293" max="12293" width="10.6640625" style="270" customWidth="1"/>
    <col min="12294" max="12294" width="0" style="270" hidden="1" customWidth="1"/>
    <col min="12295" max="12295" width="35" style="270" customWidth="1"/>
    <col min="12296" max="12296" width="7.6640625" style="270" customWidth="1"/>
    <col min="12297" max="12301" width="0" style="270" hidden="1" customWidth="1"/>
    <col min="12302" max="12303" width="7.44140625" style="270" customWidth="1"/>
    <col min="12304" max="12304" width="0" style="270" hidden="1" customWidth="1"/>
    <col min="12305" max="12305" width="7.44140625" style="270" customWidth="1"/>
    <col min="12306" max="12544" width="8.88671875" style="270"/>
    <col min="12545" max="12545" width="3.88671875" style="270" customWidth="1"/>
    <col min="12546" max="12546" width="13.33203125" style="270" customWidth="1"/>
    <col min="12547" max="12547" width="11.88671875" style="270" customWidth="1"/>
    <col min="12548" max="12548" width="28.88671875" style="270" customWidth="1"/>
    <col min="12549" max="12549" width="10.6640625" style="270" customWidth="1"/>
    <col min="12550" max="12550" width="0" style="270" hidden="1" customWidth="1"/>
    <col min="12551" max="12551" width="35" style="270" customWidth="1"/>
    <col min="12552" max="12552" width="7.6640625" style="270" customWidth="1"/>
    <col min="12553" max="12557" width="0" style="270" hidden="1" customWidth="1"/>
    <col min="12558" max="12559" width="7.44140625" style="270" customWidth="1"/>
    <col min="12560" max="12560" width="0" style="270" hidden="1" customWidth="1"/>
    <col min="12561" max="12561" width="7.44140625" style="270" customWidth="1"/>
    <col min="12562" max="12800" width="8.88671875" style="270"/>
    <col min="12801" max="12801" width="3.88671875" style="270" customWidth="1"/>
    <col min="12802" max="12802" width="13.33203125" style="270" customWidth="1"/>
    <col min="12803" max="12803" width="11.88671875" style="270" customWidth="1"/>
    <col min="12804" max="12804" width="28.88671875" style="270" customWidth="1"/>
    <col min="12805" max="12805" width="10.6640625" style="270" customWidth="1"/>
    <col min="12806" max="12806" width="0" style="270" hidden="1" customWidth="1"/>
    <col min="12807" max="12807" width="35" style="270" customWidth="1"/>
    <col min="12808" max="12808" width="7.6640625" style="270" customWidth="1"/>
    <col min="12809" max="12813" width="0" style="270" hidden="1" customWidth="1"/>
    <col min="12814" max="12815" width="7.44140625" style="270" customWidth="1"/>
    <col min="12816" max="12816" width="0" style="270" hidden="1" customWidth="1"/>
    <col min="12817" max="12817" width="7.44140625" style="270" customWidth="1"/>
    <col min="12818" max="13056" width="8.88671875" style="270"/>
    <col min="13057" max="13057" width="3.88671875" style="270" customWidth="1"/>
    <col min="13058" max="13058" width="13.33203125" style="270" customWidth="1"/>
    <col min="13059" max="13059" width="11.88671875" style="270" customWidth="1"/>
    <col min="13060" max="13060" width="28.88671875" style="270" customWidth="1"/>
    <col min="13061" max="13061" width="10.6640625" style="270" customWidth="1"/>
    <col min="13062" max="13062" width="0" style="270" hidden="1" customWidth="1"/>
    <col min="13063" max="13063" width="35" style="270" customWidth="1"/>
    <col min="13064" max="13064" width="7.6640625" style="270" customWidth="1"/>
    <col min="13065" max="13069" width="0" style="270" hidden="1" customWidth="1"/>
    <col min="13070" max="13071" width="7.44140625" style="270" customWidth="1"/>
    <col min="13072" max="13072" width="0" style="270" hidden="1" customWidth="1"/>
    <col min="13073" max="13073" width="7.44140625" style="270" customWidth="1"/>
    <col min="13074" max="13312" width="8.88671875" style="270"/>
    <col min="13313" max="13313" width="3.88671875" style="270" customWidth="1"/>
    <col min="13314" max="13314" width="13.33203125" style="270" customWidth="1"/>
    <col min="13315" max="13315" width="11.88671875" style="270" customWidth="1"/>
    <col min="13316" max="13316" width="28.88671875" style="270" customWidth="1"/>
    <col min="13317" max="13317" width="10.6640625" style="270" customWidth="1"/>
    <col min="13318" max="13318" width="0" style="270" hidden="1" customWidth="1"/>
    <col min="13319" max="13319" width="35" style="270" customWidth="1"/>
    <col min="13320" max="13320" width="7.6640625" style="270" customWidth="1"/>
    <col min="13321" max="13325" width="0" style="270" hidden="1" customWidth="1"/>
    <col min="13326" max="13327" width="7.44140625" style="270" customWidth="1"/>
    <col min="13328" max="13328" width="0" style="270" hidden="1" customWidth="1"/>
    <col min="13329" max="13329" width="7.44140625" style="270" customWidth="1"/>
    <col min="13330" max="13568" width="8.88671875" style="270"/>
    <col min="13569" max="13569" width="3.88671875" style="270" customWidth="1"/>
    <col min="13570" max="13570" width="13.33203125" style="270" customWidth="1"/>
    <col min="13571" max="13571" width="11.88671875" style="270" customWidth="1"/>
    <col min="13572" max="13572" width="28.88671875" style="270" customWidth="1"/>
    <col min="13573" max="13573" width="10.6640625" style="270" customWidth="1"/>
    <col min="13574" max="13574" width="0" style="270" hidden="1" customWidth="1"/>
    <col min="13575" max="13575" width="35" style="270" customWidth="1"/>
    <col min="13576" max="13576" width="7.6640625" style="270" customWidth="1"/>
    <col min="13577" max="13581" width="0" style="270" hidden="1" customWidth="1"/>
    <col min="13582" max="13583" width="7.44140625" style="270" customWidth="1"/>
    <col min="13584" max="13584" width="0" style="270" hidden="1" customWidth="1"/>
    <col min="13585" max="13585" width="7.44140625" style="270" customWidth="1"/>
    <col min="13586" max="13824" width="8.88671875" style="270"/>
    <col min="13825" max="13825" width="3.88671875" style="270" customWidth="1"/>
    <col min="13826" max="13826" width="13.33203125" style="270" customWidth="1"/>
    <col min="13827" max="13827" width="11.88671875" style="270" customWidth="1"/>
    <col min="13828" max="13828" width="28.88671875" style="270" customWidth="1"/>
    <col min="13829" max="13829" width="10.6640625" style="270" customWidth="1"/>
    <col min="13830" max="13830" width="0" style="270" hidden="1" customWidth="1"/>
    <col min="13831" max="13831" width="35" style="270" customWidth="1"/>
    <col min="13832" max="13832" width="7.6640625" style="270" customWidth="1"/>
    <col min="13833" max="13837" width="0" style="270" hidden="1" customWidth="1"/>
    <col min="13838" max="13839" width="7.44140625" style="270" customWidth="1"/>
    <col min="13840" max="13840" width="0" style="270" hidden="1" customWidth="1"/>
    <col min="13841" max="13841" width="7.44140625" style="270" customWidth="1"/>
    <col min="13842" max="14080" width="8.88671875" style="270"/>
    <col min="14081" max="14081" width="3.88671875" style="270" customWidth="1"/>
    <col min="14082" max="14082" width="13.33203125" style="270" customWidth="1"/>
    <col min="14083" max="14083" width="11.88671875" style="270" customWidth="1"/>
    <col min="14084" max="14084" width="28.88671875" style="270" customWidth="1"/>
    <col min="14085" max="14085" width="10.6640625" style="270" customWidth="1"/>
    <col min="14086" max="14086" width="0" style="270" hidden="1" customWidth="1"/>
    <col min="14087" max="14087" width="35" style="270" customWidth="1"/>
    <col min="14088" max="14088" width="7.6640625" style="270" customWidth="1"/>
    <col min="14089" max="14093" width="0" style="270" hidden="1" customWidth="1"/>
    <col min="14094" max="14095" width="7.44140625" style="270" customWidth="1"/>
    <col min="14096" max="14096" width="0" style="270" hidden="1" customWidth="1"/>
    <col min="14097" max="14097" width="7.44140625" style="270" customWidth="1"/>
    <col min="14098" max="14336" width="8.88671875" style="270"/>
    <col min="14337" max="14337" width="3.88671875" style="270" customWidth="1"/>
    <col min="14338" max="14338" width="13.33203125" style="270" customWidth="1"/>
    <col min="14339" max="14339" width="11.88671875" style="270" customWidth="1"/>
    <col min="14340" max="14340" width="28.88671875" style="270" customWidth="1"/>
    <col min="14341" max="14341" width="10.6640625" style="270" customWidth="1"/>
    <col min="14342" max="14342" width="0" style="270" hidden="1" customWidth="1"/>
    <col min="14343" max="14343" width="35" style="270" customWidth="1"/>
    <col min="14344" max="14344" width="7.6640625" style="270" customWidth="1"/>
    <col min="14345" max="14349" width="0" style="270" hidden="1" customWidth="1"/>
    <col min="14350" max="14351" width="7.44140625" style="270" customWidth="1"/>
    <col min="14352" max="14352" width="0" style="270" hidden="1" customWidth="1"/>
    <col min="14353" max="14353" width="7.44140625" style="270" customWidth="1"/>
    <col min="14354" max="14592" width="8.88671875" style="270"/>
    <col min="14593" max="14593" width="3.88671875" style="270" customWidth="1"/>
    <col min="14594" max="14594" width="13.33203125" style="270" customWidth="1"/>
    <col min="14595" max="14595" width="11.88671875" style="270" customWidth="1"/>
    <col min="14596" max="14596" width="28.88671875" style="270" customWidth="1"/>
    <col min="14597" max="14597" width="10.6640625" style="270" customWidth="1"/>
    <col min="14598" max="14598" width="0" style="270" hidden="1" customWidth="1"/>
    <col min="14599" max="14599" width="35" style="270" customWidth="1"/>
    <col min="14600" max="14600" width="7.6640625" style="270" customWidth="1"/>
    <col min="14601" max="14605" width="0" style="270" hidden="1" customWidth="1"/>
    <col min="14606" max="14607" width="7.44140625" style="270" customWidth="1"/>
    <col min="14608" max="14608" width="0" style="270" hidden="1" customWidth="1"/>
    <col min="14609" max="14609" width="7.44140625" style="270" customWidth="1"/>
    <col min="14610" max="14848" width="8.88671875" style="270"/>
    <col min="14849" max="14849" width="3.88671875" style="270" customWidth="1"/>
    <col min="14850" max="14850" width="13.33203125" style="270" customWidth="1"/>
    <col min="14851" max="14851" width="11.88671875" style="270" customWidth="1"/>
    <col min="14852" max="14852" width="28.88671875" style="270" customWidth="1"/>
    <col min="14853" max="14853" width="10.6640625" style="270" customWidth="1"/>
    <col min="14854" max="14854" width="0" style="270" hidden="1" customWidth="1"/>
    <col min="14855" max="14855" width="35" style="270" customWidth="1"/>
    <col min="14856" max="14856" width="7.6640625" style="270" customWidth="1"/>
    <col min="14857" max="14861" width="0" style="270" hidden="1" customWidth="1"/>
    <col min="14862" max="14863" width="7.44140625" style="270" customWidth="1"/>
    <col min="14864" max="14864" width="0" style="270" hidden="1" customWidth="1"/>
    <col min="14865" max="14865" width="7.44140625" style="270" customWidth="1"/>
    <col min="14866" max="15104" width="8.88671875" style="270"/>
    <col min="15105" max="15105" width="3.88671875" style="270" customWidth="1"/>
    <col min="15106" max="15106" width="13.33203125" style="270" customWidth="1"/>
    <col min="15107" max="15107" width="11.88671875" style="270" customWidth="1"/>
    <col min="15108" max="15108" width="28.88671875" style="270" customWidth="1"/>
    <col min="15109" max="15109" width="10.6640625" style="270" customWidth="1"/>
    <col min="15110" max="15110" width="0" style="270" hidden="1" customWidth="1"/>
    <col min="15111" max="15111" width="35" style="270" customWidth="1"/>
    <col min="15112" max="15112" width="7.6640625" style="270" customWidth="1"/>
    <col min="15113" max="15117" width="0" style="270" hidden="1" customWidth="1"/>
    <col min="15118" max="15119" width="7.44140625" style="270" customWidth="1"/>
    <col min="15120" max="15120" width="0" style="270" hidden="1" customWidth="1"/>
    <col min="15121" max="15121" width="7.44140625" style="270" customWidth="1"/>
    <col min="15122" max="15360" width="8.88671875" style="270"/>
    <col min="15361" max="15361" width="3.88671875" style="270" customWidth="1"/>
    <col min="15362" max="15362" width="13.33203125" style="270" customWidth="1"/>
    <col min="15363" max="15363" width="11.88671875" style="270" customWidth="1"/>
    <col min="15364" max="15364" width="28.88671875" style="270" customWidth="1"/>
    <col min="15365" max="15365" width="10.6640625" style="270" customWidth="1"/>
    <col min="15366" max="15366" width="0" style="270" hidden="1" customWidth="1"/>
    <col min="15367" max="15367" width="35" style="270" customWidth="1"/>
    <col min="15368" max="15368" width="7.6640625" style="270" customWidth="1"/>
    <col min="15369" max="15373" width="0" style="270" hidden="1" customWidth="1"/>
    <col min="15374" max="15375" width="7.44140625" style="270" customWidth="1"/>
    <col min="15376" max="15376" width="0" style="270" hidden="1" customWidth="1"/>
    <col min="15377" max="15377" width="7.44140625" style="270" customWidth="1"/>
    <col min="15378" max="15616" width="8.88671875" style="270"/>
    <col min="15617" max="15617" width="3.88671875" style="270" customWidth="1"/>
    <col min="15618" max="15618" width="13.33203125" style="270" customWidth="1"/>
    <col min="15619" max="15619" width="11.88671875" style="270" customWidth="1"/>
    <col min="15620" max="15620" width="28.88671875" style="270" customWidth="1"/>
    <col min="15621" max="15621" width="10.6640625" style="270" customWidth="1"/>
    <col min="15622" max="15622" width="0" style="270" hidden="1" customWidth="1"/>
    <col min="15623" max="15623" width="35" style="270" customWidth="1"/>
    <col min="15624" max="15624" width="7.6640625" style="270" customWidth="1"/>
    <col min="15625" max="15629" width="0" style="270" hidden="1" customWidth="1"/>
    <col min="15630" max="15631" width="7.44140625" style="270" customWidth="1"/>
    <col min="15632" max="15632" width="0" style="270" hidden="1" customWidth="1"/>
    <col min="15633" max="15633" width="7.44140625" style="270" customWidth="1"/>
    <col min="15634" max="15872" width="8.88671875" style="270"/>
    <col min="15873" max="15873" width="3.88671875" style="270" customWidth="1"/>
    <col min="15874" max="15874" width="13.33203125" style="270" customWidth="1"/>
    <col min="15875" max="15875" width="11.88671875" style="270" customWidth="1"/>
    <col min="15876" max="15876" width="28.88671875" style="270" customWidth="1"/>
    <col min="15877" max="15877" width="10.6640625" style="270" customWidth="1"/>
    <col min="15878" max="15878" width="0" style="270" hidden="1" customWidth="1"/>
    <col min="15879" max="15879" width="35" style="270" customWidth="1"/>
    <col min="15880" max="15880" width="7.6640625" style="270" customWidth="1"/>
    <col min="15881" max="15885" width="0" style="270" hidden="1" customWidth="1"/>
    <col min="15886" max="15887" width="7.44140625" style="270" customWidth="1"/>
    <col min="15888" max="15888" width="0" style="270" hidden="1" customWidth="1"/>
    <col min="15889" max="15889" width="7.44140625" style="270" customWidth="1"/>
    <col min="15890" max="16128" width="8.88671875" style="270"/>
    <col min="16129" max="16129" width="3.88671875" style="270" customWidth="1"/>
    <col min="16130" max="16130" width="13.33203125" style="270" customWidth="1"/>
    <col min="16131" max="16131" width="11.88671875" style="270" customWidth="1"/>
    <col min="16132" max="16132" width="28.88671875" style="270" customWidth="1"/>
    <col min="16133" max="16133" width="10.6640625" style="270" customWidth="1"/>
    <col min="16134" max="16134" width="0" style="270" hidden="1" customWidth="1"/>
    <col min="16135" max="16135" width="35" style="270" customWidth="1"/>
    <col min="16136" max="16136" width="7.6640625" style="270" customWidth="1"/>
    <col min="16137" max="16141" width="0" style="270" hidden="1" customWidth="1"/>
    <col min="16142" max="16143" width="7.44140625" style="270" customWidth="1"/>
    <col min="16144" max="16144" width="0" style="270" hidden="1" customWidth="1"/>
    <col min="16145" max="16145" width="7.44140625" style="270" customWidth="1"/>
    <col min="16146" max="16384" width="8.88671875" style="270"/>
  </cols>
  <sheetData>
    <row r="1" spans="1:17" ht="24.6" x14ac:dyDescent="0.4">
      <c r="A1" s="261" t="str">
        <f>[2]Altalanos!$A$6</f>
        <v>Somogy Vármegyei Tenisz DO B kategória - Leány</v>
      </c>
      <c r="B1" s="262"/>
      <c r="C1" s="262"/>
      <c r="D1" s="263"/>
      <c r="E1" s="264" t="s">
        <v>44</v>
      </c>
      <c r="F1" s="265"/>
      <c r="G1" s="266"/>
      <c r="H1" s="267"/>
      <c r="I1" s="267"/>
      <c r="J1" s="268"/>
      <c r="K1" s="268"/>
      <c r="L1" s="268"/>
      <c r="M1" s="268"/>
      <c r="N1" s="268"/>
      <c r="O1" s="268"/>
      <c r="P1" s="268"/>
      <c r="Q1" s="269"/>
    </row>
    <row r="2" spans="1:17" ht="13.8" thickBot="1" x14ac:dyDescent="0.3">
      <c r="B2" s="271" t="s">
        <v>43</v>
      </c>
      <c r="C2" s="457" t="str">
        <f>[2]Altalanos!$B$8</f>
        <v>III.kcs.-U11-N-L</v>
      </c>
      <c r="D2" s="265"/>
      <c r="E2" s="264" t="s">
        <v>29</v>
      </c>
      <c r="F2" s="272"/>
      <c r="G2" s="272"/>
      <c r="H2" s="273"/>
      <c r="I2" s="273"/>
      <c r="J2" s="267"/>
      <c r="K2" s="267"/>
      <c r="L2" s="267"/>
      <c r="M2" s="267"/>
      <c r="N2" s="274"/>
      <c r="O2" s="275"/>
      <c r="P2" s="275"/>
      <c r="Q2" s="274"/>
    </row>
    <row r="3" spans="1:17" s="285" customFormat="1" ht="13.8" thickBot="1" x14ac:dyDescent="0.3">
      <c r="A3" s="276" t="s">
        <v>42</v>
      </c>
      <c r="B3" s="277"/>
      <c r="C3" s="277"/>
      <c r="D3" s="277"/>
      <c r="E3" s="277"/>
      <c r="F3" s="277"/>
      <c r="G3" s="277"/>
      <c r="H3" s="277"/>
      <c r="I3" s="278"/>
      <c r="J3" s="279"/>
      <c r="K3" s="280"/>
      <c r="L3" s="280"/>
      <c r="M3" s="280"/>
      <c r="N3" s="281" t="s">
        <v>28</v>
      </c>
      <c r="O3" s="282"/>
      <c r="P3" s="283"/>
      <c r="Q3" s="284"/>
    </row>
    <row r="4" spans="1:17" s="285" customFormat="1" x14ac:dyDescent="0.25">
      <c r="A4" s="286" t="s">
        <v>21</v>
      </c>
      <c r="B4" s="286"/>
      <c r="C4" s="287" t="s">
        <v>19</v>
      </c>
      <c r="D4" s="286" t="s">
        <v>24</v>
      </c>
      <c r="E4" s="288"/>
      <c r="G4" s="289"/>
      <c r="H4" s="290" t="s">
        <v>25</v>
      </c>
      <c r="I4" s="291"/>
      <c r="J4" s="292"/>
      <c r="K4" s="293"/>
      <c r="L4" s="293"/>
      <c r="M4" s="293"/>
      <c r="N4" s="292"/>
      <c r="O4" s="294"/>
      <c r="P4" s="294"/>
      <c r="Q4" s="295"/>
    </row>
    <row r="5" spans="1:17" s="285" customFormat="1" ht="13.8" thickBot="1" x14ac:dyDescent="0.3">
      <c r="A5" s="296">
        <f>[2]Altalanos!$A$10</f>
        <v>46135</v>
      </c>
      <c r="B5" s="296"/>
      <c r="C5" s="297" t="str">
        <f>[2]Altalanos!$C$10</f>
        <v>Balatonboglár</v>
      </c>
      <c r="D5" s="298" t="str">
        <f>[2]Altalanos!$D$10</f>
        <v xml:space="preserve">  </v>
      </c>
      <c r="E5" s="298"/>
      <c r="F5" s="298"/>
      <c r="G5" s="298"/>
      <c r="H5" s="299" t="str">
        <f>[2]Altalanos!$E$10</f>
        <v>Nagyistók-Nádasi Judit</v>
      </c>
      <c r="I5" s="300"/>
      <c r="J5" s="301"/>
      <c r="K5" s="302"/>
      <c r="L5" s="302"/>
      <c r="M5" s="302"/>
      <c r="N5" s="301"/>
      <c r="O5" s="298"/>
      <c r="P5" s="298"/>
      <c r="Q5" s="303"/>
    </row>
    <row r="6" spans="1:17" ht="30" customHeight="1" thickBot="1" x14ac:dyDescent="0.3">
      <c r="A6" s="304" t="s">
        <v>30</v>
      </c>
      <c r="B6" s="305" t="s">
        <v>22</v>
      </c>
      <c r="C6" s="305" t="s">
        <v>23</v>
      </c>
      <c r="D6" s="305" t="s">
        <v>26</v>
      </c>
      <c r="E6" s="306" t="s">
        <v>27</v>
      </c>
      <c r="F6" s="306" t="s">
        <v>31</v>
      </c>
      <c r="G6" s="306" t="s">
        <v>83</v>
      </c>
      <c r="H6" s="307" t="s">
        <v>32</v>
      </c>
      <c r="I6" s="308"/>
      <c r="J6" s="309" t="s">
        <v>14</v>
      </c>
      <c r="K6" s="310" t="s">
        <v>12</v>
      </c>
      <c r="L6" s="311" t="s">
        <v>0</v>
      </c>
      <c r="M6" s="312" t="s">
        <v>13</v>
      </c>
      <c r="N6" s="313" t="s">
        <v>40</v>
      </c>
      <c r="O6" s="314" t="s">
        <v>33</v>
      </c>
      <c r="P6" s="315" t="s">
        <v>1</v>
      </c>
      <c r="Q6" s="306" t="s">
        <v>34</v>
      </c>
    </row>
    <row r="7" spans="1:17" s="330" customFormat="1" ht="18.899999999999999" customHeight="1" x14ac:dyDescent="0.25">
      <c r="A7" s="316">
        <v>1</v>
      </c>
      <c r="B7" s="337" t="s">
        <v>529</v>
      </c>
      <c r="C7" s="337" t="s">
        <v>530</v>
      </c>
      <c r="D7" s="319" t="s">
        <v>350</v>
      </c>
      <c r="E7" s="320" t="s">
        <v>531</v>
      </c>
      <c r="F7" s="321"/>
      <c r="G7" s="322"/>
      <c r="H7" s="323"/>
      <c r="I7" s="323"/>
      <c r="J7" s="324"/>
      <c r="K7" s="325"/>
      <c r="L7" s="326"/>
      <c r="M7" s="325"/>
      <c r="N7" s="327"/>
      <c r="O7" s="323"/>
      <c r="P7" s="328"/>
      <c r="Q7" s="329"/>
    </row>
    <row r="8" spans="1:17" s="330" customFormat="1" ht="18.899999999999999" customHeight="1" x14ac:dyDescent="0.25">
      <c r="A8" s="316">
        <v>2</v>
      </c>
      <c r="B8" s="337" t="s">
        <v>91</v>
      </c>
      <c r="C8" s="337" t="s">
        <v>532</v>
      </c>
      <c r="D8" s="319" t="s">
        <v>350</v>
      </c>
      <c r="E8" s="320" t="s">
        <v>533</v>
      </c>
      <c r="F8" s="333"/>
      <c r="G8" s="334"/>
      <c r="H8" s="323"/>
      <c r="I8" s="323"/>
      <c r="J8" s="324"/>
      <c r="K8" s="325"/>
      <c r="L8" s="326"/>
      <c r="M8" s="325"/>
      <c r="N8" s="327"/>
      <c r="O8" s="323"/>
      <c r="P8" s="328"/>
      <c r="Q8" s="329"/>
    </row>
    <row r="9" spans="1:17" s="330" customFormat="1" ht="18.899999999999999" customHeight="1" x14ac:dyDescent="0.25">
      <c r="A9" s="316">
        <v>3</v>
      </c>
      <c r="B9" s="337" t="s">
        <v>324</v>
      </c>
      <c r="C9" s="337" t="s">
        <v>534</v>
      </c>
      <c r="D9" s="319" t="s">
        <v>350</v>
      </c>
      <c r="E9" s="320" t="s">
        <v>535</v>
      </c>
      <c r="F9" s="333"/>
      <c r="G9" s="334"/>
      <c r="H9" s="323"/>
      <c r="I9" s="323"/>
      <c r="J9" s="324"/>
      <c r="K9" s="325"/>
      <c r="L9" s="326"/>
      <c r="M9" s="325"/>
      <c r="N9" s="327"/>
      <c r="O9" s="323"/>
      <c r="P9" s="335"/>
      <c r="Q9" s="336"/>
    </row>
    <row r="10" spans="1:17" s="330" customFormat="1" ht="18.899999999999999" customHeight="1" x14ac:dyDescent="0.25">
      <c r="A10" s="316">
        <v>4</v>
      </c>
      <c r="B10" s="337" t="s">
        <v>536</v>
      </c>
      <c r="C10" s="337" t="s">
        <v>537</v>
      </c>
      <c r="D10" s="319" t="s">
        <v>415</v>
      </c>
      <c r="E10" s="320" t="s">
        <v>538</v>
      </c>
      <c r="F10" s="333"/>
      <c r="G10" s="334"/>
      <c r="H10" s="323"/>
      <c r="I10" s="323"/>
      <c r="J10" s="324"/>
      <c r="K10" s="325"/>
      <c r="L10" s="326"/>
      <c r="M10" s="325"/>
      <c r="N10" s="327"/>
      <c r="O10" s="323"/>
      <c r="P10" s="338"/>
      <c r="Q10" s="339"/>
    </row>
    <row r="11" spans="1:17" s="330" customFormat="1" ht="18.899999999999999" customHeight="1" x14ac:dyDescent="0.25">
      <c r="A11" s="316">
        <v>5</v>
      </c>
      <c r="B11" s="337" t="s">
        <v>539</v>
      </c>
      <c r="C11" s="337" t="s">
        <v>540</v>
      </c>
      <c r="D11" s="319" t="s">
        <v>541</v>
      </c>
      <c r="E11" s="320" t="s">
        <v>542</v>
      </c>
      <c r="F11" s="333"/>
      <c r="G11" s="334"/>
      <c r="H11" s="323"/>
      <c r="I11" s="323"/>
      <c r="J11" s="324"/>
      <c r="K11" s="325"/>
      <c r="L11" s="326"/>
      <c r="M11" s="325"/>
      <c r="N11" s="327"/>
      <c r="O11" s="323"/>
      <c r="P11" s="338"/>
      <c r="Q11" s="339"/>
    </row>
    <row r="12" spans="1:17" s="330" customFormat="1" ht="18.899999999999999" customHeight="1" x14ac:dyDescent="0.25">
      <c r="A12" s="316">
        <v>6</v>
      </c>
      <c r="B12" s="337" t="s">
        <v>481</v>
      </c>
      <c r="C12" s="337" t="s">
        <v>543</v>
      </c>
      <c r="D12" s="319" t="s">
        <v>350</v>
      </c>
      <c r="E12" s="320" t="s">
        <v>544</v>
      </c>
      <c r="F12" s="333"/>
      <c r="G12" s="334"/>
      <c r="H12" s="323"/>
      <c r="I12" s="323"/>
      <c r="J12" s="324"/>
      <c r="K12" s="325"/>
      <c r="L12" s="326"/>
      <c r="M12" s="325"/>
      <c r="N12" s="327"/>
      <c r="O12" s="323"/>
      <c r="P12" s="338"/>
      <c r="Q12" s="339"/>
    </row>
    <row r="13" spans="1:17" s="330" customFormat="1" ht="18.899999999999999" customHeight="1" x14ac:dyDescent="0.25">
      <c r="A13" s="316">
        <v>7</v>
      </c>
      <c r="B13" s="337"/>
      <c r="C13" s="337"/>
      <c r="D13" s="323"/>
      <c r="E13" s="320"/>
      <c r="F13" s="333"/>
      <c r="G13" s="334"/>
      <c r="H13" s="323"/>
      <c r="I13" s="323"/>
      <c r="J13" s="324"/>
      <c r="K13" s="325"/>
      <c r="L13" s="326"/>
      <c r="M13" s="325"/>
      <c r="N13" s="327"/>
      <c r="O13" s="323"/>
      <c r="P13" s="338"/>
      <c r="Q13" s="339"/>
    </row>
    <row r="14" spans="1:17" s="330" customFormat="1" ht="18.899999999999999" customHeight="1" x14ac:dyDescent="0.25">
      <c r="A14" s="316">
        <v>8</v>
      </c>
      <c r="B14" s="337"/>
      <c r="C14" s="337"/>
      <c r="D14" s="323"/>
      <c r="E14" s="320"/>
      <c r="F14" s="333"/>
      <c r="G14" s="334"/>
      <c r="H14" s="323"/>
      <c r="I14" s="323"/>
      <c r="J14" s="324"/>
      <c r="K14" s="325"/>
      <c r="L14" s="326"/>
      <c r="M14" s="325"/>
      <c r="N14" s="327"/>
      <c r="O14" s="323"/>
      <c r="P14" s="338"/>
      <c r="Q14" s="339"/>
    </row>
    <row r="15" spans="1:17" s="330" customFormat="1" ht="18.899999999999999" customHeight="1" x14ac:dyDescent="0.25">
      <c r="A15" s="316">
        <v>9</v>
      </c>
      <c r="B15" s="337"/>
      <c r="C15" s="337"/>
      <c r="D15" s="319" t="s">
        <v>456</v>
      </c>
      <c r="E15" s="320"/>
      <c r="F15" s="329"/>
      <c r="G15" s="329"/>
      <c r="H15" s="323"/>
      <c r="I15" s="323"/>
      <c r="J15" s="324"/>
      <c r="K15" s="325"/>
      <c r="L15" s="326"/>
      <c r="M15" s="340"/>
      <c r="N15" s="327"/>
      <c r="O15" s="323"/>
      <c r="P15" s="329"/>
      <c r="Q15" s="329"/>
    </row>
    <row r="16" spans="1:17" s="330" customFormat="1" ht="18.899999999999999" customHeight="1" x14ac:dyDescent="0.25">
      <c r="A16" s="316">
        <v>10</v>
      </c>
      <c r="B16" s="341"/>
      <c r="C16" s="337"/>
      <c r="D16" s="323"/>
      <c r="E16" s="320"/>
      <c r="F16" s="329"/>
      <c r="G16" s="329"/>
      <c r="H16" s="323"/>
      <c r="I16" s="323"/>
      <c r="J16" s="324"/>
      <c r="K16" s="325"/>
      <c r="L16" s="326"/>
      <c r="M16" s="340"/>
      <c r="N16" s="327"/>
      <c r="O16" s="323"/>
      <c r="P16" s="328"/>
      <c r="Q16" s="329"/>
    </row>
    <row r="17" spans="1:17" s="330" customFormat="1" ht="18.899999999999999" customHeight="1" x14ac:dyDescent="0.25">
      <c r="A17" s="316">
        <v>11</v>
      </c>
      <c r="B17" s="337"/>
      <c r="C17" s="337"/>
      <c r="D17" s="323"/>
      <c r="E17" s="320"/>
      <c r="F17" s="329"/>
      <c r="G17" s="329"/>
      <c r="H17" s="323"/>
      <c r="I17" s="323"/>
      <c r="J17" s="324"/>
      <c r="K17" s="325"/>
      <c r="L17" s="326"/>
      <c r="M17" s="340"/>
      <c r="N17" s="327"/>
      <c r="O17" s="323"/>
      <c r="P17" s="328"/>
      <c r="Q17" s="329"/>
    </row>
    <row r="18" spans="1:17" s="330" customFormat="1" ht="18.899999999999999" customHeight="1" x14ac:dyDescent="0.25">
      <c r="A18" s="316">
        <v>12</v>
      </c>
      <c r="B18" s="337"/>
      <c r="C18" s="337"/>
      <c r="D18" s="323"/>
      <c r="E18" s="320"/>
      <c r="F18" s="329"/>
      <c r="G18" s="329"/>
      <c r="H18" s="323"/>
      <c r="I18" s="323"/>
      <c r="J18" s="324"/>
      <c r="K18" s="325"/>
      <c r="L18" s="326"/>
      <c r="M18" s="340"/>
      <c r="N18" s="327"/>
      <c r="O18" s="323"/>
      <c r="P18" s="328"/>
      <c r="Q18" s="329"/>
    </row>
    <row r="19" spans="1:17" s="330" customFormat="1" ht="18.899999999999999" customHeight="1" x14ac:dyDescent="0.25">
      <c r="A19" s="316">
        <v>13</v>
      </c>
      <c r="B19" s="337"/>
      <c r="C19" s="337"/>
      <c r="D19" s="323"/>
      <c r="E19" s="320"/>
      <c r="F19" s="329"/>
      <c r="G19" s="329"/>
      <c r="H19" s="323"/>
      <c r="I19" s="323"/>
      <c r="J19" s="324"/>
      <c r="K19" s="325"/>
      <c r="L19" s="326"/>
      <c r="M19" s="340"/>
      <c r="N19" s="327"/>
      <c r="O19" s="323"/>
      <c r="P19" s="328"/>
      <c r="Q19" s="329"/>
    </row>
    <row r="20" spans="1:17" s="330" customFormat="1" ht="18.899999999999999" customHeight="1" x14ac:dyDescent="0.25">
      <c r="A20" s="316">
        <v>14</v>
      </c>
      <c r="B20" s="337"/>
      <c r="C20" s="337"/>
      <c r="D20" s="323"/>
      <c r="E20" s="320"/>
      <c r="F20" s="329"/>
      <c r="G20" s="329"/>
      <c r="H20" s="323"/>
      <c r="I20" s="323"/>
      <c r="J20" s="324"/>
      <c r="K20" s="325"/>
      <c r="L20" s="326"/>
      <c r="M20" s="340"/>
      <c r="N20" s="327"/>
      <c r="O20" s="323"/>
      <c r="P20" s="328"/>
      <c r="Q20" s="329"/>
    </row>
    <row r="21" spans="1:17" s="330" customFormat="1" ht="18.899999999999999" customHeight="1" x14ac:dyDescent="0.25">
      <c r="A21" s="316">
        <v>15</v>
      </c>
      <c r="B21" s="337"/>
      <c r="C21" s="337"/>
      <c r="D21" s="323"/>
      <c r="E21" s="320"/>
      <c r="F21" s="329"/>
      <c r="G21" s="329"/>
      <c r="H21" s="323"/>
      <c r="I21" s="323"/>
      <c r="J21" s="324"/>
      <c r="K21" s="325"/>
      <c r="L21" s="326"/>
      <c r="M21" s="340"/>
      <c r="N21" s="327"/>
      <c r="O21" s="323"/>
      <c r="P21" s="328"/>
      <c r="Q21" s="329"/>
    </row>
    <row r="22" spans="1:17" s="330" customFormat="1" ht="18.899999999999999" customHeight="1" x14ac:dyDescent="0.25">
      <c r="A22" s="316">
        <v>16</v>
      </c>
      <c r="B22" s="337"/>
      <c r="C22" s="337"/>
      <c r="D22" s="323"/>
      <c r="E22" s="320"/>
      <c r="F22" s="329"/>
      <c r="G22" s="329"/>
      <c r="H22" s="323"/>
      <c r="I22" s="323"/>
      <c r="J22" s="324"/>
      <c r="K22" s="325"/>
      <c r="L22" s="326"/>
      <c r="M22" s="340"/>
      <c r="N22" s="327"/>
      <c r="O22" s="323"/>
      <c r="P22" s="328"/>
      <c r="Q22" s="329"/>
    </row>
    <row r="23" spans="1:17" s="330" customFormat="1" ht="18.899999999999999" customHeight="1" x14ac:dyDescent="0.25">
      <c r="A23" s="316">
        <v>17</v>
      </c>
      <c r="B23" s="337"/>
      <c r="C23" s="337"/>
      <c r="D23" s="323"/>
      <c r="E23" s="320"/>
      <c r="F23" s="329"/>
      <c r="G23" s="329"/>
      <c r="H23" s="323"/>
      <c r="I23" s="323"/>
      <c r="J23" s="324"/>
      <c r="K23" s="325"/>
      <c r="L23" s="326"/>
      <c r="M23" s="340"/>
      <c r="N23" s="327"/>
      <c r="O23" s="323"/>
      <c r="P23" s="328"/>
      <c r="Q23" s="329"/>
    </row>
    <row r="24" spans="1:17" s="330" customFormat="1" ht="18.899999999999999" customHeight="1" x14ac:dyDescent="0.25">
      <c r="A24" s="316">
        <v>18</v>
      </c>
      <c r="B24" s="337"/>
      <c r="C24" s="337"/>
      <c r="D24" s="323"/>
      <c r="E24" s="320"/>
      <c r="F24" s="329"/>
      <c r="G24" s="329"/>
      <c r="H24" s="323"/>
      <c r="I24" s="323"/>
      <c r="J24" s="324"/>
      <c r="K24" s="325"/>
      <c r="L24" s="326"/>
      <c r="M24" s="340"/>
      <c r="N24" s="327"/>
      <c r="O24" s="323"/>
      <c r="P24" s="328"/>
      <c r="Q24" s="329"/>
    </row>
    <row r="25" spans="1:17" s="330" customFormat="1" ht="18.899999999999999" customHeight="1" x14ac:dyDescent="0.25">
      <c r="A25" s="316">
        <v>19</v>
      </c>
      <c r="B25" s="337"/>
      <c r="C25" s="337"/>
      <c r="D25" s="323"/>
      <c r="E25" s="320"/>
      <c r="F25" s="329"/>
      <c r="G25" s="329"/>
      <c r="H25" s="323"/>
      <c r="I25" s="323"/>
      <c r="J25" s="324"/>
      <c r="K25" s="325"/>
      <c r="L25" s="326"/>
      <c r="M25" s="340"/>
      <c r="N25" s="327"/>
      <c r="O25" s="323"/>
      <c r="P25" s="328"/>
      <c r="Q25" s="329"/>
    </row>
    <row r="26" spans="1:17" s="330" customFormat="1" ht="18.899999999999999" customHeight="1" x14ac:dyDescent="0.25">
      <c r="A26" s="316">
        <v>20</v>
      </c>
      <c r="B26" s="337"/>
      <c r="C26" s="337"/>
      <c r="D26" s="323"/>
      <c r="E26" s="320"/>
      <c r="F26" s="329"/>
      <c r="G26" s="329"/>
      <c r="H26" s="323"/>
      <c r="I26" s="323"/>
      <c r="J26" s="324"/>
      <c r="K26" s="325"/>
      <c r="L26" s="326"/>
      <c r="M26" s="340"/>
      <c r="N26" s="327"/>
      <c r="O26" s="323"/>
      <c r="P26" s="328"/>
      <c r="Q26" s="329"/>
    </row>
    <row r="27" spans="1:17" s="330" customFormat="1" ht="18.899999999999999" customHeight="1" x14ac:dyDescent="0.25">
      <c r="A27" s="316">
        <v>21</v>
      </c>
      <c r="B27" s="337"/>
      <c r="C27" s="337"/>
      <c r="D27" s="323"/>
      <c r="E27" s="320"/>
      <c r="F27" s="329"/>
      <c r="G27" s="329"/>
      <c r="H27" s="323"/>
      <c r="I27" s="323"/>
      <c r="J27" s="324"/>
      <c r="K27" s="325"/>
      <c r="L27" s="326"/>
      <c r="M27" s="340"/>
      <c r="N27" s="327"/>
      <c r="O27" s="323"/>
      <c r="P27" s="328"/>
      <c r="Q27" s="329"/>
    </row>
    <row r="28" spans="1:17" s="330" customFormat="1" ht="18.899999999999999" customHeight="1" x14ac:dyDescent="0.25">
      <c r="A28" s="316">
        <v>22</v>
      </c>
      <c r="B28" s="337"/>
      <c r="C28" s="337"/>
      <c r="D28" s="323"/>
      <c r="E28" s="342"/>
      <c r="F28" s="343"/>
      <c r="G28" s="336"/>
      <c r="H28" s="323"/>
      <c r="I28" s="323"/>
      <c r="J28" s="324"/>
      <c r="K28" s="325"/>
      <c r="L28" s="326"/>
      <c r="M28" s="340"/>
      <c r="N28" s="327"/>
      <c r="O28" s="323"/>
      <c r="P28" s="328"/>
      <c r="Q28" s="329"/>
    </row>
    <row r="29" spans="1:17" s="330" customFormat="1" ht="18.899999999999999" customHeight="1" x14ac:dyDescent="0.25">
      <c r="A29" s="316">
        <v>23</v>
      </c>
      <c r="B29" s="337"/>
      <c r="C29" s="337"/>
      <c r="D29" s="323"/>
      <c r="E29" s="344"/>
      <c r="F29" s="329"/>
      <c r="G29" s="329"/>
      <c r="H29" s="323"/>
      <c r="I29" s="323"/>
      <c r="J29" s="324"/>
      <c r="K29" s="325"/>
      <c r="L29" s="326"/>
      <c r="M29" s="340"/>
      <c r="N29" s="327"/>
      <c r="O29" s="323"/>
      <c r="P29" s="328"/>
      <c r="Q29" s="329"/>
    </row>
    <row r="30" spans="1:17" s="330" customFormat="1" ht="18.899999999999999" customHeight="1" x14ac:dyDescent="0.25">
      <c r="A30" s="316">
        <v>24</v>
      </c>
      <c r="B30" s="337"/>
      <c r="C30" s="337"/>
      <c r="D30" s="323"/>
      <c r="E30" s="320"/>
      <c r="F30" s="329"/>
      <c r="G30" s="329"/>
      <c r="H30" s="323"/>
      <c r="I30" s="323"/>
      <c r="J30" s="324"/>
      <c r="K30" s="325"/>
      <c r="L30" s="326"/>
      <c r="M30" s="340"/>
      <c r="N30" s="327"/>
      <c r="O30" s="323"/>
      <c r="P30" s="328"/>
      <c r="Q30" s="329"/>
    </row>
    <row r="31" spans="1:17" s="330" customFormat="1" ht="18.899999999999999" customHeight="1" x14ac:dyDescent="0.25">
      <c r="A31" s="316">
        <v>25</v>
      </c>
      <c r="B31" s="337"/>
      <c r="C31" s="337"/>
      <c r="D31" s="323"/>
      <c r="E31" s="320"/>
      <c r="F31" s="329"/>
      <c r="G31" s="329"/>
      <c r="H31" s="323"/>
      <c r="I31" s="323"/>
      <c r="J31" s="324"/>
      <c r="K31" s="325"/>
      <c r="L31" s="326"/>
      <c r="M31" s="340"/>
      <c r="N31" s="327"/>
      <c r="O31" s="323"/>
      <c r="P31" s="328"/>
      <c r="Q31" s="329"/>
    </row>
    <row r="32" spans="1:17" s="330" customFormat="1" ht="18.899999999999999" customHeight="1" x14ac:dyDescent="0.25">
      <c r="A32" s="316">
        <v>26</v>
      </c>
      <c r="B32" s="337"/>
      <c r="C32" s="337"/>
      <c r="D32" s="323"/>
      <c r="E32" s="458"/>
      <c r="F32" s="329"/>
      <c r="G32" s="329"/>
      <c r="H32" s="323"/>
      <c r="I32" s="323"/>
      <c r="J32" s="324"/>
      <c r="K32" s="325"/>
      <c r="L32" s="326"/>
      <c r="M32" s="340"/>
      <c r="N32" s="327"/>
      <c r="O32" s="323"/>
      <c r="P32" s="328"/>
      <c r="Q32" s="329"/>
    </row>
    <row r="33" spans="1:17" s="330" customFormat="1" ht="18.899999999999999" customHeight="1" x14ac:dyDescent="0.25">
      <c r="A33" s="316">
        <v>27</v>
      </c>
      <c r="B33" s="337"/>
      <c r="C33" s="337"/>
      <c r="D33" s="323"/>
      <c r="E33" s="320"/>
      <c r="F33" s="329"/>
      <c r="G33" s="329"/>
      <c r="H33" s="323"/>
      <c r="I33" s="323"/>
      <c r="J33" s="324"/>
      <c r="K33" s="325"/>
      <c r="L33" s="326"/>
      <c r="M33" s="340"/>
      <c r="N33" s="327"/>
      <c r="O33" s="323"/>
      <c r="P33" s="328"/>
      <c r="Q33" s="329"/>
    </row>
    <row r="34" spans="1:17" s="330" customFormat="1" ht="18.899999999999999" customHeight="1" x14ac:dyDescent="0.25">
      <c r="A34" s="316">
        <v>28</v>
      </c>
      <c r="B34" s="337"/>
      <c r="C34" s="337"/>
      <c r="D34" s="323"/>
      <c r="E34" s="320"/>
      <c r="F34" s="329"/>
      <c r="G34" s="329"/>
      <c r="H34" s="323"/>
      <c r="I34" s="323"/>
      <c r="J34" s="324"/>
      <c r="K34" s="325"/>
      <c r="L34" s="326"/>
      <c r="M34" s="340"/>
      <c r="N34" s="327"/>
      <c r="O34" s="323"/>
      <c r="P34" s="328"/>
      <c r="Q34" s="329"/>
    </row>
    <row r="35" spans="1:17" s="330" customFormat="1" ht="18.899999999999999" customHeight="1" x14ac:dyDescent="0.25">
      <c r="A35" s="316">
        <v>29</v>
      </c>
      <c r="B35" s="337"/>
      <c r="C35" s="337"/>
      <c r="D35" s="323"/>
      <c r="E35" s="320"/>
      <c r="F35" s="329"/>
      <c r="G35" s="329"/>
      <c r="H35" s="323"/>
      <c r="I35" s="323"/>
      <c r="J35" s="324"/>
      <c r="K35" s="325"/>
      <c r="L35" s="326"/>
      <c r="M35" s="340"/>
      <c r="N35" s="327"/>
      <c r="O35" s="323"/>
      <c r="P35" s="328"/>
      <c r="Q35" s="329"/>
    </row>
    <row r="36" spans="1:17" s="330" customFormat="1" ht="18.899999999999999" customHeight="1" x14ac:dyDescent="0.25">
      <c r="A36" s="316">
        <v>30</v>
      </c>
      <c r="B36" s="337"/>
      <c r="C36" s="337"/>
      <c r="D36" s="323"/>
      <c r="E36" s="320"/>
      <c r="F36" s="329"/>
      <c r="G36" s="329"/>
      <c r="H36" s="323"/>
      <c r="I36" s="323"/>
      <c r="J36" s="324"/>
      <c r="K36" s="325"/>
      <c r="L36" s="326"/>
      <c r="M36" s="340"/>
      <c r="N36" s="327"/>
      <c r="O36" s="323"/>
      <c r="P36" s="328"/>
      <c r="Q36" s="329"/>
    </row>
    <row r="37" spans="1:17" s="330" customFormat="1" ht="18.899999999999999" customHeight="1" x14ac:dyDescent="0.25">
      <c r="A37" s="316">
        <v>31</v>
      </c>
      <c r="B37" s="337"/>
      <c r="C37" s="337"/>
      <c r="D37" s="323"/>
      <c r="E37" s="320"/>
      <c r="F37" s="329"/>
      <c r="G37" s="329"/>
      <c r="H37" s="323"/>
      <c r="I37" s="323"/>
      <c r="J37" s="324"/>
      <c r="K37" s="325"/>
      <c r="L37" s="326"/>
      <c r="M37" s="340"/>
      <c r="N37" s="327"/>
      <c r="O37" s="323"/>
      <c r="P37" s="328"/>
      <c r="Q37" s="329"/>
    </row>
    <row r="38" spans="1:17" s="330" customFormat="1" ht="18.899999999999999" customHeight="1" x14ac:dyDescent="0.25">
      <c r="A38" s="316">
        <v>32</v>
      </c>
      <c r="B38" s="337"/>
      <c r="C38" s="337"/>
      <c r="D38" s="323"/>
      <c r="E38" s="320"/>
      <c r="F38" s="329"/>
      <c r="G38" s="329"/>
      <c r="H38" s="333"/>
      <c r="I38" s="334"/>
      <c r="J38" s="324"/>
      <c r="K38" s="325"/>
      <c r="L38" s="326"/>
      <c r="M38" s="340"/>
      <c r="N38" s="327"/>
      <c r="O38" s="329"/>
      <c r="P38" s="328"/>
      <c r="Q38" s="329"/>
    </row>
    <row r="39" spans="1:17" s="330" customFormat="1" ht="18.899999999999999" customHeight="1" x14ac:dyDescent="0.25">
      <c r="A39" s="316">
        <v>33</v>
      </c>
      <c r="B39" s="337"/>
      <c r="C39" s="337"/>
      <c r="D39" s="323"/>
      <c r="E39" s="320"/>
      <c r="F39" s="329"/>
      <c r="G39" s="329"/>
      <c r="H39" s="333"/>
      <c r="I39" s="334"/>
      <c r="J39" s="324"/>
      <c r="K39" s="325"/>
      <c r="L39" s="326"/>
      <c r="M39" s="340"/>
      <c r="N39" s="336"/>
      <c r="O39" s="329"/>
      <c r="P39" s="328"/>
      <c r="Q39" s="329"/>
    </row>
    <row r="40" spans="1:17" s="330" customFormat="1" ht="18.899999999999999" customHeight="1" x14ac:dyDescent="0.25">
      <c r="A40" s="316">
        <v>34</v>
      </c>
      <c r="B40" s="337"/>
      <c r="C40" s="337"/>
      <c r="D40" s="323"/>
      <c r="E40" s="320"/>
      <c r="F40" s="329"/>
      <c r="G40" s="329"/>
      <c r="H40" s="333"/>
      <c r="I40" s="334"/>
      <c r="J40" s="324" t="e">
        <f>IF(AND(Q40="",#REF!&gt;0,#REF!&lt;5),K40,)</f>
        <v>#REF!</v>
      </c>
      <c r="K40" s="325" t="str">
        <f>IF(D40="","ZZZ9",IF(AND(#REF!&gt;0,#REF!&lt;5),D40&amp;#REF!,D40&amp;"9"))</f>
        <v>ZZZ9</v>
      </c>
      <c r="L40" s="326">
        <f t="shared" ref="L40:L103" si="0">IF(Q40="",999,Q40)</f>
        <v>999</v>
      </c>
      <c r="M40" s="340">
        <f t="shared" ref="M40:M103" si="1">IF(P40=999,999,1)</f>
        <v>999</v>
      </c>
      <c r="N40" s="336"/>
      <c r="O40" s="329"/>
      <c r="P40" s="328">
        <f t="shared" ref="P40:P103" si="2">IF(N40="DA",1,IF(N40="WC",2,IF(N40="SE",3,IF(N40="Q",4,IF(N40="LL",5,999)))))</f>
        <v>999</v>
      </c>
      <c r="Q40" s="329"/>
    </row>
    <row r="41" spans="1:17" s="330" customFormat="1" ht="18.899999999999999" customHeight="1" x14ac:dyDescent="0.25">
      <c r="A41" s="316">
        <v>35</v>
      </c>
      <c r="B41" s="337"/>
      <c r="C41" s="337"/>
      <c r="D41" s="323"/>
      <c r="E41" s="320"/>
      <c r="F41" s="329"/>
      <c r="G41" s="329"/>
      <c r="H41" s="333"/>
      <c r="I41" s="334"/>
      <c r="J41" s="324" t="e">
        <f>IF(AND(Q41="",#REF!&gt;0,#REF!&lt;5),K41,)</f>
        <v>#REF!</v>
      </c>
      <c r="K41" s="325" t="str">
        <f>IF(D41="","ZZZ9",IF(AND(#REF!&gt;0,#REF!&lt;5),D41&amp;#REF!,D41&amp;"9"))</f>
        <v>ZZZ9</v>
      </c>
      <c r="L41" s="326">
        <f t="shared" si="0"/>
        <v>999</v>
      </c>
      <c r="M41" s="340">
        <f t="shared" si="1"/>
        <v>999</v>
      </c>
      <c r="N41" s="336"/>
      <c r="O41" s="329"/>
      <c r="P41" s="328">
        <f t="shared" si="2"/>
        <v>999</v>
      </c>
      <c r="Q41" s="329"/>
    </row>
    <row r="42" spans="1:17" s="330" customFormat="1" ht="18.899999999999999" customHeight="1" x14ac:dyDescent="0.25">
      <c r="A42" s="316">
        <v>36</v>
      </c>
      <c r="B42" s="337"/>
      <c r="C42" s="337"/>
      <c r="D42" s="323"/>
      <c r="E42" s="320"/>
      <c r="F42" s="329"/>
      <c r="G42" s="329"/>
      <c r="H42" s="333"/>
      <c r="I42" s="334"/>
      <c r="J42" s="324" t="e">
        <f>IF(AND(Q42="",#REF!&gt;0,#REF!&lt;5),K42,)</f>
        <v>#REF!</v>
      </c>
      <c r="K42" s="325" t="str">
        <f>IF(D42="","ZZZ9",IF(AND(#REF!&gt;0,#REF!&lt;5),D42&amp;#REF!,D42&amp;"9"))</f>
        <v>ZZZ9</v>
      </c>
      <c r="L42" s="326">
        <f t="shared" si="0"/>
        <v>999</v>
      </c>
      <c r="M42" s="340">
        <f t="shared" si="1"/>
        <v>999</v>
      </c>
      <c r="N42" s="336"/>
      <c r="O42" s="329"/>
      <c r="P42" s="328">
        <f t="shared" si="2"/>
        <v>999</v>
      </c>
      <c r="Q42" s="329"/>
    </row>
    <row r="43" spans="1:17" s="330" customFormat="1" ht="18.899999999999999" customHeight="1" x14ac:dyDescent="0.25">
      <c r="A43" s="316">
        <v>37</v>
      </c>
      <c r="B43" s="337"/>
      <c r="C43" s="337"/>
      <c r="D43" s="323"/>
      <c r="E43" s="320"/>
      <c r="F43" s="329"/>
      <c r="G43" s="329"/>
      <c r="H43" s="333"/>
      <c r="I43" s="334"/>
      <c r="J43" s="324" t="e">
        <f>IF(AND(Q43="",#REF!&gt;0,#REF!&lt;5),K43,)</f>
        <v>#REF!</v>
      </c>
      <c r="K43" s="325" t="str">
        <f>IF(D43="","ZZZ9",IF(AND(#REF!&gt;0,#REF!&lt;5),D43&amp;#REF!,D43&amp;"9"))</f>
        <v>ZZZ9</v>
      </c>
      <c r="L43" s="326">
        <f t="shared" si="0"/>
        <v>999</v>
      </c>
      <c r="M43" s="340">
        <f t="shared" si="1"/>
        <v>999</v>
      </c>
      <c r="N43" s="336"/>
      <c r="O43" s="329"/>
      <c r="P43" s="328">
        <f t="shared" si="2"/>
        <v>999</v>
      </c>
      <c r="Q43" s="329"/>
    </row>
    <row r="44" spans="1:17" s="330" customFormat="1" ht="18.899999999999999" customHeight="1" x14ac:dyDescent="0.25">
      <c r="A44" s="316">
        <v>38</v>
      </c>
      <c r="B44" s="337"/>
      <c r="C44" s="337"/>
      <c r="D44" s="323"/>
      <c r="E44" s="320"/>
      <c r="F44" s="329"/>
      <c r="G44" s="329"/>
      <c r="H44" s="333"/>
      <c r="I44" s="334"/>
      <c r="J44" s="324" t="e">
        <f>IF(AND(Q44="",#REF!&gt;0,#REF!&lt;5),K44,)</f>
        <v>#REF!</v>
      </c>
      <c r="K44" s="325" t="str">
        <f>IF(D44="","ZZZ9",IF(AND(#REF!&gt;0,#REF!&lt;5),D44&amp;#REF!,D44&amp;"9"))</f>
        <v>ZZZ9</v>
      </c>
      <c r="L44" s="326">
        <f t="shared" si="0"/>
        <v>999</v>
      </c>
      <c r="M44" s="340">
        <f t="shared" si="1"/>
        <v>999</v>
      </c>
      <c r="N44" s="336"/>
      <c r="O44" s="329"/>
      <c r="P44" s="328">
        <f t="shared" si="2"/>
        <v>999</v>
      </c>
      <c r="Q44" s="329"/>
    </row>
    <row r="45" spans="1:17" s="330" customFormat="1" ht="18.899999999999999" customHeight="1" x14ac:dyDescent="0.25">
      <c r="A45" s="316">
        <v>39</v>
      </c>
      <c r="B45" s="337"/>
      <c r="C45" s="337"/>
      <c r="D45" s="323"/>
      <c r="E45" s="320"/>
      <c r="F45" s="329"/>
      <c r="G45" s="329"/>
      <c r="H45" s="333"/>
      <c r="I45" s="334"/>
      <c r="J45" s="324" t="e">
        <f>IF(AND(Q45="",#REF!&gt;0,#REF!&lt;5),K45,)</f>
        <v>#REF!</v>
      </c>
      <c r="K45" s="325" t="str">
        <f>IF(D45="","ZZZ9",IF(AND(#REF!&gt;0,#REF!&lt;5),D45&amp;#REF!,D45&amp;"9"))</f>
        <v>ZZZ9</v>
      </c>
      <c r="L45" s="326">
        <f t="shared" si="0"/>
        <v>999</v>
      </c>
      <c r="M45" s="340">
        <f t="shared" si="1"/>
        <v>999</v>
      </c>
      <c r="N45" s="336"/>
      <c r="O45" s="329"/>
      <c r="P45" s="328">
        <f t="shared" si="2"/>
        <v>999</v>
      </c>
      <c r="Q45" s="329"/>
    </row>
    <row r="46" spans="1:17" s="330" customFormat="1" ht="18.899999999999999" customHeight="1" x14ac:dyDescent="0.25">
      <c r="A46" s="316">
        <v>40</v>
      </c>
      <c r="B46" s="337"/>
      <c r="C46" s="337"/>
      <c r="D46" s="323"/>
      <c r="E46" s="320"/>
      <c r="F46" s="329"/>
      <c r="G46" s="329"/>
      <c r="H46" s="333"/>
      <c r="I46" s="334"/>
      <c r="J46" s="324" t="e">
        <f>IF(AND(Q46="",#REF!&gt;0,#REF!&lt;5),K46,)</f>
        <v>#REF!</v>
      </c>
      <c r="K46" s="325" t="str">
        <f>IF(D46="","ZZZ9",IF(AND(#REF!&gt;0,#REF!&lt;5),D46&amp;#REF!,D46&amp;"9"))</f>
        <v>ZZZ9</v>
      </c>
      <c r="L46" s="326">
        <f t="shared" si="0"/>
        <v>999</v>
      </c>
      <c r="M46" s="340">
        <f t="shared" si="1"/>
        <v>999</v>
      </c>
      <c r="N46" s="336"/>
      <c r="O46" s="329"/>
      <c r="P46" s="328">
        <f t="shared" si="2"/>
        <v>999</v>
      </c>
      <c r="Q46" s="329"/>
    </row>
    <row r="47" spans="1:17" s="330" customFormat="1" ht="18.899999999999999" customHeight="1" x14ac:dyDescent="0.25">
      <c r="A47" s="316">
        <v>41</v>
      </c>
      <c r="B47" s="337"/>
      <c r="C47" s="337"/>
      <c r="D47" s="323"/>
      <c r="E47" s="320"/>
      <c r="F47" s="329"/>
      <c r="G47" s="329"/>
      <c r="H47" s="333"/>
      <c r="I47" s="334"/>
      <c r="J47" s="324" t="e">
        <f>IF(AND(Q47="",#REF!&gt;0,#REF!&lt;5),K47,)</f>
        <v>#REF!</v>
      </c>
      <c r="K47" s="325" t="str">
        <f>IF(D47="","ZZZ9",IF(AND(#REF!&gt;0,#REF!&lt;5),D47&amp;#REF!,D47&amp;"9"))</f>
        <v>ZZZ9</v>
      </c>
      <c r="L47" s="326">
        <f t="shared" si="0"/>
        <v>999</v>
      </c>
      <c r="M47" s="340">
        <f t="shared" si="1"/>
        <v>999</v>
      </c>
      <c r="N47" s="336"/>
      <c r="O47" s="329"/>
      <c r="P47" s="328">
        <f t="shared" si="2"/>
        <v>999</v>
      </c>
      <c r="Q47" s="329"/>
    </row>
    <row r="48" spans="1:17" s="330" customFormat="1" ht="18.899999999999999" customHeight="1" x14ac:dyDescent="0.25">
      <c r="A48" s="316">
        <v>42</v>
      </c>
      <c r="B48" s="337"/>
      <c r="C48" s="337"/>
      <c r="D48" s="323"/>
      <c r="E48" s="320"/>
      <c r="F48" s="329"/>
      <c r="G48" s="329"/>
      <c r="H48" s="333"/>
      <c r="I48" s="334"/>
      <c r="J48" s="324" t="e">
        <f>IF(AND(Q48="",#REF!&gt;0,#REF!&lt;5),K48,)</f>
        <v>#REF!</v>
      </c>
      <c r="K48" s="325" t="str">
        <f>IF(D48="","ZZZ9",IF(AND(#REF!&gt;0,#REF!&lt;5),D48&amp;#REF!,D48&amp;"9"))</f>
        <v>ZZZ9</v>
      </c>
      <c r="L48" s="326">
        <f t="shared" si="0"/>
        <v>999</v>
      </c>
      <c r="M48" s="340">
        <f t="shared" si="1"/>
        <v>999</v>
      </c>
      <c r="N48" s="336"/>
      <c r="O48" s="329"/>
      <c r="P48" s="328">
        <f t="shared" si="2"/>
        <v>999</v>
      </c>
      <c r="Q48" s="329"/>
    </row>
    <row r="49" spans="1:17" s="330" customFormat="1" ht="18.899999999999999" customHeight="1" x14ac:dyDescent="0.25">
      <c r="A49" s="316">
        <v>43</v>
      </c>
      <c r="B49" s="337"/>
      <c r="C49" s="337"/>
      <c r="D49" s="323"/>
      <c r="E49" s="320"/>
      <c r="F49" s="329"/>
      <c r="G49" s="329"/>
      <c r="H49" s="333"/>
      <c r="I49" s="334"/>
      <c r="J49" s="324" t="e">
        <f>IF(AND(Q49="",#REF!&gt;0,#REF!&lt;5),K49,)</f>
        <v>#REF!</v>
      </c>
      <c r="K49" s="325" t="str">
        <f>IF(D49="","ZZZ9",IF(AND(#REF!&gt;0,#REF!&lt;5),D49&amp;#REF!,D49&amp;"9"))</f>
        <v>ZZZ9</v>
      </c>
      <c r="L49" s="326">
        <f t="shared" si="0"/>
        <v>999</v>
      </c>
      <c r="M49" s="340">
        <f t="shared" si="1"/>
        <v>999</v>
      </c>
      <c r="N49" s="336"/>
      <c r="O49" s="329"/>
      <c r="P49" s="328">
        <f t="shared" si="2"/>
        <v>999</v>
      </c>
      <c r="Q49" s="329"/>
    </row>
    <row r="50" spans="1:17" s="330" customFormat="1" ht="18.899999999999999" customHeight="1" x14ac:dyDescent="0.25">
      <c r="A50" s="316">
        <v>44</v>
      </c>
      <c r="B50" s="337"/>
      <c r="C50" s="337"/>
      <c r="D50" s="323"/>
      <c r="E50" s="320"/>
      <c r="F50" s="329"/>
      <c r="G50" s="329"/>
      <c r="H50" s="333"/>
      <c r="I50" s="334"/>
      <c r="J50" s="324" t="e">
        <f>IF(AND(Q50="",#REF!&gt;0,#REF!&lt;5),K50,)</f>
        <v>#REF!</v>
      </c>
      <c r="K50" s="325" t="str">
        <f>IF(D50="","ZZZ9",IF(AND(#REF!&gt;0,#REF!&lt;5),D50&amp;#REF!,D50&amp;"9"))</f>
        <v>ZZZ9</v>
      </c>
      <c r="L50" s="326">
        <f t="shared" si="0"/>
        <v>999</v>
      </c>
      <c r="M50" s="340">
        <f t="shared" si="1"/>
        <v>999</v>
      </c>
      <c r="N50" s="336"/>
      <c r="O50" s="329"/>
      <c r="P50" s="328">
        <f t="shared" si="2"/>
        <v>999</v>
      </c>
      <c r="Q50" s="329"/>
    </row>
    <row r="51" spans="1:17" s="330" customFormat="1" ht="18.899999999999999" customHeight="1" x14ac:dyDescent="0.25">
      <c r="A51" s="316">
        <v>45</v>
      </c>
      <c r="B51" s="337"/>
      <c r="C51" s="337"/>
      <c r="D51" s="323"/>
      <c r="E51" s="320"/>
      <c r="F51" s="329"/>
      <c r="G51" s="329"/>
      <c r="H51" s="333"/>
      <c r="I51" s="334"/>
      <c r="J51" s="324" t="e">
        <f>IF(AND(Q51="",#REF!&gt;0,#REF!&lt;5),K51,)</f>
        <v>#REF!</v>
      </c>
      <c r="K51" s="325" t="str">
        <f>IF(D51="","ZZZ9",IF(AND(#REF!&gt;0,#REF!&lt;5),D51&amp;#REF!,D51&amp;"9"))</f>
        <v>ZZZ9</v>
      </c>
      <c r="L51" s="326">
        <f t="shared" si="0"/>
        <v>999</v>
      </c>
      <c r="M51" s="340">
        <f t="shared" si="1"/>
        <v>999</v>
      </c>
      <c r="N51" s="336"/>
      <c r="O51" s="329"/>
      <c r="P51" s="328">
        <f t="shared" si="2"/>
        <v>999</v>
      </c>
      <c r="Q51" s="329"/>
    </row>
    <row r="52" spans="1:17" s="330" customFormat="1" ht="18.899999999999999" customHeight="1" x14ac:dyDescent="0.25">
      <c r="A52" s="316">
        <v>46</v>
      </c>
      <c r="B52" s="337"/>
      <c r="C52" s="337"/>
      <c r="D52" s="323"/>
      <c r="E52" s="320"/>
      <c r="F52" s="329"/>
      <c r="G52" s="329"/>
      <c r="H52" s="333"/>
      <c r="I52" s="334"/>
      <c r="J52" s="324" t="e">
        <f>IF(AND(Q52="",#REF!&gt;0,#REF!&lt;5),K52,)</f>
        <v>#REF!</v>
      </c>
      <c r="K52" s="325" t="str">
        <f>IF(D52="","ZZZ9",IF(AND(#REF!&gt;0,#REF!&lt;5),D52&amp;#REF!,D52&amp;"9"))</f>
        <v>ZZZ9</v>
      </c>
      <c r="L52" s="326">
        <f t="shared" si="0"/>
        <v>999</v>
      </c>
      <c r="M52" s="340">
        <f t="shared" si="1"/>
        <v>999</v>
      </c>
      <c r="N52" s="336"/>
      <c r="O52" s="329"/>
      <c r="P52" s="328">
        <f t="shared" si="2"/>
        <v>999</v>
      </c>
      <c r="Q52" s="329"/>
    </row>
    <row r="53" spans="1:17" s="330" customFormat="1" ht="18.899999999999999" customHeight="1" x14ac:dyDescent="0.25">
      <c r="A53" s="316">
        <v>47</v>
      </c>
      <c r="B53" s="337"/>
      <c r="C53" s="337"/>
      <c r="D53" s="323"/>
      <c r="E53" s="320"/>
      <c r="F53" s="329"/>
      <c r="G53" s="329"/>
      <c r="H53" s="333"/>
      <c r="I53" s="334"/>
      <c r="J53" s="324" t="e">
        <f>IF(AND(Q53="",#REF!&gt;0,#REF!&lt;5),K53,)</f>
        <v>#REF!</v>
      </c>
      <c r="K53" s="325" t="str">
        <f>IF(D53="","ZZZ9",IF(AND(#REF!&gt;0,#REF!&lt;5),D53&amp;#REF!,D53&amp;"9"))</f>
        <v>ZZZ9</v>
      </c>
      <c r="L53" s="326">
        <f t="shared" si="0"/>
        <v>999</v>
      </c>
      <c r="M53" s="340">
        <f t="shared" si="1"/>
        <v>999</v>
      </c>
      <c r="N53" s="336"/>
      <c r="O53" s="329"/>
      <c r="P53" s="328">
        <f t="shared" si="2"/>
        <v>999</v>
      </c>
      <c r="Q53" s="329"/>
    </row>
    <row r="54" spans="1:17" s="330" customFormat="1" ht="18.899999999999999" customHeight="1" x14ac:dyDescent="0.25">
      <c r="A54" s="316">
        <v>48</v>
      </c>
      <c r="B54" s="337"/>
      <c r="C54" s="337"/>
      <c r="D54" s="323"/>
      <c r="E54" s="320"/>
      <c r="F54" s="329"/>
      <c r="G54" s="329"/>
      <c r="H54" s="333"/>
      <c r="I54" s="334"/>
      <c r="J54" s="324" t="e">
        <f>IF(AND(Q54="",#REF!&gt;0,#REF!&lt;5),K54,)</f>
        <v>#REF!</v>
      </c>
      <c r="K54" s="325" t="str">
        <f>IF(D54="","ZZZ9",IF(AND(#REF!&gt;0,#REF!&lt;5),D54&amp;#REF!,D54&amp;"9"))</f>
        <v>ZZZ9</v>
      </c>
      <c r="L54" s="326">
        <f t="shared" si="0"/>
        <v>999</v>
      </c>
      <c r="M54" s="340">
        <f t="shared" si="1"/>
        <v>999</v>
      </c>
      <c r="N54" s="336"/>
      <c r="O54" s="329"/>
      <c r="P54" s="328">
        <f t="shared" si="2"/>
        <v>999</v>
      </c>
      <c r="Q54" s="329"/>
    </row>
    <row r="55" spans="1:17" s="330" customFormat="1" ht="18.899999999999999" customHeight="1" x14ac:dyDescent="0.25">
      <c r="A55" s="316">
        <v>49</v>
      </c>
      <c r="B55" s="337"/>
      <c r="C55" s="337"/>
      <c r="D55" s="323"/>
      <c r="E55" s="320"/>
      <c r="F55" s="329"/>
      <c r="G55" s="329"/>
      <c r="H55" s="333"/>
      <c r="I55" s="334"/>
      <c r="J55" s="324" t="e">
        <f>IF(AND(Q55="",#REF!&gt;0,#REF!&lt;5),K55,)</f>
        <v>#REF!</v>
      </c>
      <c r="K55" s="325" t="str">
        <f>IF(D55="","ZZZ9",IF(AND(#REF!&gt;0,#REF!&lt;5),D55&amp;#REF!,D55&amp;"9"))</f>
        <v>ZZZ9</v>
      </c>
      <c r="L55" s="326">
        <f t="shared" si="0"/>
        <v>999</v>
      </c>
      <c r="M55" s="340">
        <f t="shared" si="1"/>
        <v>999</v>
      </c>
      <c r="N55" s="336"/>
      <c r="O55" s="329"/>
      <c r="P55" s="328">
        <f t="shared" si="2"/>
        <v>999</v>
      </c>
      <c r="Q55" s="329"/>
    </row>
    <row r="56" spans="1:17" s="330" customFormat="1" ht="18.899999999999999" customHeight="1" x14ac:dyDescent="0.25">
      <c r="A56" s="316">
        <v>50</v>
      </c>
      <c r="B56" s="337"/>
      <c r="C56" s="337"/>
      <c r="D56" s="323"/>
      <c r="E56" s="320"/>
      <c r="F56" s="329"/>
      <c r="G56" s="329"/>
      <c r="H56" s="333"/>
      <c r="I56" s="334"/>
      <c r="J56" s="324" t="e">
        <f>IF(AND(Q56="",#REF!&gt;0,#REF!&lt;5),K56,)</f>
        <v>#REF!</v>
      </c>
      <c r="K56" s="325" t="str">
        <f>IF(D56="","ZZZ9",IF(AND(#REF!&gt;0,#REF!&lt;5),D56&amp;#REF!,D56&amp;"9"))</f>
        <v>ZZZ9</v>
      </c>
      <c r="L56" s="326">
        <f t="shared" si="0"/>
        <v>999</v>
      </c>
      <c r="M56" s="340">
        <f t="shared" si="1"/>
        <v>999</v>
      </c>
      <c r="N56" s="336"/>
      <c r="O56" s="329"/>
      <c r="P56" s="328">
        <f t="shared" si="2"/>
        <v>999</v>
      </c>
      <c r="Q56" s="329"/>
    </row>
    <row r="57" spans="1:17" s="330" customFormat="1" ht="18.899999999999999" customHeight="1" x14ac:dyDescent="0.25">
      <c r="A57" s="316">
        <v>51</v>
      </c>
      <c r="B57" s="337"/>
      <c r="C57" s="337"/>
      <c r="D57" s="323"/>
      <c r="E57" s="320"/>
      <c r="F57" s="329"/>
      <c r="G57" s="329"/>
      <c r="H57" s="333"/>
      <c r="I57" s="334"/>
      <c r="J57" s="324" t="e">
        <f>IF(AND(Q57="",#REF!&gt;0,#REF!&lt;5),K57,)</f>
        <v>#REF!</v>
      </c>
      <c r="K57" s="325" t="str">
        <f>IF(D57="","ZZZ9",IF(AND(#REF!&gt;0,#REF!&lt;5),D57&amp;#REF!,D57&amp;"9"))</f>
        <v>ZZZ9</v>
      </c>
      <c r="L57" s="326">
        <f t="shared" si="0"/>
        <v>999</v>
      </c>
      <c r="M57" s="340">
        <f t="shared" si="1"/>
        <v>999</v>
      </c>
      <c r="N57" s="336"/>
      <c r="O57" s="329"/>
      <c r="P57" s="328">
        <f t="shared" si="2"/>
        <v>999</v>
      </c>
      <c r="Q57" s="329"/>
    </row>
    <row r="58" spans="1:17" s="330" customFormat="1" ht="18.899999999999999" customHeight="1" x14ac:dyDescent="0.25">
      <c r="A58" s="316">
        <v>52</v>
      </c>
      <c r="B58" s="337"/>
      <c r="C58" s="337"/>
      <c r="D58" s="323"/>
      <c r="E58" s="320"/>
      <c r="F58" s="329"/>
      <c r="G58" s="329"/>
      <c r="H58" s="333"/>
      <c r="I58" s="334"/>
      <c r="J58" s="324" t="e">
        <f>IF(AND(Q58="",#REF!&gt;0,#REF!&lt;5),K58,)</f>
        <v>#REF!</v>
      </c>
      <c r="K58" s="325" t="str">
        <f>IF(D58="","ZZZ9",IF(AND(#REF!&gt;0,#REF!&lt;5),D58&amp;#REF!,D58&amp;"9"))</f>
        <v>ZZZ9</v>
      </c>
      <c r="L58" s="326">
        <f t="shared" si="0"/>
        <v>999</v>
      </c>
      <c r="M58" s="340">
        <f t="shared" si="1"/>
        <v>999</v>
      </c>
      <c r="N58" s="336"/>
      <c r="O58" s="329"/>
      <c r="P58" s="328">
        <f t="shared" si="2"/>
        <v>999</v>
      </c>
      <c r="Q58" s="329"/>
    </row>
    <row r="59" spans="1:17" s="330" customFormat="1" ht="18.899999999999999" customHeight="1" x14ac:dyDescent="0.25">
      <c r="A59" s="316">
        <v>53</v>
      </c>
      <c r="B59" s="337"/>
      <c r="C59" s="337"/>
      <c r="D59" s="323"/>
      <c r="E59" s="320"/>
      <c r="F59" s="329"/>
      <c r="G59" s="329"/>
      <c r="H59" s="333"/>
      <c r="I59" s="334"/>
      <c r="J59" s="324" t="e">
        <f>IF(AND(Q59="",#REF!&gt;0,#REF!&lt;5),K59,)</f>
        <v>#REF!</v>
      </c>
      <c r="K59" s="325" t="str">
        <f>IF(D59="","ZZZ9",IF(AND(#REF!&gt;0,#REF!&lt;5),D59&amp;#REF!,D59&amp;"9"))</f>
        <v>ZZZ9</v>
      </c>
      <c r="L59" s="326">
        <f t="shared" si="0"/>
        <v>999</v>
      </c>
      <c r="M59" s="340">
        <f t="shared" si="1"/>
        <v>999</v>
      </c>
      <c r="N59" s="336"/>
      <c r="O59" s="329"/>
      <c r="P59" s="328">
        <f t="shared" si="2"/>
        <v>999</v>
      </c>
      <c r="Q59" s="329"/>
    </row>
    <row r="60" spans="1:17" s="330" customFormat="1" ht="18.899999999999999" customHeight="1" x14ac:dyDescent="0.25">
      <c r="A60" s="316">
        <v>54</v>
      </c>
      <c r="B60" s="337"/>
      <c r="C60" s="337"/>
      <c r="D60" s="323"/>
      <c r="E60" s="320"/>
      <c r="F60" s="329"/>
      <c r="G60" s="329"/>
      <c r="H60" s="333"/>
      <c r="I60" s="334"/>
      <c r="J60" s="324" t="e">
        <f>IF(AND(Q60="",#REF!&gt;0,#REF!&lt;5),K60,)</f>
        <v>#REF!</v>
      </c>
      <c r="K60" s="325" t="str">
        <f>IF(D60="","ZZZ9",IF(AND(#REF!&gt;0,#REF!&lt;5),D60&amp;#REF!,D60&amp;"9"))</f>
        <v>ZZZ9</v>
      </c>
      <c r="L60" s="326">
        <f t="shared" si="0"/>
        <v>999</v>
      </c>
      <c r="M60" s="340">
        <f t="shared" si="1"/>
        <v>999</v>
      </c>
      <c r="N60" s="336"/>
      <c r="O60" s="329"/>
      <c r="P60" s="328">
        <f t="shared" si="2"/>
        <v>999</v>
      </c>
      <c r="Q60" s="329"/>
    </row>
    <row r="61" spans="1:17" s="330" customFormat="1" ht="18.899999999999999" customHeight="1" x14ac:dyDescent="0.25">
      <c r="A61" s="316">
        <v>55</v>
      </c>
      <c r="B61" s="337"/>
      <c r="C61" s="337"/>
      <c r="D61" s="323"/>
      <c r="E61" s="320"/>
      <c r="F61" s="329"/>
      <c r="G61" s="329"/>
      <c r="H61" s="333"/>
      <c r="I61" s="334"/>
      <c r="J61" s="324" t="e">
        <f>IF(AND(Q61="",#REF!&gt;0,#REF!&lt;5),K61,)</f>
        <v>#REF!</v>
      </c>
      <c r="K61" s="325" t="str">
        <f>IF(D61="","ZZZ9",IF(AND(#REF!&gt;0,#REF!&lt;5),D61&amp;#REF!,D61&amp;"9"))</f>
        <v>ZZZ9</v>
      </c>
      <c r="L61" s="326">
        <f t="shared" si="0"/>
        <v>999</v>
      </c>
      <c r="M61" s="340">
        <f t="shared" si="1"/>
        <v>999</v>
      </c>
      <c r="N61" s="336"/>
      <c r="O61" s="329"/>
      <c r="P61" s="328">
        <f t="shared" si="2"/>
        <v>999</v>
      </c>
      <c r="Q61" s="329"/>
    </row>
    <row r="62" spans="1:17" s="330" customFormat="1" ht="18.899999999999999" customHeight="1" x14ac:dyDescent="0.25">
      <c r="A62" s="316">
        <v>56</v>
      </c>
      <c r="B62" s="337"/>
      <c r="C62" s="337"/>
      <c r="D62" s="323"/>
      <c r="E62" s="320"/>
      <c r="F62" s="329"/>
      <c r="G62" s="329"/>
      <c r="H62" s="333"/>
      <c r="I62" s="334"/>
      <c r="J62" s="324" t="e">
        <f>IF(AND(Q62="",#REF!&gt;0,#REF!&lt;5),K62,)</f>
        <v>#REF!</v>
      </c>
      <c r="K62" s="325" t="str">
        <f>IF(D62="","ZZZ9",IF(AND(#REF!&gt;0,#REF!&lt;5),D62&amp;#REF!,D62&amp;"9"))</f>
        <v>ZZZ9</v>
      </c>
      <c r="L62" s="326">
        <f t="shared" si="0"/>
        <v>999</v>
      </c>
      <c r="M62" s="340">
        <f t="shared" si="1"/>
        <v>999</v>
      </c>
      <c r="N62" s="336"/>
      <c r="O62" s="329"/>
      <c r="P62" s="328">
        <f t="shared" si="2"/>
        <v>999</v>
      </c>
      <c r="Q62" s="329"/>
    </row>
    <row r="63" spans="1:17" s="330" customFormat="1" ht="18.899999999999999" customHeight="1" x14ac:dyDescent="0.25">
      <c r="A63" s="316">
        <v>57</v>
      </c>
      <c r="B63" s="337"/>
      <c r="C63" s="337"/>
      <c r="D63" s="323"/>
      <c r="E63" s="320"/>
      <c r="F63" s="329"/>
      <c r="G63" s="329"/>
      <c r="H63" s="333"/>
      <c r="I63" s="334"/>
      <c r="J63" s="324" t="e">
        <f>IF(AND(Q63="",#REF!&gt;0,#REF!&lt;5),K63,)</f>
        <v>#REF!</v>
      </c>
      <c r="K63" s="325" t="str">
        <f>IF(D63="","ZZZ9",IF(AND(#REF!&gt;0,#REF!&lt;5),D63&amp;#REF!,D63&amp;"9"))</f>
        <v>ZZZ9</v>
      </c>
      <c r="L63" s="326">
        <f t="shared" si="0"/>
        <v>999</v>
      </c>
      <c r="M63" s="340">
        <f t="shared" si="1"/>
        <v>999</v>
      </c>
      <c r="N63" s="336"/>
      <c r="O63" s="329"/>
      <c r="P63" s="328">
        <f t="shared" si="2"/>
        <v>999</v>
      </c>
      <c r="Q63" s="329"/>
    </row>
    <row r="64" spans="1:17" s="330" customFormat="1" ht="18.899999999999999" customHeight="1" x14ac:dyDescent="0.25">
      <c r="A64" s="316">
        <v>58</v>
      </c>
      <c r="B64" s="337"/>
      <c r="C64" s="337"/>
      <c r="D64" s="323"/>
      <c r="E64" s="320"/>
      <c r="F64" s="329"/>
      <c r="G64" s="329"/>
      <c r="H64" s="333"/>
      <c r="I64" s="334"/>
      <c r="J64" s="324" t="e">
        <f>IF(AND(Q64="",#REF!&gt;0,#REF!&lt;5),K64,)</f>
        <v>#REF!</v>
      </c>
      <c r="K64" s="325" t="str">
        <f>IF(D64="","ZZZ9",IF(AND(#REF!&gt;0,#REF!&lt;5),D64&amp;#REF!,D64&amp;"9"))</f>
        <v>ZZZ9</v>
      </c>
      <c r="L64" s="326">
        <f t="shared" si="0"/>
        <v>999</v>
      </c>
      <c r="M64" s="340">
        <f t="shared" si="1"/>
        <v>999</v>
      </c>
      <c r="N64" s="336"/>
      <c r="O64" s="329"/>
      <c r="P64" s="328">
        <f t="shared" si="2"/>
        <v>999</v>
      </c>
      <c r="Q64" s="329"/>
    </row>
    <row r="65" spans="1:17" s="330" customFormat="1" ht="18.899999999999999" customHeight="1" x14ac:dyDescent="0.25">
      <c r="A65" s="316">
        <v>59</v>
      </c>
      <c r="B65" s="337"/>
      <c r="C65" s="337"/>
      <c r="D65" s="323"/>
      <c r="E65" s="320"/>
      <c r="F65" s="329"/>
      <c r="G65" s="329"/>
      <c r="H65" s="333"/>
      <c r="I65" s="334"/>
      <c r="J65" s="324" t="e">
        <f>IF(AND(Q65="",#REF!&gt;0,#REF!&lt;5),K65,)</f>
        <v>#REF!</v>
      </c>
      <c r="K65" s="325" t="str">
        <f>IF(D65="","ZZZ9",IF(AND(#REF!&gt;0,#REF!&lt;5),D65&amp;#REF!,D65&amp;"9"))</f>
        <v>ZZZ9</v>
      </c>
      <c r="L65" s="326">
        <f t="shared" si="0"/>
        <v>999</v>
      </c>
      <c r="M65" s="340">
        <f t="shared" si="1"/>
        <v>999</v>
      </c>
      <c r="N65" s="336"/>
      <c r="O65" s="329"/>
      <c r="P65" s="328">
        <f t="shared" si="2"/>
        <v>999</v>
      </c>
      <c r="Q65" s="329"/>
    </row>
    <row r="66" spans="1:17" s="330" customFormat="1" ht="18.899999999999999" customHeight="1" x14ac:dyDescent="0.25">
      <c r="A66" s="316">
        <v>60</v>
      </c>
      <c r="B66" s="337"/>
      <c r="C66" s="337"/>
      <c r="D66" s="323"/>
      <c r="E66" s="320"/>
      <c r="F66" s="329"/>
      <c r="G66" s="329"/>
      <c r="H66" s="333"/>
      <c r="I66" s="334"/>
      <c r="J66" s="324" t="e">
        <f>IF(AND(Q66="",#REF!&gt;0,#REF!&lt;5),K66,)</f>
        <v>#REF!</v>
      </c>
      <c r="K66" s="325" t="str">
        <f>IF(D66="","ZZZ9",IF(AND(#REF!&gt;0,#REF!&lt;5),D66&amp;#REF!,D66&amp;"9"))</f>
        <v>ZZZ9</v>
      </c>
      <c r="L66" s="326">
        <f t="shared" si="0"/>
        <v>999</v>
      </c>
      <c r="M66" s="340">
        <f t="shared" si="1"/>
        <v>999</v>
      </c>
      <c r="N66" s="336"/>
      <c r="O66" s="329"/>
      <c r="P66" s="328">
        <f t="shared" si="2"/>
        <v>999</v>
      </c>
      <c r="Q66" s="329"/>
    </row>
    <row r="67" spans="1:17" s="330" customFormat="1" ht="18.899999999999999" customHeight="1" x14ac:dyDescent="0.25">
      <c r="A67" s="316">
        <v>61</v>
      </c>
      <c r="B67" s="337"/>
      <c r="C67" s="337"/>
      <c r="D67" s="323"/>
      <c r="E67" s="320"/>
      <c r="F67" s="329"/>
      <c r="G67" s="329"/>
      <c r="H67" s="333"/>
      <c r="I67" s="334"/>
      <c r="J67" s="324" t="e">
        <f>IF(AND(Q67="",#REF!&gt;0,#REF!&lt;5),K67,)</f>
        <v>#REF!</v>
      </c>
      <c r="K67" s="325" t="str">
        <f>IF(D67="","ZZZ9",IF(AND(#REF!&gt;0,#REF!&lt;5),D67&amp;#REF!,D67&amp;"9"))</f>
        <v>ZZZ9</v>
      </c>
      <c r="L67" s="326">
        <f t="shared" si="0"/>
        <v>999</v>
      </c>
      <c r="M67" s="340">
        <f t="shared" si="1"/>
        <v>999</v>
      </c>
      <c r="N67" s="336"/>
      <c r="O67" s="329"/>
      <c r="P67" s="328">
        <f t="shared" si="2"/>
        <v>999</v>
      </c>
      <c r="Q67" s="329"/>
    </row>
    <row r="68" spans="1:17" s="330" customFormat="1" ht="18.899999999999999" customHeight="1" x14ac:dyDescent="0.25">
      <c r="A68" s="316">
        <v>62</v>
      </c>
      <c r="B68" s="337"/>
      <c r="C68" s="337"/>
      <c r="D68" s="323"/>
      <c r="E68" s="320"/>
      <c r="F68" s="329"/>
      <c r="G68" s="329"/>
      <c r="H68" s="333"/>
      <c r="I68" s="334"/>
      <c r="J68" s="324" t="e">
        <f>IF(AND(Q68="",#REF!&gt;0,#REF!&lt;5),K68,)</f>
        <v>#REF!</v>
      </c>
      <c r="K68" s="325" t="str">
        <f>IF(D68="","ZZZ9",IF(AND(#REF!&gt;0,#REF!&lt;5),D68&amp;#REF!,D68&amp;"9"))</f>
        <v>ZZZ9</v>
      </c>
      <c r="L68" s="326">
        <f t="shared" si="0"/>
        <v>999</v>
      </c>
      <c r="M68" s="340">
        <f t="shared" si="1"/>
        <v>999</v>
      </c>
      <c r="N68" s="336"/>
      <c r="O68" s="329"/>
      <c r="P68" s="328">
        <f t="shared" si="2"/>
        <v>999</v>
      </c>
      <c r="Q68" s="329"/>
    </row>
    <row r="69" spans="1:17" s="330" customFormat="1" ht="18.899999999999999" customHeight="1" x14ac:dyDescent="0.25">
      <c r="A69" s="316">
        <v>63</v>
      </c>
      <c r="B69" s="337"/>
      <c r="C69" s="337"/>
      <c r="D69" s="323"/>
      <c r="E69" s="320"/>
      <c r="F69" s="329"/>
      <c r="G69" s="329"/>
      <c r="H69" s="333"/>
      <c r="I69" s="334"/>
      <c r="J69" s="324" t="e">
        <f>IF(AND(Q69="",#REF!&gt;0,#REF!&lt;5),K69,)</f>
        <v>#REF!</v>
      </c>
      <c r="K69" s="325" t="str">
        <f>IF(D69="","ZZZ9",IF(AND(#REF!&gt;0,#REF!&lt;5),D69&amp;#REF!,D69&amp;"9"))</f>
        <v>ZZZ9</v>
      </c>
      <c r="L69" s="326">
        <f t="shared" si="0"/>
        <v>999</v>
      </c>
      <c r="M69" s="340">
        <f t="shared" si="1"/>
        <v>999</v>
      </c>
      <c r="N69" s="336"/>
      <c r="O69" s="329"/>
      <c r="P69" s="328">
        <f t="shared" si="2"/>
        <v>999</v>
      </c>
      <c r="Q69" s="329"/>
    </row>
    <row r="70" spans="1:17" s="330" customFormat="1" ht="18.899999999999999" customHeight="1" x14ac:dyDescent="0.25">
      <c r="A70" s="316">
        <v>64</v>
      </c>
      <c r="B70" s="337"/>
      <c r="C70" s="337"/>
      <c r="D70" s="323"/>
      <c r="E70" s="320"/>
      <c r="F70" s="329"/>
      <c r="G70" s="329"/>
      <c r="H70" s="333"/>
      <c r="I70" s="334"/>
      <c r="J70" s="324" t="e">
        <f>IF(AND(Q70="",#REF!&gt;0,#REF!&lt;5),K70,)</f>
        <v>#REF!</v>
      </c>
      <c r="K70" s="325" t="str">
        <f>IF(D70="","ZZZ9",IF(AND(#REF!&gt;0,#REF!&lt;5),D70&amp;#REF!,D70&amp;"9"))</f>
        <v>ZZZ9</v>
      </c>
      <c r="L70" s="326">
        <f t="shared" si="0"/>
        <v>999</v>
      </c>
      <c r="M70" s="340">
        <f t="shared" si="1"/>
        <v>999</v>
      </c>
      <c r="N70" s="336"/>
      <c r="O70" s="329"/>
      <c r="P70" s="328">
        <f t="shared" si="2"/>
        <v>999</v>
      </c>
      <c r="Q70" s="329"/>
    </row>
    <row r="71" spans="1:17" s="330" customFormat="1" ht="18.899999999999999" customHeight="1" x14ac:dyDescent="0.25">
      <c r="A71" s="316">
        <v>65</v>
      </c>
      <c r="B71" s="337"/>
      <c r="C71" s="337"/>
      <c r="D71" s="323"/>
      <c r="E71" s="320"/>
      <c r="F71" s="329"/>
      <c r="G71" s="329"/>
      <c r="H71" s="333"/>
      <c r="I71" s="334"/>
      <c r="J71" s="324" t="e">
        <f>IF(AND(Q71="",#REF!&gt;0,#REF!&lt;5),K71,)</f>
        <v>#REF!</v>
      </c>
      <c r="K71" s="325" t="str">
        <f>IF(D71="","ZZZ9",IF(AND(#REF!&gt;0,#REF!&lt;5),D71&amp;#REF!,D71&amp;"9"))</f>
        <v>ZZZ9</v>
      </c>
      <c r="L71" s="326">
        <f t="shared" si="0"/>
        <v>999</v>
      </c>
      <c r="M71" s="340">
        <f t="shared" si="1"/>
        <v>999</v>
      </c>
      <c r="N71" s="336"/>
      <c r="O71" s="329"/>
      <c r="P71" s="328">
        <f t="shared" si="2"/>
        <v>999</v>
      </c>
      <c r="Q71" s="329"/>
    </row>
    <row r="72" spans="1:17" s="330" customFormat="1" ht="18.899999999999999" customHeight="1" x14ac:dyDescent="0.25">
      <c r="A72" s="316">
        <v>66</v>
      </c>
      <c r="B72" s="337"/>
      <c r="C72" s="337"/>
      <c r="D72" s="323"/>
      <c r="E72" s="320"/>
      <c r="F72" s="329"/>
      <c r="G72" s="329"/>
      <c r="H72" s="333"/>
      <c r="I72" s="334"/>
      <c r="J72" s="324" t="e">
        <f>IF(AND(Q72="",#REF!&gt;0,#REF!&lt;5),K72,)</f>
        <v>#REF!</v>
      </c>
      <c r="K72" s="325" t="str">
        <f>IF(D72="","ZZZ9",IF(AND(#REF!&gt;0,#REF!&lt;5),D72&amp;#REF!,D72&amp;"9"))</f>
        <v>ZZZ9</v>
      </c>
      <c r="L72" s="326">
        <f t="shared" si="0"/>
        <v>999</v>
      </c>
      <c r="M72" s="340">
        <f t="shared" si="1"/>
        <v>999</v>
      </c>
      <c r="N72" s="336"/>
      <c r="O72" s="329"/>
      <c r="P72" s="328">
        <f t="shared" si="2"/>
        <v>999</v>
      </c>
      <c r="Q72" s="329"/>
    </row>
    <row r="73" spans="1:17" s="330" customFormat="1" ht="18.899999999999999" customHeight="1" x14ac:dyDescent="0.25">
      <c r="A73" s="316">
        <v>67</v>
      </c>
      <c r="B73" s="337"/>
      <c r="C73" s="337"/>
      <c r="D73" s="323"/>
      <c r="E73" s="320"/>
      <c r="F73" s="329"/>
      <c r="G73" s="329"/>
      <c r="H73" s="333"/>
      <c r="I73" s="334"/>
      <c r="J73" s="324" t="e">
        <f>IF(AND(Q73="",#REF!&gt;0,#REF!&lt;5),K73,)</f>
        <v>#REF!</v>
      </c>
      <c r="K73" s="325" t="str">
        <f>IF(D73="","ZZZ9",IF(AND(#REF!&gt;0,#REF!&lt;5),D73&amp;#REF!,D73&amp;"9"))</f>
        <v>ZZZ9</v>
      </c>
      <c r="L73" s="326">
        <f t="shared" si="0"/>
        <v>999</v>
      </c>
      <c r="M73" s="340">
        <f t="shared" si="1"/>
        <v>999</v>
      </c>
      <c r="N73" s="336"/>
      <c r="O73" s="329"/>
      <c r="P73" s="328">
        <f t="shared" si="2"/>
        <v>999</v>
      </c>
      <c r="Q73" s="329"/>
    </row>
    <row r="74" spans="1:17" s="330" customFormat="1" ht="18.899999999999999" customHeight="1" x14ac:dyDescent="0.25">
      <c r="A74" s="316">
        <v>68</v>
      </c>
      <c r="B74" s="337"/>
      <c r="C74" s="337"/>
      <c r="D74" s="323"/>
      <c r="E74" s="320"/>
      <c r="F74" s="329"/>
      <c r="G74" s="329"/>
      <c r="H74" s="333"/>
      <c r="I74" s="334"/>
      <c r="J74" s="324" t="e">
        <f>IF(AND(Q74="",#REF!&gt;0,#REF!&lt;5),K74,)</f>
        <v>#REF!</v>
      </c>
      <c r="K74" s="325" t="str">
        <f>IF(D74="","ZZZ9",IF(AND(#REF!&gt;0,#REF!&lt;5),D74&amp;#REF!,D74&amp;"9"))</f>
        <v>ZZZ9</v>
      </c>
      <c r="L74" s="326">
        <f t="shared" si="0"/>
        <v>999</v>
      </c>
      <c r="M74" s="340">
        <f t="shared" si="1"/>
        <v>999</v>
      </c>
      <c r="N74" s="336"/>
      <c r="O74" s="329"/>
      <c r="P74" s="328">
        <f t="shared" si="2"/>
        <v>999</v>
      </c>
      <c r="Q74" s="329"/>
    </row>
    <row r="75" spans="1:17" s="330" customFormat="1" ht="18.899999999999999" customHeight="1" x14ac:dyDescent="0.25">
      <c r="A75" s="316">
        <v>69</v>
      </c>
      <c r="B75" s="337"/>
      <c r="C75" s="337"/>
      <c r="D75" s="323"/>
      <c r="E75" s="320"/>
      <c r="F75" s="329"/>
      <c r="G75" s="329"/>
      <c r="H75" s="333"/>
      <c r="I75" s="334"/>
      <c r="J75" s="324" t="e">
        <f>IF(AND(Q75="",#REF!&gt;0,#REF!&lt;5),K75,)</f>
        <v>#REF!</v>
      </c>
      <c r="K75" s="325" t="str">
        <f>IF(D75="","ZZZ9",IF(AND(#REF!&gt;0,#REF!&lt;5),D75&amp;#REF!,D75&amp;"9"))</f>
        <v>ZZZ9</v>
      </c>
      <c r="L75" s="326">
        <f t="shared" si="0"/>
        <v>999</v>
      </c>
      <c r="M75" s="340">
        <f t="shared" si="1"/>
        <v>999</v>
      </c>
      <c r="N75" s="336"/>
      <c r="O75" s="329"/>
      <c r="P75" s="328">
        <f t="shared" si="2"/>
        <v>999</v>
      </c>
      <c r="Q75" s="329"/>
    </row>
    <row r="76" spans="1:17" s="330" customFormat="1" ht="18.899999999999999" customHeight="1" x14ac:dyDescent="0.25">
      <c r="A76" s="316">
        <v>70</v>
      </c>
      <c r="B76" s="337"/>
      <c r="C76" s="337"/>
      <c r="D76" s="323"/>
      <c r="E76" s="320"/>
      <c r="F76" s="329"/>
      <c r="G76" s="329"/>
      <c r="H76" s="333"/>
      <c r="I76" s="334"/>
      <c r="J76" s="324" t="e">
        <f>IF(AND(Q76="",#REF!&gt;0,#REF!&lt;5),K76,)</f>
        <v>#REF!</v>
      </c>
      <c r="K76" s="325" t="str">
        <f>IF(D76="","ZZZ9",IF(AND(#REF!&gt;0,#REF!&lt;5),D76&amp;#REF!,D76&amp;"9"))</f>
        <v>ZZZ9</v>
      </c>
      <c r="L76" s="326">
        <f t="shared" si="0"/>
        <v>999</v>
      </c>
      <c r="M76" s="340">
        <f t="shared" si="1"/>
        <v>999</v>
      </c>
      <c r="N76" s="336"/>
      <c r="O76" s="329"/>
      <c r="P76" s="328">
        <f t="shared" si="2"/>
        <v>999</v>
      </c>
      <c r="Q76" s="329"/>
    </row>
    <row r="77" spans="1:17" s="330" customFormat="1" ht="18.899999999999999" customHeight="1" x14ac:dyDescent="0.25">
      <c r="A77" s="316">
        <v>71</v>
      </c>
      <c r="B77" s="337"/>
      <c r="C77" s="337"/>
      <c r="D77" s="323"/>
      <c r="E77" s="320"/>
      <c r="F77" s="329"/>
      <c r="G77" s="329"/>
      <c r="H77" s="333"/>
      <c r="I77" s="334"/>
      <c r="J77" s="324" t="e">
        <f>IF(AND(Q77="",#REF!&gt;0,#REF!&lt;5),K77,)</f>
        <v>#REF!</v>
      </c>
      <c r="K77" s="325" t="str">
        <f>IF(D77="","ZZZ9",IF(AND(#REF!&gt;0,#REF!&lt;5),D77&amp;#REF!,D77&amp;"9"))</f>
        <v>ZZZ9</v>
      </c>
      <c r="L77" s="326">
        <f t="shared" si="0"/>
        <v>999</v>
      </c>
      <c r="M77" s="340">
        <f t="shared" si="1"/>
        <v>999</v>
      </c>
      <c r="N77" s="336"/>
      <c r="O77" s="329"/>
      <c r="P77" s="328">
        <f t="shared" si="2"/>
        <v>999</v>
      </c>
      <c r="Q77" s="329"/>
    </row>
    <row r="78" spans="1:17" s="330" customFormat="1" ht="18.899999999999999" customHeight="1" x14ac:dyDescent="0.25">
      <c r="A78" s="316">
        <v>72</v>
      </c>
      <c r="B78" s="337"/>
      <c r="C78" s="337"/>
      <c r="D78" s="323"/>
      <c r="E78" s="320"/>
      <c r="F78" s="329"/>
      <c r="G78" s="329"/>
      <c r="H78" s="333"/>
      <c r="I78" s="334"/>
      <c r="J78" s="324" t="e">
        <f>IF(AND(Q78="",#REF!&gt;0,#REF!&lt;5),K78,)</f>
        <v>#REF!</v>
      </c>
      <c r="K78" s="325" t="str">
        <f>IF(D78="","ZZZ9",IF(AND(#REF!&gt;0,#REF!&lt;5),D78&amp;#REF!,D78&amp;"9"))</f>
        <v>ZZZ9</v>
      </c>
      <c r="L78" s="326">
        <f t="shared" si="0"/>
        <v>999</v>
      </c>
      <c r="M78" s="340">
        <f t="shared" si="1"/>
        <v>999</v>
      </c>
      <c r="N78" s="336"/>
      <c r="O78" s="329"/>
      <c r="P78" s="328">
        <f t="shared" si="2"/>
        <v>999</v>
      </c>
      <c r="Q78" s="329"/>
    </row>
    <row r="79" spans="1:17" s="330" customFormat="1" ht="18.899999999999999" customHeight="1" x14ac:dyDescent="0.25">
      <c r="A79" s="316">
        <v>73</v>
      </c>
      <c r="B79" s="337"/>
      <c r="C79" s="337"/>
      <c r="D79" s="323"/>
      <c r="E79" s="320"/>
      <c r="F79" s="329"/>
      <c r="G79" s="329"/>
      <c r="H79" s="333"/>
      <c r="I79" s="334"/>
      <c r="J79" s="324" t="e">
        <f>IF(AND(Q79="",#REF!&gt;0,#REF!&lt;5),K79,)</f>
        <v>#REF!</v>
      </c>
      <c r="K79" s="325" t="str">
        <f>IF(D79="","ZZZ9",IF(AND(#REF!&gt;0,#REF!&lt;5),D79&amp;#REF!,D79&amp;"9"))</f>
        <v>ZZZ9</v>
      </c>
      <c r="L79" s="326">
        <f t="shared" si="0"/>
        <v>999</v>
      </c>
      <c r="M79" s="340">
        <f t="shared" si="1"/>
        <v>999</v>
      </c>
      <c r="N79" s="336"/>
      <c r="O79" s="329"/>
      <c r="P79" s="328">
        <f t="shared" si="2"/>
        <v>999</v>
      </c>
      <c r="Q79" s="329"/>
    </row>
    <row r="80" spans="1:17" s="330" customFormat="1" ht="18.899999999999999" customHeight="1" x14ac:dyDescent="0.25">
      <c r="A80" s="316">
        <v>74</v>
      </c>
      <c r="B80" s="337"/>
      <c r="C80" s="337"/>
      <c r="D80" s="323"/>
      <c r="E80" s="320"/>
      <c r="F80" s="329"/>
      <c r="G80" s="329"/>
      <c r="H80" s="333"/>
      <c r="I80" s="334"/>
      <c r="J80" s="324" t="e">
        <f>IF(AND(Q80="",#REF!&gt;0,#REF!&lt;5),K80,)</f>
        <v>#REF!</v>
      </c>
      <c r="K80" s="325" t="str">
        <f>IF(D80="","ZZZ9",IF(AND(#REF!&gt;0,#REF!&lt;5),D80&amp;#REF!,D80&amp;"9"))</f>
        <v>ZZZ9</v>
      </c>
      <c r="L80" s="326">
        <f t="shared" si="0"/>
        <v>999</v>
      </c>
      <c r="M80" s="340">
        <f t="shared" si="1"/>
        <v>999</v>
      </c>
      <c r="N80" s="336"/>
      <c r="O80" s="329"/>
      <c r="P80" s="328">
        <f t="shared" si="2"/>
        <v>999</v>
      </c>
      <c r="Q80" s="329"/>
    </row>
    <row r="81" spans="1:17" s="330" customFormat="1" ht="18.899999999999999" customHeight="1" x14ac:dyDescent="0.25">
      <c r="A81" s="316">
        <v>75</v>
      </c>
      <c r="B81" s="337"/>
      <c r="C81" s="337"/>
      <c r="D81" s="323"/>
      <c r="E81" s="320"/>
      <c r="F81" s="329"/>
      <c r="G81" s="329"/>
      <c r="H81" s="333"/>
      <c r="I81" s="334"/>
      <c r="J81" s="324" t="e">
        <f>IF(AND(Q81="",#REF!&gt;0,#REF!&lt;5),K81,)</f>
        <v>#REF!</v>
      </c>
      <c r="K81" s="325" t="str">
        <f>IF(D81="","ZZZ9",IF(AND(#REF!&gt;0,#REF!&lt;5),D81&amp;#REF!,D81&amp;"9"))</f>
        <v>ZZZ9</v>
      </c>
      <c r="L81" s="326">
        <f t="shared" si="0"/>
        <v>999</v>
      </c>
      <c r="M81" s="340">
        <f t="shared" si="1"/>
        <v>999</v>
      </c>
      <c r="N81" s="336"/>
      <c r="O81" s="329"/>
      <c r="P81" s="328">
        <f t="shared" si="2"/>
        <v>999</v>
      </c>
      <c r="Q81" s="329"/>
    </row>
    <row r="82" spans="1:17" s="330" customFormat="1" ht="18.899999999999999" customHeight="1" x14ac:dyDescent="0.25">
      <c r="A82" s="316">
        <v>76</v>
      </c>
      <c r="B82" s="337"/>
      <c r="C82" s="337"/>
      <c r="D82" s="323"/>
      <c r="E82" s="320"/>
      <c r="F82" s="329"/>
      <c r="G82" s="329"/>
      <c r="H82" s="333"/>
      <c r="I82" s="334"/>
      <c r="J82" s="324" t="e">
        <f>IF(AND(Q82="",#REF!&gt;0,#REF!&lt;5),K82,)</f>
        <v>#REF!</v>
      </c>
      <c r="K82" s="325" t="str">
        <f>IF(D82="","ZZZ9",IF(AND(#REF!&gt;0,#REF!&lt;5),D82&amp;#REF!,D82&amp;"9"))</f>
        <v>ZZZ9</v>
      </c>
      <c r="L82" s="326">
        <f t="shared" si="0"/>
        <v>999</v>
      </c>
      <c r="M82" s="340">
        <f t="shared" si="1"/>
        <v>999</v>
      </c>
      <c r="N82" s="336"/>
      <c r="O82" s="329"/>
      <c r="P82" s="328">
        <f t="shared" si="2"/>
        <v>999</v>
      </c>
      <c r="Q82" s="329"/>
    </row>
    <row r="83" spans="1:17" s="330" customFormat="1" ht="18.899999999999999" customHeight="1" x14ac:dyDescent="0.25">
      <c r="A83" s="316">
        <v>77</v>
      </c>
      <c r="B83" s="337"/>
      <c r="C83" s="337"/>
      <c r="D83" s="323"/>
      <c r="E83" s="320"/>
      <c r="F83" s="329"/>
      <c r="G83" s="329"/>
      <c r="H83" s="333"/>
      <c r="I83" s="334"/>
      <c r="J83" s="324" t="e">
        <f>IF(AND(Q83="",#REF!&gt;0,#REF!&lt;5),K83,)</f>
        <v>#REF!</v>
      </c>
      <c r="K83" s="325" t="str">
        <f>IF(D83="","ZZZ9",IF(AND(#REF!&gt;0,#REF!&lt;5),D83&amp;#REF!,D83&amp;"9"))</f>
        <v>ZZZ9</v>
      </c>
      <c r="L83" s="326">
        <f t="shared" si="0"/>
        <v>999</v>
      </c>
      <c r="M83" s="340">
        <f t="shared" si="1"/>
        <v>999</v>
      </c>
      <c r="N83" s="336"/>
      <c r="O83" s="329"/>
      <c r="P83" s="328">
        <f t="shared" si="2"/>
        <v>999</v>
      </c>
      <c r="Q83" s="329"/>
    </row>
    <row r="84" spans="1:17" s="330" customFormat="1" ht="18.899999999999999" customHeight="1" x14ac:dyDescent="0.25">
      <c r="A84" s="316">
        <v>78</v>
      </c>
      <c r="B84" s="337"/>
      <c r="C84" s="337"/>
      <c r="D84" s="323"/>
      <c r="E84" s="320"/>
      <c r="F84" s="329"/>
      <c r="G84" s="329"/>
      <c r="H84" s="333"/>
      <c r="I84" s="334"/>
      <c r="J84" s="324" t="e">
        <f>IF(AND(Q84="",#REF!&gt;0,#REF!&lt;5),K84,)</f>
        <v>#REF!</v>
      </c>
      <c r="K84" s="325" t="str">
        <f>IF(D84="","ZZZ9",IF(AND(#REF!&gt;0,#REF!&lt;5),D84&amp;#REF!,D84&amp;"9"))</f>
        <v>ZZZ9</v>
      </c>
      <c r="L84" s="326">
        <f t="shared" si="0"/>
        <v>999</v>
      </c>
      <c r="M84" s="340">
        <f t="shared" si="1"/>
        <v>999</v>
      </c>
      <c r="N84" s="336"/>
      <c r="O84" s="329"/>
      <c r="P84" s="328">
        <f t="shared" si="2"/>
        <v>999</v>
      </c>
      <c r="Q84" s="329"/>
    </row>
    <row r="85" spans="1:17" s="330" customFormat="1" ht="18.899999999999999" customHeight="1" x14ac:dyDescent="0.25">
      <c r="A85" s="316">
        <v>79</v>
      </c>
      <c r="B85" s="337"/>
      <c r="C85" s="337"/>
      <c r="D85" s="323"/>
      <c r="E85" s="320"/>
      <c r="F85" s="329"/>
      <c r="G85" s="329"/>
      <c r="H85" s="333"/>
      <c r="I85" s="334"/>
      <c r="J85" s="324" t="e">
        <f>IF(AND(Q85="",#REF!&gt;0,#REF!&lt;5),K85,)</f>
        <v>#REF!</v>
      </c>
      <c r="K85" s="325" t="str">
        <f>IF(D85="","ZZZ9",IF(AND(#REF!&gt;0,#REF!&lt;5),D85&amp;#REF!,D85&amp;"9"))</f>
        <v>ZZZ9</v>
      </c>
      <c r="L85" s="326">
        <f t="shared" si="0"/>
        <v>999</v>
      </c>
      <c r="M85" s="340">
        <f t="shared" si="1"/>
        <v>999</v>
      </c>
      <c r="N85" s="336"/>
      <c r="O85" s="329"/>
      <c r="P85" s="328">
        <f t="shared" si="2"/>
        <v>999</v>
      </c>
      <c r="Q85" s="329"/>
    </row>
    <row r="86" spans="1:17" s="330" customFormat="1" ht="18.899999999999999" customHeight="1" x14ac:dyDescent="0.25">
      <c r="A86" s="316">
        <v>80</v>
      </c>
      <c r="B86" s="337"/>
      <c r="C86" s="337"/>
      <c r="D86" s="323"/>
      <c r="E86" s="320"/>
      <c r="F86" s="329"/>
      <c r="G86" s="329"/>
      <c r="H86" s="333"/>
      <c r="I86" s="334"/>
      <c r="J86" s="324" t="e">
        <f>IF(AND(Q86="",#REF!&gt;0,#REF!&lt;5),K86,)</f>
        <v>#REF!</v>
      </c>
      <c r="K86" s="325" t="str">
        <f>IF(D86="","ZZZ9",IF(AND(#REF!&gt;0,#REF!&lt;5),D86&amp;#REF!,D86&amp;"9"))</f>
        <v>ZZZ9</v>
      </c>
      <c r="L86" s="326">
        <f t="shared" si="0"/>
        <v>999</v>
      </c>
      <c r="M86" s="340">
        <f t="shared" si="1"/>
        <v>999</v>
      </c>
      <c r="N86" s="336"/>
      <c r="O86" s="329"/>
      <c r="P86" s="328">
        <f t="shared" si="2"/>
        <v>999</v>
      </c>
      <c r="Q86" s="329"/>
    </row>
    <row r="87" spans="1:17" s="330" customFormat="1" ht="18.899999999999999" customHeight="1" x14ac:dyDescent="0.25">
      <c r="A87" s="316">
        <v>81</v>
      </c>
      <c r="B87" s="337"/>
      <c r="C87" s="337"/>
      <c r="D87" s="323"/>
      <c r="E87" s="320"/>
      <c r="F87" s="329"/>
      <c r="G87" s="329"/>
      <c r="H87" s="333"/>
      <c r="I87" s="334"/>
      <c r="J87" s="324" t="e">
        <f>IF(AND(Q87="",#REF!&gt;0,#REF!&lt;5),K87,)</f>
        <v>#REF!</v>
      </c>
      <c r="K87" s="325" t="str">
        <f>IF(D87="","ZZZ9",IF(AND(#REF!&gt;0,#REF!&lt;5),D87&amp;#REF!,D87&amp;"9"))</f>
        <v>ZZZ9</v>
      </c>
      <c r="L87" s="326">
        <f t="shared" si="0"/>
        <v>999</v>
      </c>
      <c r="M87" s="340">
        <f t="shared" si="1"/>
        <v>999</v>
      </c>
      <c r="N87" s="336"/>
      <c r="O87" s="329"/>
      <c r="P87" s="328">
        <f t="shared" si="2"/>
        <v>999</v>
      </c>
      <c r="Q87" s="329"/>
    </row>
    <row r="88" spans="1:17" s="330" customFormat="1" ht="18.899999999999999" customHeight="1" x14ac:dyDescent="0.25">
      <c r="A88" s="316">
        <v>82</v>
      </c>
      <c r="B88" s="337"/>
      <c r="C88" s="337"/>
      <c r="D88" s="323"/>
      <c r="E88" s="320"/>
      <c r="F88" s="329"/>
      <c r="G88" s="329"/>
      <c r="H88" s="333"/>
      <c r="I88" s="334"/>
      <c r="J88" s="324" t="e">
        <f>IF(AND(Q88="",#REF!&gt;0,#REF!&lt;5),K88,)</f>
        <v>#REF!</v>
      </c>
      <c r="K88" s="325" t="str">
        <f>IF(D88="","ZZZ9",IF(AND(#REF!&gt;0,#REF!&lt;5),D88&amp;#REF!,D88&amp;"9"))</f>
        <v>ZZZ9</v>
      </c>
      <c r="L88" s="326">
        <f t="shared" si="0"/>
        <v>999</v>
      </c>
      <c r="M88" s="340">
        <f t="shared" si="1"/>
        <v>999</v>
      </c>
      <c r="N88" s="336"/>
      <c r="O88" s="329"/>
      <c r="P88" s="328">
        <f t="shared" si="2"/>
        <v>999</v>
      </c>
      <c r="Q88" s="329"/>
    </row>
    <row r="89" spans="1:17" s="330" customFormat="1" ht="18.899999999999999" customHeight="1" x14ac:dyDescent="0.25">
      <c r="A89" s="316">
        <v>83</v>
      </c>
      <c r="B89" s="337"/>
      <c r="C89" s="337"/>
      <c r="D89" s="323"/>
      <c r="E89" s="320"/>
      <c r="F89" s="329"/>
      <c r="G89" s="329"/>
      <c r="H89" s="333"/>
      <c r="I89" s="334"/>
      <c r="J89" s="324" t="e">
        <f>IF(AND(Q89="",#REF!&gt;0,#REF!&lt;5),K89,)</f>
        <v>#REF!</v>
      </c>
      <c r="K89" s="325" t="str">
        <f>IF(D89="","ZZZ9",IF(AND(#REF!&gt;0,#REF!&lt;5),D89&amp;#REF!,D89&amp;"9"))</f>
        <v>ZZZ9</v>
      </c>
      <c r="L89" s="326">
        <f t="shared" si="0"/>
        <v>999</v>
      </c>
      <c r="M89" s="340">
        <f t="shared" si="1"/>
        <v>999</v>
      </c>
      <c r="N89" s="336"/>
      <c r="O89" s="329"/>
      <c r="P89" s="328">
        <f t="shared" si="2"/>
        <v>999</v>
      </c>
      <c r="Q89" s="329"/>
    </row>
    <row r="90" spans="1:17" s="330" customFormat="1" ht="18.899999999999999" customHeight="1" x14ac:dyDescent="0.25">
      <c r="A90" s="316">
        <v>84</v>
      </c>
      <c r="B90" s="337"/>
      <c r="C90" s="337"/>
      <c r="D90" s="323"/>
      <c r="E90" s="320"/>
      <c r="F90" s="329"/>
      <c r="G90" s="329"/>
      <c r="H90" s="333"/>
      <c r="I90" s="334"/>
      <c r="J90" s="324" t="e">
        <f>IF(AND(Q90="",#REF!&gt;0,#REF!&lt;5),K90,)</f>
        <v>#REF!</v>
      </c>
      <c r="K90" s="325" t="str">
        <f>IF(D90="","ZZZ9",IF(AND(#REF!&gt;0,#REF!&lt;5),D90&amp;#REF!,D90&amp;"9"))</f>
        <v>ZZZ9</v>
      </c>
      <c r="L90" s="326">
        <f t="shared" si="0"/>
        <v>999</v>
      </c>
      <c r="M90" s="340">
        <f t="shared" si="1"/>
        <v>999</v>
      </c>
      <c r="N90" s="336"/>
      <c r="O90" s="329"/>
      <c r="P90" s="328">
        <f t="shared" si="2"/>
        <v>999</v>
      </c>
      <c r="Q90" s="329"/>
    </row>
    <row r="91" spans="1:17" s="330" customFormat="1" ht="18.899999999999999" customHeight="1" x14ac:dyDescent="0.25">
      <c r="A91" s="316">
        <v>85</v>
      </c>
      <c r="B91" s="337"/>
      <c r="C91" s="337"/>
      <c r="D91" s="323"/>
      <c r="E91" s="320"/>
      <c r="F91" s="329"/>
      <c r="G91" s="329"/>
      <c r="H91" s="333"/>
      <c r="I91" s="334"/>
      <c r="J91" s="324" t="e">
        <f>IF(AND(Q91="",#REF!&gt;0,#REF!&lt;5),K91,)</f>
        <v>#REF!</v>
      </c>
      <c r="K91" s="325" t="str">
        <f>IF(D91="","ZZZ9",IF(AND(#REF!&gt;0,#REF!&lt;5),D91&amp;#REF!,D91&amp;"9"))</f>
        <v>ZZZ9</v>
      </c>
      <c r="L91" s="326">
        <f t="shared" si="0"/>
        <v>999</v>
      </c>
      <c r="M91" s="340">
        <f t="shared" si="1"/>
        <v>999</v>
      </c>
      <c r="N91" s="336"/>
      <c r="O91" s="329"/>
      <c r="P91" s="328">
        <f t="shared" si="2"/>
        <v>999</v>
      </c>
      <c r="Q91" s="329"/>
    </row>
    <row r="92" spans="1:17" s="330" customFormat="1" ht="18.899999999999999" customHeight="1" x14ac:dyDescent="0.25">
      <c r="A92" s="316">
        <v>86</v>
      </c>
      <c r="B92" s="337"/>
      <c r="C92" s="337"/>
      <c r="D92" s="323"/>
      <c r="E92" s="320"/>
      <c r="F92" s="329"/>
      <c r="G92" s="329"/>
      <c r="H92" s="333"/>
      <c r="I92" s="334"/>
      <c r="J92" s="324" t="e">
        <f>IF(AND(Q92="",#REF!&gt;0,#REF!&lt;5),K92,)</f>
        <v>#REF!</v>
      </c>
      <c r="K92" s="325" t="str">
        <f>IF(D92="","ZZZ9",IF(AND(#REF!&gt;0,#REF!&lt;5),D92&amp;#REF!,D92&amp;"9"))</f>
        <v>ZZZ9</v>
      </c>
      <c r="L92" s="326">
        <f t="shared" si="0"/>
        <v>999</v>
      </c>
      <c r="M92" s="340">
        <f t="shared" si="1"/>
        <v>999</v>
      </c>
      <c r="N92" s="336"/>
      <c r="O92" s="329"/>
      <c r="P92" s="328">
        <f t="shared" si="2"/>
        <v>999</v>
      </c>
      <c r="Q92" s="329"/>
    </row>
    <row r="93" spans="1:17" s="330" customFormat="1" ht="18.899999999999999" customHeight="1" x14ac:dyDescent="0.25">
      <c r="A93" s="316">
        <v>87</v>
      </c>
      <c r="B93" s="337"/>
      <c r="C93" s="337"/>
      <c r="D93" s="323"/>
      <c r="E93" s="320"/>
      <c r="F93" s="329"/>
      <c r="G93" s="329"/>
      <c r="H93" s="333"/>
      <c r="I93" s="334"/>
      <c r="J93" s="324" t="e">
        <f>IF(AND(Q93="",#REF!&gt;0,#REF!&lt;5),K93,)</f>
        <v>#REF!</v>
      </c>
      <c r="K93" s="325" t="str">
        <f>IF(D93="","ZZZ9",IF(AND(#REF!&gt;0,#REF!&lt;5),D93&amp;#REF!,D93&amp;"9"))</f>
        <v>ZZZ9</v>
      </c>
      <c r="L93" s="326">
        <f t="shared" si="0"/>
        <v>999</v>
      </c>
      <c r="M93" s="340">
        <f t="shared" si="1"/>
        <v>999</v>
      </c>
      <c r="N93" s="336"/>
      <c r="O93" s="329"/>
      <c r="P93" s="328">
        <f t="shared" si="2"/>
        <v>999</v>
      </c>
      <c r="Q93" s="329"/>
    </row>
    <row r="94" spans="1:17" s="330" customFormat="1" ht="18.899999999999999" customHeight="1" x14ac:dyDescent="0.25">
      <c r="A94" s="316">
        <v>88</v>
      </c>
      <c r="B94" s="337"/>
      <c r="C94" s="337"/>
      <c r="D94" s="323"/>
      <c r="E94" s="320"/>
      <c r="F94" s="329"/>
      <c r="G94" s="329"/>
      <c r="H94" s="333"/>
      <c r="I94" s="334"/>
      <c r="J94" s="324" t="e">
        <f>IF(AND(Q94="",#REF!&gt;0,#REF!&lt;5),K94,)</f>
        <v>#REF!</v>
      </c>
      <c r="K94" s="325" t="str">
        <f>IF(D94="","ZZZ9",IF(AND(#REF!&gt;0,#REF!&lt;5),D94&amp;#REF!,D94&amp;"9"))</f>
        <v>ZZZ9</v>
      </c>
      <c r="L94" s="326">
        <f t="shared" si="0"/>
        <v>999</v>
      </c>
      <c r="M94" s="340">
        <f t="shared" si="1"/>
        <v>999</v>
      </c>
      <c r="N94" s="336"/>
      <c r="O94" s="329"/>
      <c r="P94" s="328">
        <f t="shared" si="2"/>
        <v>999</v>
      </c>
      <c r="Q94" s="329"/>
    </row>
    <row r="95" spans="1:17" s="330" customFormat="1" ht="18.899999999999999" customHeight="1" x14ac:dyDescent="0.25">
      <c r="A95" s="316">
        <v>89</v>
      </c>
      <c r="B95" s="337"/>
      <c r="C95" s="337"/>
      <c r="D95" s="323"/>
      <c r="E95" s="320"/>
      <c r="F95" s="329"/>
      <c r="G95" s="329"/>
      <c r="H95" s="333"/>
      <c r="I95" s="334"/>
      <c r="J95" s="324" t="e">
        <f>IF(AND(Q95="",#REF!&gt;0,#REF!&lt;5),K95,)</f>
        <v>#REF!</v>
      </c>
      <c r="K95" s="325" t="str">
        <f>IF(D95="","ZZZ9",IF(AND(#REF!&gt;0,#REF!&lt;5),D95&amp;#REF!,D95&amp;"9"))</f>
        <v>ZZZ9</v>
      </c>
      <c r="L95" s="326">
        <f t="shared" si="0"/>
        <v>999</v>
      </c>
      <c r="M95" s="340">
        <f t="shared" si="1"/>
        <v>999</v>
      </c>
      <c r="N95" s="336"/>
      <c r="O95" s="329"/>
      <c r="P95" s="328">
        <f t="shared" si="2"/>
        <v>999</v>
      </c>
      <c r="Q95" s="329"/>
    </row>
    <row r="96" spans="1:17" s="330" customFormat="1" ht="18.899999999999999" customHeight="1" x14ac:dyDescent="0.25">
      <c r="A96" s="316">
        <v>90</v>
      </c>
      <c r="B96" s="337"/>
      <c r="C96" s="337"/>
      <c r="D96" s="323"/>
      <c r="E96" s="320"/>
      <c r="F96" s="329"/>
      <c r="G96" s="329"/>
      <c r="H96" s="333"/>
      <c r="I96" s="334"/>
      <c r="J96" s="324" t="e">
        <f>IF(AND(Q96="",#REF!&gt;0,#REF!&lt;5),K96,)</f>
        <v>#REF!</v>
      </c>
      <c r="K96" s="325" t="str">
        <f>IF(D96="","ZZZ9",IF(AND(#REF!&gt;0,#REF!&lt;5),D96&amp;#REF!,D96&amp;"9"))</f>
        <v>ZZZ9</v>
      </c>
      <c r="L96" s="326">
        <f t="shared" si="0"/>
        <v>999</v>
      </c>
      <c r="M96" s="340">
        <f t="shared" si="1"/>
        <v>999</v>
      </c>
      <c r="N96" s="336"/>
      <c r="O96" s="329"/>
      <c r="P96" s="328">
        <f t="shared" si="2"/>
        <v>999</v>
      </c>
      <c r="Q96" s="329"/>
    </row>
    <row r="97" spans="1:17" s="330" customFormat="1" ht="18.899999999999999" customHeight="1" x14ac:dyDescent="0.25">
      <c r="A97" s="316">
        <v>91</v>
      </c>
      <c r="B97" s="337"/>
      <c r="C97" s="337"/>
      <c r="D97" s="323"/>
      <c r="E97" s="320"/>
      <c r="F97" s="329"/>
      <c r="G97" s="329"/>
      <c r="H97" s="333"/>
      <c r="I97" s="334"/>
      <c r="J97" s="324" t="e">
        <f>IF(AND(Q97="",#REF!&gt;0,#REF!&lt;5),K97,)</f>
        <v>#REF!</v>
      </c>
      <c r="K97" s="325" t="str">
        <f>IF(D97="","ZZZ9",IF(AND(#REF!&gt;0,#REF!&lt;5),D97&amp;#REF!,D97&amp;"9"))</f>
        <v>ZZZ9</v>
      </c>
      <c r="L97" s="326">
        <f t="shared" si="0"/>
        <v>999</v>
      </c>
      <c r="M97" s="340">
        <f t="shared" si="1"/>
        <v>999</v>
      </c>
      <c r="N97" s="336"/>
      <c r="O97" s="329"/>
      <c r="P97" s="328">
        <f t="shared" si="2"/>
        <v>999</v>
      </c>
      <c r="Q97" s="329"/>
    </row>
    <row r="98" spans="1:17" s="330" customFormat="1" ht="18.899999999999999" customHeight="1" x14ac:dyDescent="0.25">
      <c r="A98" s="316">
        <v>92</v>
      </c>
      <c r="B98" s="337"/>
      <c r="C98" s="337"/>
      <c r="D98" s="323"/>
      <c r="E98" s="320"/>
      <c r="F98" s="329"/>
      <c r="G98" s="329"/>
      <c r="H98" s="333"/>
      <c r="I98" s="334"/>
      <c r="J98" s="324" t="e">
        <f>IF(AND(Q98="",#REF!&gt;0,#REF!&lt;5),K98,)</f>
        <v>#REF!</v>
      </c>
      <c r="K98" s="325" t="str">
        <f>IF(D98="","ZZZ9",IF(AND(#REF!&gt;0,#REF!&lt;5),D98&amp;#REF!,D98&amp;"9"))</f>
        <v>ZZZ9</v>
      </c>
      <c r="L98" s="326">
        <f t="shared" si="0"/>
        <v>999</v>
      </c>
      <c r="M98" s="340">
        <f t="shared" si="1"/>
        <v>999</v>
      </c>
      <c r="N98" s="336"/>
      <c r="O98" s="329"/>
      <c r="P98" s="328">
        <f t="shared" si="2"/>
        <v>999</v>
      </c>
      <c r="Q98" s="329"/>
    </row>
    <row r="99" spans="1:17" s="330" customFormat="1" ht="18.899999999999999" customHeight="1" x14ac:dyDescent="0.25">
      <c r="A99" s="316">
        <v>93</v>
      </c>
      <c r="B99" s="337"/>
      <c r="C99" s="337"/>
      <c r="D99" s="323"/>
      <c r="E99" s="320"/>
      <c r="F99" s="329"/>
      <c r="G99" s="329"/>
      <c r="H99" s="333"/>
      <c r="I99" s="334"/>
      <c r="J99" s="324" t="e">
        <f>IF(AND(Q99="",#REF!&gt;0,#REF!&lt;5),K99,)</f>
        <v>#REF!</v>
      </c>
      <c r="K99" s="325" t="str">
        <f>IF(D99="","ZZZ9",IF(AND(#REF!&gt;0,#REF!&lt;5),D99&amp;#REF!,D99&amp;"9"))</f>
        <v>ZZZ9</v>
      </c>
      <c r="L99" s="326">
        <f t="shared" si="0"/>
        <v>999</v>
      </c>
      <c r="M99" s="340">
        <f t="shared" si="1"/>
        <v>999</v>
      </c>
      <c r="N99" s="336"/>
      <c r="O99" s="329"/>
      <c r="P99" s="328">
        <f t="shared" si="2"/>
        <v>999</v>
      </c>
      <c r="Q99" s="329"/>
    </row>
    <row r="100" spans="1:17" s="330" customFormat="1" ht="18.899999999999999" customHeight="1" x14ac:dyDescent="0.25">
      <c r="A100" s="316">
        <v>94</v>
      </c>
      <c r="B100" s="337"/>
      <c r="C100" s="337"/>
      <c r="D100" s="323"/>
      <c r="E100" s="320"/>
      <c r="F100" s="329"/>
      <c r="G100" s="329"/>
      <c r="H100" s="333"/>
      <c r="I100" s="334"/>
      <c r="J100" s="324" t="e">
        <f>IF(AND(Q100="",#REF!&gt;0,#REF!&lt;5),K100,)</f>
        <v>#REF!</v>
      </c>
      <c r="K100" s="325" t="str">
        <f>IF(D100="","ZZZ9",IF(AND(#REF!&gt;0,#REF!&lt;5),D100&amp;#REF!,D100&amp;"9"))</f>
        <v>ZZZ9</v>
      </c>
      <c r="L100" s="326">
        <f t="shared" si="0"/>
        <v>999</v>
      </c>
      <c r="M100" s="340">
        <f t="shared" si="1"/>
        <v>999</v>
      </c>
      <c r="N100" s="336"/>
      <c r="O100" s="329"/>
      <c r="P100" s="328">
        <f t="shared" si="2"/>
        <v>999</v>
      </c>
      <c r="Q100" s="329"/>
    </row>
    <row r="101" spans="1:17" s="330" customFormat="1" ht="18.899999999999999" customHeight="1" x14ac:dyDescent="0.25">
      <c r="A101" s="316">
        <v>95</v>
      </c>
      <c r="B101" s="337"/>
      <c r="C101" s="337"/>
      <c r="D101" s="323"/>
      <c r="E101" s="320"/>
      <c r="F101" s="329"/>
      <c r="G101" s="329"/>
      <c r="H101" s="333"/>
      <c r="I101" s="334"/>
      <c r="J101" s="324" t="e">
        <f>IF(AND(Q101="",#REF!&gt;0,#REF!&lt;5),K101,)</f>
        <v>#REF!</v>
      </c>
      <c r="K101" s="325" t="str">
        <f>IF(D101="","ZZZ9",IF(AND(#REF!&gt;0,#REF!&lt;5),D101&amp;#REF!,D101&amp;"9"))</f>
        <v>ZZZ9</v>
      </c>
      <c r="L101" s="326">
        <f t="shared" si="0"/>
        <v>999</v>
      </c>
      <c r="M101" s="340">
        <f t="shared" si="1"/>
        <v>999</v>
      </c>
      <c r="N101" s="336"/>
      <c r="O101" s="329"/>
      <c r="P101" s="328">
        <f t="shared" si="2"/>
        <v>999</v>
      </c>
      <c r="Q101" s="329"/>
    </row>
    <row r="102" spans="1:17" s="330" customFormat="1" ht="18.899999999999999" customHeight="1" x14ac:dyDescent="0.25">
      <c r="A102" s="316">
        <v>96</v>
      </c>
      <c r="B102" s="337"/>
      <c r="C102" s="337"/>
      <c r="D102" s="323"/>
      <c r="E102" s="320"/>
      <c r="F102" s="329"/>
      <c r="G102" s="329"/>
      <c r="H102" s="333"/>
      <c r="I102" s="334"/>
      <c r="J102" s="324" t="e">
        <f>IF(AND(Q102="",#REF!&gt;0,#REF!&lt;5),K102,)</f>
        <v>#REF!</v>
      </c>
      <c r="K102" s="325" t="str">
        <f>IF(D102="","ZZZ9",IF(AND(#REF!&gt;0,#REF!&lt;5),D102&amp;#REF!,D102&amp;"9"))</f>
        <v>ZZZ9</v>
      </c>
      <c r="L102" s="326">
        <f t="shared" si="0"/>
        <v>999</v>
      </c>
      <c r="M102" s="340">
        <f t="shared" si="1"/>
        <v>999</v>
      </c>
      <c r="N102" s="336"/>
      <c r="O102" s="329"/>
      <c r="P102" s="328">
        <f t="shared" si="2"/>
        <v>999</v>
      </c>
      <c r="Q102" s="329"/>
    </row>
    <row r="103" spans="1:17" s="330" customFormat="1" ht="18.899999999999999" customHeight="1" x14ac:dyDescent="0.25">
      <c r="A103" s="316">
        <v>97</v>
      </c>
      <c r="B103" s="337"/>
      <c r="C103" s="337"/>
      <c r="D103" s="323"/>
      <c r="E103" s="320"/>
      <c r="F103" s="329"/>
      <c r="G103" s="329"/>
      <c r="H103" s="333"/>
      <c r="I103" s="334"/>
      <c r="J103" s="324" t="e">
        <f>IF(AND(Q103="",#REF!&gt;0,#REF!&lt;5),K103,)</f>
        <v>#REF!</v>
      </c>
      <c r="K103" s="325" t="str">
        <f>IF(D103="","ZZZ9",IF(AND(#REF!&gt;0,#REF!&lt;5),D103&amp;#REF!,D103&amp;"9"))</f>
        <v>ZZZ9</v>
      </c>
      <c r="L103" s="326">
        <f t="shared" si="0"/>
        <v>999</v>
      </c>
      <c r="M103" s="340">
        <f t="shared" si="1"/>
        <v>999</v>
      </c>
      <c r="N103" s="336"/>
      <c r="O103" s="329"/>
      <c r="P103" s="328">
        <f t="shared" si="2"/>
        <v>999</v>
      </c>
      <c r="Q103" s="329"/>
    </row>
    <row r="104" spans="1:17" s="330" customFormat="1" ht="18.899999999999999" customHeight="1" x14ac:dyDescent="0.25">
      <c r="A104" s="316">
        <v>98</v>
      </c>
      <c r="B104" s="337"/>
      <c r="C104" s="337"/>
      <c r="D104" s="323"/>
      <c r="E104" s="320"/>
      <c r="F104" s="329"/>
      <c r="G104" s="329"/>
      <c r="H104" s="333"/>
      <c r="I104" s="334"/>
      <c r="J104" s="324" t="e">
        <f>IF(AND(Q104="",#REF!&gt;0,#REF!&lt;5),K104,)</f>
        <v>#REF!</v>
      </c>
      <c r="K104" s="325" t="str">
        <f>IF(D104="","ZZZ9",IF(AND(#REF!&gt;0,#REF!&lt;5),D104&amp;#REF!,D104&amp;"9"))</f>
        <v>ZZZ9</v>
      </c>
      <c r="L104" s="326">
        <f t="shared" ref="L104:L156" si="3">IF(Q104="",999,Q104)</f>
        <v>999</v>
      </c>
      <c r="M104" s="340">
        <f t="shared" ref="M104:M156" si="4">IF(P104=999,999,1)</f>
        <v>999</v>
      </c>
      <c r="N104" s="336"/>
      <c r="O104" s="329"/>
      <c r="P104" s="328">
        <f t="shared" ref="P104:P156" si="5">IF(N104="DA",1,IF(N104="WC",2,IF(N104="SE",3,IF(N104="Q",4,IF(N104="LL",5,999)))))</f>
        <v>999</v>
      </c>
      <c r="Q104" s="329"/>
    </row>
    <row r="105" spans="1:17" s="330" customFormat="1" ht="18.899999999999999" customHeight="1" x14ac:dyDescent="0.25">
      <c r="A105" s="316">
        <v>99</v>
      </c>
      <c r="B105" s="337"/>
      <c r="C105" s="337"/>
      <c r="D105" s="323"/>
      <c r="E105" s="320"/>
      <c r="F105" s="329"/>
      <c r="G105" s="329"/>
      <c r="H105" s="333"/>
      <c r="I105" s="334"/>
      <c r="J105" s="324" t="e">
        <f>IF(AND(Q105="",#REF!&gt;0,#REF!&lt;5),K105,)</f>
        <v>#REF!</v>
      </c>
      <c r="K105" s="325" t="str">
        <f>IF(D105="","ZZZ9",IF(AND(#REF!&gt;0,#REF!&lt;5),D105&amp;#REF!,D105&amp;"9"))</f>
        <v>ZZZ9</v>
      </c>
      <c r="L105" s="326">
        <f t="shared" si="3"/>
        <v>999</v>
      </c>
      <c r="M105" s="340">
        <f t="shared" si="4"/>
        <v>999</v>
      </c>
      <c r="N105" s="336"/>
      <c r="O105" s="329"/>
      <c r="P105" s="328">
        <f t="shared" si="5"/>
        <v>999</v>
      </c>
      <c r="Q105" s="329"/>
    </row>
    <row r="106" spans="1:17" s="330" customFormat="1" ht="18.899999999999999" customHeight="1" x14ac:dyDescent="0.25">
      <c r="A106" s="316">
        <v>100</v>
      </c>
      <c r="B106" s="337"/>
      <c r="C106" s="337"/>
      <c r="D106" s="323"/>
      <c r="E106" s="320"/>
      <c r="F106" s="329"/>
      <c r="G106" s="329"/>
      <c r="H106" s="333"/>
      <c r="I106" s="334"/>
      <c r="J106" s="324" t="e">
        <f>IF(AND(Q106="",#REF!&gt;0,#REF!&lt;5),K106,)</f>
        <v>#REF!</v>
      </c>
      <c r="K106" s="325" t="str">
        <f>IF(D106="","ZZZ9",IF(AND(#REF!&gt;0,#REF!&lt;5),D106&amp;#REF!,D106&amp;"9"))</f>
        <v>ZZZ9</v>
      </c>
      <c r="L106" s="326">
        <f t="shared" si="3"/>
        <v>999</v>
      </c>
      <c r="M106" s="340">
        <f t="shared" si="4"/>
        <v>999</v>
      </c>
      <c r="N106" s="336"/>
      <c r="O106" s="329"/>
      <c r="P106" s="328">
        <f t="shared" si="5"/>
        <v>999</v>
      </c>
      <c r="Q106" s="329"/>
    </row>
    <row r="107" spans="1:17" s="330" customFormat="1" ht="18.899999999999999" customHeight="1" x14ac:dyDescent="0.25">
      <c r="A107" s="316">
        <v>101</v>
      </c>
      <c r="B107" s="337"/>
      <c r="C107" s="337"/>
      <c r="D107" s="323"/>
      <c r="E107" s="320"/>
      <c r="F107" s="329"/>
      <c r="G107" s="329"/>
      <c r="H107" s="333"/>
      <c r="I107" s="334"/>
      <c r="J107" s="324" t="e">
        <f>IF(AND(Q107="",#REF!&gt;0,#REF!&lt;5),K107,)</f>
        <v>#REF!</v>
      </c>
      <c r="K107" s="325" t="str">
        <f>IF(D107="","ZZZ9",IF(AND(#REF!&gt;0,#REF!&lt;5),D107&amp;#REF!,D107&amp;"9"))</f>
        <v>ZZZ9</v>
      </c>
      <c r="L107" s="326">
        <f t="shared" si="3"/>
        <v>999</v>
      </c>
      <c r="M107" s="340">
        <f t="shared" si="4"/>
        <v>999</v>
      </c>
      <c r="N107" s="336"/>
      <c r="O107" s="329"/>
      <c r="P107" s="328">
        <f t="shared" si="5"/>
        <v>999</v>
      </c>
      <c r="Q107" s="329"/>
    </row>
    <row r="108" spans="1:17" s="330" customFormat="1" ht="18.899999999999999" customHeight="1" x14ac:dyDescent="0.25">
      <c r="A108" s="316">
        <v>102</v>
      </c>
      <c r="B108" s="337"/>
      <c r="C108" s="337"/>
      <c r="D108" s="323"/>
      <c r="E108" s="320"/>
      <c r="F108" s="329"/>
      <c r="G108" s="329"/>
      <c r="H108" s="333"/>
      <c r="I108" s="334"/>
      <c r="J108" s="324" t="e">
        <f>IF(AND(Q108="",#REF!&gt;0,#REF!&lt;5),K108,)</f>
        <v>#REF!</v>
      </c>
      <c r="K108" s="325" t="str">
        <f>IF(D108="","ZZZ9",IF(AND(#REF!&gt;0,#REF!&lt;5),D108&amp;#REF!,D108&amp;"9"))</f>
        <v>ZZZ9</v>
      </c>
      <c r="L108" s="326">
        <f t="shared" si="3"/>
        <v>999</v>
      </c>
      <c r="M108" s="340">
        <f t="shared" si="4"/>
        <v>999</v>
      </c>
      <c r="N108" s="336"/>
      <c r="O108" s="329"/>
      <c r="P108" s="328">
        <f t="shared" si="5"/>
        <v>999</v>
      </c>
      <c r="Q108" s="329"/>
    </row>
    <row r="109" spans="1:17" s="330" customFormat="1" ht="18.899999999999999" customHeight="1" x14ac:dyDescent="0.25">
      <c r="A109" s="316">
        <v>103</v>
      </c>
      <c r="B109" s="337"/>
      <c r="C109" s="337"/>
      <c r="D109" s="323"/>
      <c r="E109" s="320"/>
      <c r="F109" s="329"/>
      <c r="G109" s="329"/>
      <c r="H109" s="333"/>
      <c r="I109" s="334"/>
      <c r="J109" s="324" t="e">
        <f>IF(AND(Q109="",#REF!&gt;0,#REF!&lt;5),K109,)</f>
        <v>#REF!</v>
      </c>
      <c r="K109" s="325" t="str">
        <f>IF(D109="","ZZZ9",IF(AND(#REF!&gt;0,#REF!&lt;5),D109&amp;#REF!,D109&amp;"9"))</f>
        <v>ZZZ9</v>
      </c>
      <c r="L109" s="326">
        <f t="shared" si="3"/>
        <v>999</v>
      </c>
      <c r="M109" s="340">
        <f t="shared" si="4"/>
        <v>999</v>
      </c>
      <c r="N109" s="336"/>
      <c r="O109" s="329"/>
      <c r="P109" s="328">
        <f t="shared" si="5"/>
        <v>999</v>
      </c>
      <c r="Q109" s="329"/>
    </row>
    <row r="110" spans="1:17" s="330" customFormat="1" ht="18.899999999999999" customHeight="1" x14ac:dyDescent="0.25">
      <c r="A110" s="316">
        <v>104</v>
      </c>
      <c r="B110" s="337"/>
      <c r="C110" s="337"/>
      <c r="D110" s="323"/>
      <c r="E110" s="320"/>
      <c r="F110" s="329"/>
      <c r="G110" s="329"/>
      <c r="H110" s="333"/>
      <c r="I110" s="334"/>
      <c r="J110" s="324" t="e">
        <f>IF(AND(Q110="",#REF!&gt;0,#REF!&lt;5),K110,)</f>
        <v>#REF!</v>
      </c>
      <c r="K110" s="325" t="str">
        <f>IF(D110="","ZZZ9",IF(AND(#REF!&gt;0,#REF!&lt;5),D110&amp;#REF!,D110&amp;"9"))</f>
        <v>ZZZ9</v>
      </c>
      <c r="L110" s="326">
        <f t="shared" si="3"/>
        <v>999</v>
      </c>
      <c r="M110" s="340">
        <f t="shared" si="4"/>
        <v>999</v>
      </c>
      <c r="N110" s="336"/>
      <c r="O110" s="329"/>
      <c r="P110" s="328">
        <f t="shared" si="5"/>
        <v>999</v>
      </c>
      <c r="Q110" s="329"/>
    </row>
    <row r="111" spans="1:17" s="330" customFormat="1" ht="18.899999999999999" customHeight="1" x14ac:dyDescent="0.25">
      <c r="A111" s="316">
        <v>105</v>
      </c>
      <c r="B111" s="337"/>
      <c r="C111" s="337"/>
      <c r="D111" s="323"/>
      <c r="E111" s="320"/>
      <c r="F111" s="329"/>
      <c r="G111" s="329"/>
      <c r="H111" s="333"/>
      <c r="I111" s="334"/>
      <c r="J111" s="324" t="e">
        <f>IF(AND(Q111="",#REF!&gt;0,#REF!&lt;5),K111,)</f>
        <v>#REF!</v>
      </c>
      <c r="K111" s="325" t="str">
        <f>IF(D111="","ZZZ9",IF(AND(#REF!&gt;0,#REF!&lt;5),D111&amp;#REF!,D111&amp;"9"))</f>
        <v>ZZZ9</v>
      </c>
      <c r="L111" s="326">
        <f t="shared" si="3"/>
        <v>999</v>
      </c>
      <c r="M111" s="340">
        <f t="shared" si="4"/>
        <v>999</v>
      </c>
      <c r="N111" s="336"/>
      <c r="O111" s="329"/>
      <c r="P111" s="328">
        <f t="shared" si="5"/>
        <v>999</v>
      </c>
      <c r="Q111" s="329"/>
    </row>
    <row r="112" spans="1:17" s="330" customFormat="1" ht="18.899999999999999" customHeight="1" x14ac:dyDescent="0.25">
      <c r="A112" s="316">
        <v>106</v>
      </c>
      <c r="B112" s="337"/>
      <c r="C112" s="337"/>
      <c r="D112" s="323"/>
      <c r="E112" s="320"/>
      <c r="F112" s="329"/>
      <c r="G112" s="329"/>
      <c r="H112" s="333"/>
      <c r="I112" s="334"/>
      <c r="J112" s="324" t="e">
        <f>IF(AND(Q112="",#REF!&gt;0,#REF!&lt;5),K112,)</f>
        <v>#REF!</v>
      </c>
      <c r="K112" s="325" t="str">
        <f>IF(D112="","ZZZ9",IF(AND(#REF!&gt;0,#REF!&lt;5),D112&amp;#REF!,D112&amp;"9"))</f>
        <v>ZZZ9</v>
      </c>
      <c r="L112" s="326">
        <f t="shared" si="3"/>
        <v>999</v>
      </c>
      <c r="M112" s="340">
        <f t="shared" si="4"/>
        <v>999</v>
      </c>
      <c r="N112" s="336"/>
      <c r="O112" s="329"/>
      <c r="P112" s="328">
        <f t="shared" si="5"/>
        <v>999</v>
      </c>
      <c r="Q112" s="329"/>
    </row>
    <row r="113" spans="1:17" s="330" customFormat="1" ht="18.899999999999999" customHeight="1" x14ac:dyDescent="0.25">
      <c r="A113" s="316">
        <v>107</v>
      </c>
      <c r="B113" s="337"/>
      <c r="C113" s="337"/>
      <c r="D113" s="323"/>
      <c r="E113" s="320"/>
      <c r="F113" s="329"/>
      <c r="G113" s="329"/>
      <c r="H113" s="333"/>
      <c r="I113" s="334"/>
      <c r="J113" s="324" t="e">
        <f>IF(AND(Q113="",#REF!&gt;0,#REF!&lt;5),K113,)</f>
        <v>#REF!</v>
      </c>
      <c r="K113" s="325" t="str">
        <f>IF(D113="","ZZZ9",IF(AND(#REF!&gt;0,#REF!&lt;5),D113&amp;#REF!,D113&amp;"9"))</f>
        <v>ZZZ9</v>
      </c>
      <c r="L113" s="326">
        <f t="shared" si="3"/>
        <v>999</v>
      </c>
      <c r="M113" s="340">
        <f t="shared" si="4"/>
        <v>999</v>
      </c>
      <c r="N113" s="336"/>
      <c r="O113" s="329"/>
      <c r="P113" s="328">
        <f t="shared" si="5"/>
        <v>999</v>
      </c>
      <c r="Q113" s="329"/>
    </row>
    <row r="114" spans="1:17" s="330" customFormat="1" ht="18.899999999999999" customHeight="1" x14ac:dyDescent="0.25">
      <c r="A114" s="316">
        <v>108</v>
      </c>
      <c r="B114" s="337"/>
      <c r="C114" s="337"/>
      <c r="D114" s="323"/>
      <c r="E114" s="320"/>
      <c r="F114" s="329"/>
      <c r="G114" s="329"/>
      <c r="H114" s="333"/>
      <c r="I114" s="334"/>
      <c r="J114" s="324" t="e">
        <f>IF(AND(Q114="",#REF!&gt;0,#REF!&lt;5),K114,)</f>
        <v>#REF!</v>
      </c>
      <c r="K114" s="325" t="str">
        <f>IF(D114="","ZZZ9",IF(AND(#REF!&gt;0,#REF!&lt;5),D114&amp;#REF!,D114&amp;"9"))</f>
        <v>ZZZ9</v>
      </c>
      <c r="L114" s="326">
        <f t="shared" si="3"/>
        <v>999</v>
      </c>
      <c r="M114" s="340">
        <f t="shared" si="4"/>
        <v>999</v>
      </c>
      <c r="N114" s="336"/>
      <c r="O114" s="329"/>
      <c r="P114" s="328">
        <f t="shared" si="5"/>
        <v>999</v>
      </c>
      <c r="Q114" s="329"/>
    </row>
    <row r="115" spans="1:17" s="330" customFormat="1" ht="18.899999999999999" customHeight="1" x14ac:dyDescent="0.25">
      <c r="A115" s="316">
        <v>109</v>
      </c>
      <c r="B115" s="337"/>
      <c r="C115" s="337"/>
      <c r="D115" s="323"/>
      <c r="E115" s="320"/>
      <c r="F115" s="329"/>
      <c r="G115" s="329"/>
      <c r="H115" s="333"/>
      <c r="I115" s="334"/>
      <c r="J115" s="324" t="e">
        <f>IF(AND(Q115="",#REF!&gt;0,#REF!&lt;5),K115,)</f>
        <v>#REF!</v>
      </c>
      <c r="K115" s="325" t="str">
        <f>IF(D115="","ZZZ9",IF(AND(#REF!&gt;0,#REF!&lt;5),D115&amp;#REF!,D115&amp;"9"))</f>
        <v>ZZZ9</v>
      </c>
      <c r="L115" s="326">
        <f t="shared" si="3"/>
        <v>999</v>
      </c>
      <c r="M115" s="340">
        <f t="shared" si="4"/>
        <v>999</v>
      </c>
      <c r="N115" s="336"/>
      <c r="O115" s="329"/>
      <c r="P115" s="328">
        <f t="shared" si="5"/>
        <v>999</v>
      </c>
      <c r="Q115" s="329"/>
    </row>
    <row r="116" spans="1:17" s="330" customFormat="1" ht="18.899999999999999" customHeight="1" x14ac:dyDescent="0.25">
      <c r="A116" s="316">
        <v>110</v>
      </c>
      <c r="B116" s="337"/>
      <c r="C116" s="337"/>
      <c r="D116" s="323"/>
      <c r="E116" s="320"/>
      <c r="F116" s="329"/>
      <c r="G116" s="329"/>
      <c r="H116" s="333"/>
      <c r="I116" s="334"/>
      <c r="J116" s="324" t="e">
        <f>IF(AND(Q116="",#REF!&gt;0,#REF!&lt;5),K116,)</f>
        <v>#REF!</v>
      </c>
      <c r="K116" s="325" t="str">
        <f>IF(D116="","ZZZ9",IF(AND(#REF!&gt;0,#REF!&lt;5),D116&amp;#REF!,D116&amp;"9"))</f>
        <v>ZZZ9</v>
      </c>
      <c r="L116" s="326">
        <f t="shared" si="3"/>
        <v>999</v>
      </c>
      <c r="M116" s="340">
        <f t="shared" si="4"/>
        <v>999</v>
      </c>
      <c r="N116" s="336"/>
      <c r="O116" s="329"/>
      <c r="P116" s="328">
        <f t="shared" si="5"/>
        <v>999</v>
      </c>
      <c r="Q116" s="329"/>
    </row>
    <row r="117" spans="1:17" s="330" customFormat="1" ht="18.899999999999999" customHeight="1" x14ac:dyDescent="0.25">
      <c r="A117" s="316">
        <v>111</v>
      </c>
      <c r="B117" s="337"/>
      <c r="C117" s="337"/>
      <c r="D117" s="323"/>
      <c r="E117" s="320"/>
      <c r="F117" s="329"/>
      <c r="G117" s="329"/>
      <c r="H117" s="333"/>
      <c r="I117" s="334"/>
      <c r="J117" s="324" t="e">
        <f>IF(AND(Q117="",#REF!&gt;0,#REF!&lt;5),K117,)</f>
        <v>#REF!</v>
      </c>
      <c r="K117" s="325" t="str">
        <f>IF(D117="","ZZZ9",IF(AND(#REF!&gt;0,#REF!&lt;5),D117&amp;#REF!,D117&amp;"9"))</f>
        <v>ZZZ9</v>
      </c>
      <c r="L117" s="326">
        <f t="shared" si="3"/>
        <v>999</v>
      </c>
      <c r="M117" s="340">
        <f t="shared" si="4"/>
        <v>999</v>
      </c>
      <c r="N117" s="336"/>
      <c r="O117" s="329"/>
      <c r="P117" s="328">
        <f t="shared" si="5"/>
        <v>999</v>
      </c>
      <c r="Q117" s="329"/>
    </row>
    <row r="118" spans="1:17" s="330" customFormat="1" ht="18.899999999999999" customHeight="1" x14ac:dyDescent="0.25">
      <c r="A118" s="316">
        <v>112</v>
      </c>
      <c r="B118" s="337"/>
      <c r="C118" s="337"/>
      <c r="D118" s="323"/>
      <c r="E118" s="320"/>
      <c r="F118" s="329"/>
      <c r="G118" s="329"/>
      <c r="H118" s="333"/>
      <c r="I118" s="334"/>
      <c r="J118" s="324" t="e">
        <f>IF(AND(Q118="",#REF!&gt;0,#REF!&lt;5),K118,)</f>
        <v>#REF!</v>
      </c>
      <c r="K118" s="325" t="str">
        <f>IF(D118="","ZZZ9",IF(AND(#REF!&gt;0,#REF!&lt;5),D118&amp;#REF!,D118&amp;"9"))</f>
        <v>ZZZ9</v>
      </c>
      <c r="L118" s="326">
        <f t="shared" si="3"/>
        <v>999</v>
      </c>
      <c r="M118" s="340">
        <f t="shared" si="4"/>
        <v>999</v>
      </c>
      <c r="N118" s="336"/>
      <c r="O118" s="329"/>
      <c r="P118" s="328">
        <f t="shared" si="5"/>
        <v>999</v>
      </c>
      <c r="Q118" s="329"/>
    </row>
    <row r="119" spans="1:17" s="330" customFormat="1" ht="18.899999999999999" customHeight="1" x14ac:dyDescent="0.25">
      <c r="A119" s="316">
        <v>113</v>
      </c>
      <c r="B119" s="337"/>
      <c r="C119" s="337"/>
      <c r="D119" s="323"/>
      <c r="E119" s="320"/>
      <c r="F119" s="329"/>
      <c r="G119" s="329"/>
      <c r="H119" s="333"/>
      <c r="I119" s="334"/>
      <c r="J119" s="324" t="e">
        <f>IF(AND(Q119="",#REF!&gt;0,#REF!&lt;5),K119,)</f>
        <v>#REF!</v>
      </c>
      <c r="K119" s="325" t="str">
        <f>IF(D119="","ZZZ9",IF(AND(#REF!&gt;0,#REF!&lt;5),D119&amp;#REF!,D119&amp;"9"))</f>
        <v>ZZZ9</v>
      </c>
      <c r="L119" s="326">
        <f t="shared" si="3"/>
        <v>999</v>
      </c>
      <c r="M119" s="340">
        <f t="shared" si="4"/>
        <v>999</v>
      </c>
      <c r="N119" s="336"/>
      <c r="O119" s="329"/>
      <c r="P119" s="328">
        <f t="shared" si="5"/>
        <v>999</v>
      </c>
      <c r="Q119" s="329"/>
    </row>
    <row r="120" spans="1:17" s="330" customFormat="1" ht="18.899999999999999" customHeight="1" x14ac:dyDescent="0.25">
      <c r="A120" s="316">
        <v>114</v>
      </c>
      <c r="B120" s="337"/>
      <c r="C120" s="337"/>
      <c r="D120" s="323"/>
      <c r="E120" s="320"/>
      <c r="F120" s="329"/>
      <c r="G120" s="329"/>
      <c r="H120" s="333"/>
      <c r="I120" s="334"/>
      <c r="J120" s="324" t="e">
        <f>IF(AND(Q120="",#REF!&gt;0,#REF!&lt;5),K120,)</f>
        <v>#REF!</v>
      </c>
      <c r="K120" s="325" t="str">
        <f>IF(D120="","ZZZ9",IF(AND(#REF!&gt;0,#REF!&lt;5),D120&amp;#REF!,D120&amp;"9"))</f>
        <v>ZZZ9</v>
      </c>
      <c r="L120" s="326">
        <f t="shared" si="3"/>
        <v>999</v>
      </c>
      <c r="M120" s="340">
        <f t="shared" si="4"/>
        <v>999</v>
      </c>
      <c r="N120" s="336"/>
      <c r="O120" s="329"/>
      <c r="P120" s="328">
        <f t="shared" si="5"/>
        <v>999</v>
      </c>
      <c r="Q120" s="329"/>
    </row>
    <row r="121" spans="1:17" s="330" customFormat="1" ht="18.899999999999999" customHeight="1" x14ac:dyDescent="0.25">
      <c r="A121" s="316">
        <v>115</v>
      </c>
      <c r="B121" s="337"/>
      <c r="C121" s="337"/>
      <c r="D121" s="323"/>
      <c r="E121" s="320"/>
      <c r="F121" s="329"/>
      <c r="G121" s="329"/>
      <c r="H121" s="333"/>
      <c r="I121" s="334"/>
      <c r="J121" s="324" t="e">
        <f>IF(AND(Q121="",#REF!&gt;0,#REF!&lt;5),K121,)</f>
        <v>#REF!</v>
      </c>
      <c r="K121" s="325" t="str">
        <f>IF(D121="","ZZZ9",IF(AND(#REF!&gt;0,#REF!&lt;5),D121&amp;#REF!,D121&amp;"9"))</f>
        <v>ZZZ9</v>
      </c>
      <c r="L121" s="326">
        <f t="shared" si="3"/>
        <v>999</v>
      </c>
      <c r="M121" s="340">
        <f t="shared" si="4"/>
        <v>999</v>
      </c>
      <c r="N121" s="336"/>
      <c r="O121" s="329"/>
      <c r="P121" s="328">
        <f t="shared" si="5"/>
        <v>999</v>
      </c>
      <c r="Q121" s="329"/>
    </row>
    <row r="122" spans="1:17" s="330" customFormat="1" ht="18.899999999999999" customHeight="1" x14ac:dyDescent="0.25">
      <c r="A122" s="316">
        <v>116</v>
      </c>
      <c r="B122" s="337"/>
      <c r="C122" s="337"/>
      <c r="D122" s="323"/>
      <c r="E122" s="320"/>
      <c r="F122" s="329"/>
      <c r="G122" s="329"/>
      <c r="H122" s="333"/>
      <c r="I122" s="334"/>
      <c r="J122" s="324" t="e">
        <f>IF(AND(Q122="",#REF!&gt;0,#REF!&lt;5),K122,)</f>
        <v>#REF!</v>
      </c>
      <c r="K122" s="325" t="str">
        <f>IF(D122="","ZZZ9",IF(AND(#REF!&gt;0,#REF!&lt;5),D122&amp;#REF!,D122&amp;"9"))</f>
        <v>ZZZ9</v>
      </c>
      <c r="L122" s="326">
        <f t="shared" si="3"/>
        <v>999</v>
      </c>
      <c r="M122" s="340">
        <f t="shared" si="4"/>
        <v>999</v>
      </c>
      <c r="N122" s="336"/>
      <c r="O122" s="329"/>
      <c r="P122" s="328">
        <f t="shared" si="5"/>
        <v>999</v>
      </c>
      <c r="Q122" s="329"/>
    </row>
    <row r="123" spans="1:17" s="330" customFormat="1" ht="18.899999999999999" customHeight="1" x14ac:dyDescent="0.25">
      <c r="A123" s="316">
        <v>117</v>
      </c>
      <c r="B123" s="337"/>
      <c r="C123" s="337"/>
      <c r="D123" s="323"/>
      <c r="E123" s="320"/>
      <c r="F123" s="329"/>
      <c r="G123" s="329"/>
      <c r="H123" s="333"/>
      <c r="I123" s="334"/>
      <c r="J123" s="324" t="e">
        <f>IF(AND(Q123="",#REF!&gt;0,#REF!&lt;5),K123,)</f>
        <v>#REF!</v>
      </c>
      <c r="K123" s="325" t="str">
        <f>IF(D123="","ZZZ9",IF(AND(#REF!&gt;0,#REF!&lt;5),D123&amp;#REF!,D123&amp;"9"))</f>
        <v>ZZZ9</v>
      </c>
      <c r="L123" s="326">
        <f t="shared" si="3"/>
        <v>999</v>
      </c>
      <c r="M123" s="340">
        <f t="shared" si="4"/>
        <v>999</v>
      </c>
      <c r="N123" s="336"/>
      <c r="O123" s="329"/>
      <c r="P123" s="328">
        <f t="shared" si="5"/>
        <v>999</v>
      </c>
      <c r="Q123" s="329"/>
    </row>
    <row r="124" spans="1:17" s="330" customFormat="1" ht="18.899999999999999" customHeight="1" x14ac:dyDescent="0.25">
      <c r="A124" s="316">
        <v>118</v>
      </c>
      <c r="B124" s="337"/>
      <c r="C124" s="337"/>
      <c r="D124" s="323"/>
      <c r="E124" s="320"/>
      <c r="F124" s="329"/>
      <c r="G124" s="329"/>
      <c r="H124" s="333"/>
      <c r="I124" s="334"/>
      <c r="J124" s="324" t="e">
        <f>IF(AND(Q124="",#REF!&gt;0,#REF!&lt;5),K124,)</f>
        <v>#REF!</v>
      </c>
      <c r="K124" s="325" t="str">
        <f>IF(D124="","ZZZ9",IF(AND(#REF!&gt;0,#REF!&lt;5),D124&amp;#REF!,D124&amp;"9"))</f>
        <v>ZZZ9</v>
      </c>
      <c r="L124" s="326">
        <f t="shared" si="3"/>
        <v>999</v>
      </c>
      <c r="M124" s="340">
        <f t="shared" si="4"/>
        <v>999</v>
      </c>
      <c r="N124" s="336"/>
      <c r="O124" s="329"/>
      <c r="P124" s="328">
        <f t="shared" si="5"/>
        <v>999</v>
      </c>
      <c r="Q124" s="329"/>
    </row>
    <row r="125" spans="1:17" s="330" customFormat="1" ht="18.899999999999999" customHeight="1" x14ac:dyDescent="0.25">
      <c r="A125" s="316">
        <v>119</v>
      </c>
      <c r="B125" s="337"/>
      <c r="C125" s="337"/>
      <c r="D125" s="323"/>
      <c r="E125" s="320"/>
      <c r="F125" s="329"/>
      <c r="G125" s="329"/>
      <c r="H125" s="333"/>
      <c r="I125" s="334"/>
      <c r="J125" s="324" t="e">
        <f>IF(AND(Q125="",#REF!&gt;0,#REF!&lt;5),K125,)</f>
        <v>#REF!</v>
      </c>
      <c r="K125" s="325" t="str">
        <f>IF(D125="","ZZZ9",IF(AND(#REF!&gt;0,#REF!&lt;5),D125&amp;#REF!,D125&amp;"9"))</f>
        <v>ZZZ9</v>
      </c>
      <c r="L125" s="326">
        <f t="shared" si="3"/>
        <v>999</v>
      </c>
      <c r="M125" s="340">
        <f t="shared" si="4"/>
        <v>999</v>
      </c>
      <c r="N125" s="336"/>
      <c r="O125" s="329"/>
      <c r="P125" s="328">
        <f t="shared" si="5"/>
        <v>999</v>
      </c>
      <c r="Q125" s="329"/>
    </row>
    <row r="126" spans="1:17" s="330" customFormat="1" ht="18.899999999999999" customHeight="1" x14ac:dyDescent="0.25">
      <c r="A126" s="316">
        <v>120</v>
      </c>
      <c r="B126" s="337"/>
      <c r="C126" s="337"/>
      <c r="D126" s="323"/>
      <c r="E126" s="320"/>
      <c r="F126" s="329"/>
      <c r="G126" s="329"/>
      <c r="H126" s="333"/>
      <c r="I126" s="334"/>
      <c r="J126" s="324" t="e">
        <f>IF(AND(Q126="",#REF!&gt;0,#REF!&lt;5),K126,)</f>
        <v>#REF!</v>
      </c>
      <c r="K126" s="325" t="str">
        <f>IF(D126="","ZZZ9",IF(AND(#REF!&gt;0,#REF!&lt;5),D126&amp;#REF!,D126&amp;"9"))</f>
        <v>ZZZ9</v>
      </c>
      <c r="L126" s="326">
        <f t="shared" si="3"/>
        <v>999</v>
      </c>
      <c r="M126" s="340">
        <f t="shared" si="4"/>
        <v>999</v>
      </c>
      <c r="N126" s="336"/>
      <c r="O126" s="329"/>
      <c r="P126" s="328">
        <f t="shared" si="5"/>
        <v>999</v>
      </c>
      <c r="Q126" s="329"/>
    </row>
    <row r="127" spans="1:17" s="330" customFormat="1" ht="18.899999999999999" customHeight="1" x14ac:dyDescent="0.25">
      <c r="A127" s="316">
        <v>121</v>
      </c>
      <c r="B127" s="337"/>
      <c r="C127" s="337"/>
      <c r="D127" s="323"/>
      <c r="E127" s="320"/>
      <c r="F127" s="329"/>
      <c r="G127" s="329"/>
      <c r="H127" s="333"/>
      <c r="I127" s="334"/>
      <c r="J127" s="324" t="e">
        <f>IF(AND(Q127="",#REF!&gt;0,#REF!&lt;5),K127,)</f>
        <v>#REF!</v>
      </c>
      <c r="K127" s="325" t="str">
        <f>IF(D127="","ZZZ9",IF(AND(#REF!&gt;0,#REF!&lt;5),D127&amp;#REF!,D127&amp;"9"))</f>
        <v>ZZZ9</v>
      </c>
      <c r="L127" s="326">
        <f t="shared" si="3"/>
        <v>999</v>
      </c>
      <c r="M127" s="340">
        <f t="shared" si="4"/>
        <v>999</v>
      </c>
      <c r="N127" s="336"/>
      <c r="O127" s="329"/>
      <c r="P127" s="328">
        <f t="shared" si="5"/>
        <v>999</v>
      </c>
      <c r="Q127" s="329"/>
    </row>
    <row r="128" spans="1:17" s="330" customFormat="1" ht="18.899999999999999" customHeight="1" x14ac:dyDescent="0.25">
      <c r="A128" s="316">
        <v>122</v>
      </c>
      <c r="B128" s="337"/>
      <c r="C128" s="337"/>
      <c r="D128" s="323"/>
      <c r="E128" s="320"/>
      <c r="F128" s="329"/>
      <c r="G128" s="329"/>
      <c r="H128" s="333"/>
      <c r="I128" s="334"/>
      <c r="J128" s="324" t="e">
        <f>IF(AND(Q128="",#REF!&gt;0,#REF!&lt;5),K128,)</f>
        <v>#REF!</v>
      </c>
      <c r="K128" s="325" t="str">
        <f>IF(D128="","ZZZ9",IF(AND(#REF!&gt;0,#REF!&lt;5),D128&amp;#REF!,D128&amp;"9"))</f>
        <v>ZZZ9</v>
      </c>
      <c r="L128" s="326">
        <f t="shared" si="3"/>
        <v>999</v>
      </c>
      <c r="M128" s="340">
        <f t="shared" si="4"/>
        <v>999</v>
      </c>
      <c r="N128" s="336"/>
      <c r="O128" s="329"/>
      <c r="P128" s="328">
        <f t="shared" si="5"/>
        <v>999</v>
      </c>
      <c r="Q128" s="329"/>
    </row>
    <row r="129" spans="1:17" s="330" customFormat="1" ht="18.899999999999999" customHeight="1" x14ac:dyDescent="0.25">
      <c r="A129" s="316">
        <v>123</v>
      </c>
      <c r="B129" s="337"/>
      <c r="C129" s="337"/>
      <c r="D129" s="323"/>
      <c r="E129" s="320"/>
      <c r="F129" s="329"/>
      <c r="G129" s="329"/>
      <c r="H129" s="333"/>
      <c r="I129" s="334"/>
      <c r="J129" s="324" t="e">
        <f>IF(AND(Q129="",#REF!&gt;0,#REF!&lt;5),K129,)</f>
        <v>#REF!</v>
      </c>
      <c r="K129" s="325" t="str">
        <f>IF(D129="","ZZZ9",IF(AND(#REF!&gt;0,#REF!&lt;5),D129&amp;#REF!,D129&amp;"9"))</f>
        <v>ZZZ9</v>
      </c>
      <c r="L129" s="326">
        <f t="shared" si="3"/>
        <v>999</v>
      </c>
      <c r="M129" s="340">
        <f t="shared" si="4"/>
        <v>999</v>
      </c>
      <c r="N129" s="336"/>
      <c r="O129" s="329"/>
      <c r="P129" s="328">
        <f t="shared" si="5"/>
        <v>999</v>
      </c>
      <c r="Q129" s="329"/>
    </row>
    <row r="130" spans="1:17" s="330" customFormat="1" ht="18.899999999999999" customHeight="1" x14ac:dyDescent="0.25">
      <c r="A130" s="316">
        <v>124</v>
      </c>
      <c r="B130" s="337"/>
      <c r="C130" s="337"/>
      <c r="D130" s="323"/>
      <c r="E130" s="320"/>
      <c r="F130" s="329"/>
      <c r="G130" s="329"/>
      <c r="H130" s="333"/>
      <c r="I130" s="334"/>
      <c r="J130" s="324" t="e">
        <f>IF(AND(Q130="",#REF!&gt;0,#REF!&lt;5),K130,)</f>
        <v>#REF!</v>
      </c>
      <c r="K130" s="325" t="str">
        <f>IF(D130="","ZZZ9",IF(AND(#REF!&gt;0,#REF!&lt;5),D130&amp;#REF!,D130&amp;"9"))</f>
        <v>ZZZ9</v>
      </c>
      <c r="L130" s="326">
        <f t="shared" si="3"/>
        <v>999</v>
      </c>
      <c r="M130" s="340">
        <f t="shared" si="4"/>
        <v>999</v>
      </c>
      <c r="N130" s="336"/>
      <c r="O130" s="329"/>
      <c r="P130" s="328">
        <f t="shared" si="5"/>
        <v>999</v>
      </c>
      <c r="Q130" s="329"/>
    </row>
    <row r="131" spans="1:17" s="330" customFormat="1" ht="18.899999999999999" customHeight="1" x14ac:dyDescent="0.25">
      <c r="A131" s="316">
        <v>125</v>
      </c>
      <c r="B131" s="337"/>
      <c r="C131" s="337"/>
      <c r="D131" s="323"/>
      <c r="E131" s="320"/>
      <c r="F131" s="329"/>
      <c r="G131" s="329"/>
      <c r="H131" s="333"/>
      <c r="I131" s="334"/>
      <c r="J131" s="324" t="e">
        <f>IF(AND(Q131="",#REF!&gt;0,#REF!&lt;5),K131,)</f>
        <v>#REF!</v>
      </c>
      <c r="K131" s="325" t="str">
        <f>IF(D131="","ZZZ9",IF(AND(#REF!&gt;0,#REF!&lt;5),D131&amp;#REF!,D131&amp;"9"))</f>
        <v>ZZZ9</v>
      </c>
      <c r="L131" s="326">
        <f t="shared" si="3"/>
        <v>999</v>
      </c>
      <c r="M131" s="340">
        <f t="shared" si="4"/>
        <v>999</v>
      </c>
      <c r="N131" s="336"/>
      <c r="O131" s="329"/>
      <c r="P131" s="328">
        <f t="shared" si="5"/>
        <v>999</v>
      </c>
      <c r="Q131" s="329"/>
    </row>
    <row r="132" spans="1:17" s="330" customFormat="1" ht="18.899999999999999" customHeight="1" x14ac:dyDescent="0.25">
      <c r="A132" s="316">
        <v>126</v>
      </c>
      <c r="B132" s="337"/>
      <c r="C132" s="337"/>
      <c r="D132" s="323"/>
      <c r="E132" s="320"/>
      <c r="F132" s="329"/>
      <c r="G132" s="329"/>
      <c r="H132" s="333"/>
      <c r="I132" s="334"/>
      <c r="J132" s="324" t="e">
        <f>IF(AND(Q132="",#REF!&gt;0,#REF!&lt;5),K132,)</f>
        <v>#REF!</v>
      </c>
      <c r="K132" s="325" t="str">
        <f>IF(D132="","ZZZ9",IF(AND(#REF!&gt;0,#REF!&lt;5),D132&amp;#REF!,D132&amp;"9"))</f>
        <v>ZZZ9</v>
      </c>
      <c r="L132" s="326">
        <f t="shared" si="3"/>
        <v>999</v>
      </c>
      <c r="M132" s="340">
        <f t="shared" si="4"/>
        <v>999</v>
      </c>
      <c r="N132" s="336"/>
      <c r="O132" s="329"/>
      <c r="P132" s="328">
        <f t="shared" si="5"/>
        <v>999</v>
      </c>
      <c r="Q132" s="329"/>
    </row>
    <row r="133" spans="1:17" s="330" customFormat="1" ht="18.899999999999999" customHeight="1" x14ac:dyDescent="0.25">
      <c r="A133" s="316">
        <v>127</v>
      </c>
      <c r="B133" s="337"/>
      <c r="C133" s="337"/>
      <c r="D133" s="323"/>
      <c r="E133" s="320"/>
      <c r="F133" s="329"/>
      <c r="G133" s="329"/>
      <c r="H133" s="333"/>
      <c r="I133" s="334"/>
      <c r="J133" s="324" t="e">
        <f>IF(AND(Q133="",#REF!&gt;0,#REF!&lt;5),K133,)</f>
        <v>#REF!</v>
      </c>
      <c r="K133" s="325" t="str">
        <f>IF(D133="","ZZZ9",IF(AND(#REF!&gt;0,#REF!&lt;5),D133&amp;#REF!,D133&amp;"9"))</f>
        <v>ZZZ9</v>
      </c>
      <c r="L133" s="326">
        <f t="shared" si="3"/>
        <v>999</v>
      </c>
      <c r="M133" s="340">
        <f t="shared" si="4"/>
        <v>999</v>
      </c>
      <c r="N133" s="336"/>
      <c r="O133" s="329"/>
      <c r="P133" s="328">
        <f t="shared" si="5"/>
        <v>999</v>
      </c>
      <c r="Q133" s="329"/>
    </row>
    <row r="134" spans="1:17" s="330" customFormat="1" ht="18.899999999999999" customHeight="1" x14ac:dyDescent="0.25">
      <c r="A134" s="316">
        <v>128</v>
      </c>
      <c r="B134" s="337"/>
      <c r="C134" s="337"/>
      <c r="D134" s="323"/>
      <c r="E134" s="320"/>
      <c r="F134" s="329"/>
      <c r="G134" s="329"/>
      <c r="H134" s="333"/>
      <c r="I134" s="334"/>
      <c r="J134" s="324" t="e">
        <f>IF(AND(Q134="",#REF!&gt;0,#REF!&lt;5),K134,)</f>
        <v>#REF!</v>
      </c>
      <c r="K134" s="325" t="str">
        <f>IF(D134="","ZZZ9",IF(AND(#REF!&gt;0,#REF!&lt;5),D134&amp;#REF!,D134&amp;"9"))</f>
        <v>ZZZ9</v>
      </c>
      <c r="L134" s="326">
        <f t="shared" si="3"/>
        <v>999</v>
      </c>
      <c r="M134" s="340">
        <f t="shared" si="4"/>
        <v>999</v>
      </c>
      <c r="N134" s="336"/>
      <c r="O134" s="334"/>
      <c r="P134" s="345">
        <f t="shared" si="5"/>
        <v>999</v>
      </c>
      <c r="Q134" s="334"/>
    </row>
    <row r="135" spans="1:17" x14ac:dyDescent="0.25">
      <c r="A135" s="316">
        <v>129</v>
      </c>
      <c r="B135" s="337"/>
      <c r="C135" s="337"/>
      <c r="D135" s="323"/>
      <c r="E135" s="320"/>
      <c r="F135" s="329"/>
      <c r="G135" s="329"/>
      <c r="H135" s="333"/>
      <c r="I135" s="334"/>
      <c r="J135" s="324" t="e">
        <f>IF(AND(Q135="",#REF!&gt;0,#REF!&lt;5),K135,)</f>
        <v>#REF!</v>
      </c>
      <c r="K135" s="325" t="str">
        <f>IF(D135="","ZZZ9",IF(AND(#REF!&gt;0,#REF!&lt;5),D135&amp;#REF!,D135&amp;"9"))</f>
        <v>ZZZ9</v>
      </c>
      <c r="L135" s="326">
        <f t="shared" si="3"/>
        <v>999</v>
      </c>
      <c r="M135" s="340">
        <f t="shared" si="4"/>
        <v>999</v>
      </c>
      <c r="N135" s="336"/>
      <c r="O135" s="329"/>
      <c r="P135" s="328">
        <f t="shared" si="5"/>
        <v>999</v>
      </c>
      <c r="Q135" s="329"/>
    </row>
    <row r="136" spans="1:17" x14ac:dyDescent="0.25">
      <c r="A136" s="316">
        <v>130</v>
      </c>
      <c r="B136" s="337"/>
      <c r="C136" s="337"/>
      <c r="D136" s="323"/>
      <c r="E136" s="320"/>
      <c r="F136" s="329"/>
      <c r="G136" s="329"/>
      <c r="H136" s="333"/>
      <c r="I136" s="334"/>
      <c r="J136" s="324" t="e">
        <f>IF(AND(Q136="",#REF!&gt;0,#REF!&lt;5),K136,)</f>
        <v>#REF!</v>
      </c>
      <c r="K136" s="325" t="str">
        <f>IF(D136="","ZZZ9",IF(AND(#REF!&gt;0,#REF!&lt;5),D136&amp;#REF!,D136&amp;"9"))</f>
        <v>ZZZ9</v>
      </c>
      <c r="L136" s="326">
        <f t="shared" si="3"/>
        <v>999</v>
      </c>
      <c r="M136" s="340">
        <f t="shared" si="4"/>
        <v>999</v>
      </c>
      <c r="N136" s="336"/>
      <c r="O136" s="329"/>
      <c r="P136" s="328">
        <f t="shared" si="5"/>
        <v>999</v>
      </c>
      <c r="Q136" s="329"/>
    </row>
    <row r="137" spans="1:17" x14ac:dyDescent="0.25">
      <c r="A137" s="316">
        <v>131</v>
      </c>
      <c r="B137" s="337"/>
      <c r="C137" s="337"/>
      <c r="D137" s="323"/>
      <c r="E137" s="320"/>
      <c r="F137" s="329"/>
      <c r="G137" s="329"/>
      <c r="H137" s="333"/>
      <c r="I137" s="334"/>
      <c r="J137" s="324" t="e">
        <f>IF(AND(Q137="",#REF!&gt;0,#REF!&lt;5),K137,)</f>
        <v>#REF!</v>
      </c>
      <c r="K137" s="325" t="str">
        <f>IF(D137="","ZZZ9",IF(AND(#REF!&gt;0,#REF!&lt;5),D137&amp;#REF!,D137&amp;"9"))</f>
        <v>ZZZ9</v>
      </c>
      <c r="L137" s="326">
        <f t="shared" si="3"/>
        <v>999</v>
      </c>
      <c r="M137" s="340">
        <f t="shared" si="4"/>
        <v>999</v>
      </c>
      <c r="N137" s="336"/>
      <c r="O137" s="329"/>
      <c r="P137" s="328">
        <f t="shared" si="5"/>
        <v>999</v>
      </c>
      <c r="Q137" s="329"/>
    </row>
    <row r="138" spans="1:17" x14ac:dyDescent="0.25">
      <c r="A138" s="316">
        <v>132</v>
      </c>
      <c r="B138" s="337"/>
      <c r="C138" s="337"/>
      <c r="D138" s="323"/>
      <c r="E138" s="320"/>
      <c r="F138" s="329"/>
      <c r="G138" s="329"/>
      <c r="H138" s="333"/>
      <c r="I138" s="334"/>
      <c r="J138" s="324" t="e">
        <f>IF(AND(Q138="",#REF!&gt;0,#REF!&lt;5),K138,)</f>
        <v>#REF!</v>
      </c>
      <c r="K138" s="325" t="str">
        <f>IF(D138="","ZZZ9",IF(AND(#REF!&gt;0,#REF!&lt;5),D138&amp;#REF!,D138&amp;"9"))</f>
        <v>ZZZ9</v>
      </c>
      <c r="L138" s="326">
        <f t="shared" si="3"/>
        <v>999</v>
      </c>
      <c r="M138" s="340">
        <f t="shared" si="4"/>
        <v>999</v>
      </c>
      <c r="N138" s="336"/>
      <c r="O138" s="329"/>
      <c r="P138" s="328">
        <f t="shared" si="5"/>
        <v>999</v>
      </c>
      <c r="Q138" s="329"/>
    </row>
    <row r="139" spans="1:17" x14ac:dyDescent="0.25">
      <c r="A139" s="316">
        <v>133</v>
      </c>
      <c r="B139" s="337"/>
      <c r="C139" s="337"/>
      <c r="D139" s="323"/>
      <c r="E139" s="320"/>
      <c r="F139" s="329"/>
      <c r="G139" s="329"/>
      <c r="H139" s="333"/>
      <c r="I139" s="334"/>
      <c r="J139" s="324" t="e">
        <f>IF(AND(Q139="",#REF!&gt;0,#REF!&lt;5),K139,)</f>
        <v>#REF!</v>
      </c>
      <c r="K139" s="325" t="str">
        <f>IF(D139="","ZZZ9",IF(AND(#REF!&gt;0,#REF!&lt;5),D139&amp;#REF!,D139&amp;"9"))</f>
        <v>ZZZ9</v>
      </c>
      <c r="L139" s="326">
        <f t="shared" si="3"/>
        <v>999</v>
      </c>
      <c r="M139" s="340">
        <f t="shared" si="4"/>
        <v>999</v>
      </c>
      <c r="N139" s="336"/>
      <c r="O139" s="329"/>
      <c r="P139" s="328">
        <f t="shared" si="5"/>
        <v>999</v>
      </c>
      <c r="Q139" s="329"/>
    </row>
    <row r="140" spans="1:17" x14ac:dyDescent="0.25">
      <c r="A140" s="316">
        <v>134</v>
      </c>
      <c r="B140" s="337"/>
      <c r="C140" s="337"/>
      <c r="D140" s="323"/>
      <c r="E140" s="320"/>
      <c r="F140" s="329"/>
      <c r="G140" s="329"/>
      <c r="H140" s="333"/>
      <c r="I140" s="334"/>
      <c r="J140" s="324" t="e">
        <f>IF(AND(Q140="",#REF!&gt;0,#REF!&lt;5),K140,)</f>
        <v>#REF!</v>
      </c>
      <c r="K140" s="325" t="str">
        <f>IF(D140="","ZZZ9",IF(AND(#REF!&gt;0,#REF!&lt;5),D140&amp;#REF!,D140&amp;"9"))</f>
        <v>ZZZ9</v>
      </c>
      <c r="L140" s="326">
        <f t="shared" si="3"/>
        <v>999</v>
      </c>
      <c r="M140" s="340">
        <f t="shared" si="4"/>
        <v>999</v>
      </c>
      <c r="N140" s="336"/>
      <c r="O140" s="329"/>
      <c r="P140" s="328">
        <f t="shared" si="5"/>
        <v>999</v>
      </c>
      <c r="Q140" s="329"/>
    </row>
    <row r="141" spans="1:17" x14ac:dyDescent="0.25">
      <c r="A141" s="316">
        <v>135</v>
      </c>
      <c r="B141" s="337"/>
      <c r="C141" s="337"/>
      <c r="D141" s="323"/>
      <c r="E141" s="320"/>
      <c r="F141" s="329"/>
      <c r="G141" s="329"/>
      <c r="H141" s="333"/>
      <c r="I141" s="334"/>
      <c r="J141" s="324" t="e">
        <f>IF(AND(Q141="",#REF!&gt;0,#REF!&lt;5),K141,)</f>
        <v>#REF!</v>
      </c>
      <c r="K141" s="325" t="str">
        <f>IF(D141="","ZZZ9",IF(AND(#REF!&gt;0,#REF!&lt;5),D141&amp;#REF!,D141&amp;"9"))</f>
        <v>ZZZ9</v>
      </c>
      <c r="L141" s="326">
        <f t="shared" si="3"/>
        <v>999</v>
      </c>
      <c r="M141" s="340">
        <f t="shared" si="4"/>
        <v>999</v>
      </c>
      <c r="N141" s="336"/>
      <c r="O141" s="334"/>
      <c r="P141" s="345">
        <f t="shared" si="5"/>
        <v>999</v>
      </c>
      <c r="Q141" s="334"/>
    </row>
    <row r="142" spans="1:17" x14ac:dyDescent="0.25">
      <c r="A142" s="316">
        <v>136</v>
      </c>
      <c r="B142" s="337"/>
      <c r="C142" s="337"/>
      <c r="D142" s="323"/>
      <c r="E142" s="320"/>
      <c r="F142" s="329"/>
      <c r="G142" s="329"/>
      <c r="H142" s="333"/>
      <c r="I142" s="334"/>
      <c r="J142" s="324" t="e">
        <f>IF(AND(Q142="",#REF!&gt;0,#REF!&lt;5),K142,)</f>
        <v>#REF!</v>
      </c>
      <c r="K142" s="325" t="str">
        <f>IF(D142="","ZZZ9",IF(AND(#REF!&gt;0,#REF!&lt;5),D142&amp;#REF!,D142&amp;"9"))</f>
        <v>ZZZ9</v>
      </c>
      <c r="L142" s="326">
        <f t="shared" si="3"/>
        <v>999</v>
      </c>
      <c r="M142" s="340">
        <f t="shared" si="4"/>
        <v>999</v>
      </c>
      <c r="N142" s="336"/>
      <c r="O142" s="329"/>
      <c r="P142" s="328">
        <f t="shared" si="5"/>
        <v>999</v>
      </c>
      <c r="Q142" s="329"/>
    </row>
    <row r="143" spans="1:17" x14ac:dyDescent="0.25">
      <c r="A143" s="316">
        <v>137</v>
      </c>
      <c r="B143" s="337"/>
      <c r="C143" s="337"/>
      <c r="D143" s="323"/>
      <c r="E143" s="320"/>
      <c r="F143" s="329"/>
      <c r="G143" s="329"/>
      <c r="H143" s="333"/>
      <c r="I143" s="334"/>
      <c r="J143" s="324" t="e">
        <f>IF(AND(Q143="",#REF!&gt;0,#REF!&lt;5),K143,)</f>
        <v>#REF!</v>
      </c>
      <c r="K143" s="325" t="str">
        <f>IF(D143="","ZZZ9",IF(AND(#REF!&gt;0,#REF!&lt;5),D143&amp;#REF!,D143&amp;"9"))</f>
        <v>ZZZ9</v>
      </c>
      <c r="L143" s="326">
        <f t="shared" si="3"/>
        <v>999</v>
      </c>
      <c r="M143" s="340">
        <f t="shared" si="4"/>
        <v>999</v>
      </c>
      <c r="N143" s="336"/>
      <c r="O143" s="329"/>
      <c r="P143" s="328">
        <f t="shared" si="5"/>
        <v>999</v>
      </c>
      <c r="Q143" s="329"/>
    </row>
    <row r="144" spans="1:17" x14ac:dyDescent="0.25">
      <c r="A144" s="316">
        <v>138</v>
      </c>
      <c r="B144" s="337"/>
      <c r="C144" s="337"/>
      <c r="D144" s="323"/>
      <c r="E144" s="320"/>
      <c r="F144" s="329"/>
      <c r="G144" s="329"/>
      <c r="H144" s="333"/>
      <c r="I144" s="334"/>
      <c r="J144" s="324" t="e">
        <f>IF(AND(Q144="",#REF!&gt;0,#REF!&lt;5),K144,)</f>
        <v>#REF!</v>
      </c>
      <c r="K144" s="325" t="str">
        <f>IF(D144="","ZZZ9",IF(AND(#REF!&gt;0,#REF!&lt;5),D144&amp;#REF!,D144&amp;"9"))</f>
        <v>ZZZ9</v>
      </c>
      <c r="L144" s="326">
        <f t="shared" si="3"/>
        <v>999</v>
      </c>
      <c r="M144" s="340">
        <f t="shared" si="4"/>
        <v>999</v>
      </c>
      <c r="N144" s="336"/>
      <c r="O144" s="329"/>
      <c r="P144" s="328">
        <f t="shared" si="5"/>
        <v>999</v>
      </c>
      <c r="Q144" s="329"/>
    </row>
    <row r="145" spans="1:17" x14ac:dyDescent="0.25">
      <c r="A145" s="316">
        <v>139</v>
      </c>
      <c r="B145" s="337"/>
      <c r="C145" s="337"/>
      <c r="D145" s="323"/>
      <c r="E145" s="320"/>
      <c r="F145" s="329"/>
      <c r="G145" s="329"/>
      <c r="H145" s="333"/>
      <c r="I145" s="334"/>
      <c r="J145" s="324" t="e">
        <f>IF(AND(Q145="",#REF!&gt;0,#REF!&lt;5),K145,)</f>
        <v>#REF!</v>
      </c>
      <c r="K145" s="325" t="str">
        <f>IF(D145="","ZZZ9",IF(AND(#REF!&gt;0,#REF!&lt;5),D145&amp;#REF!,D145&amp;"9"))</f>
        <v>ZZZ9</v>
      </c>
      <c r="L145" s="326">
        <f t="shared" si="3"/>
        <v>999</v>
      </c>
      <c r="M145" s="340">
        <f t="shared" si="4"/>
        <v>999</v>
      </c>
      <c r="N145" s="336"/>
      <c r="O145" s="329"/>
      <c r="P145" s="328">
        <f t="shared" si="5"/>
        <v>999</v>
      </c>
      <c r="Q145" s="329"/>
    </row>
    <row r="146" spans="1:17" x14ac:dyDescent="0.25">
      <c r="A146" s="316">
        <v>140</v>
      </c>
      <c r="B146" s="337"/>
      <c r="C146" s="337"/>
      <c r="D146" s="323"/>
      <c r="E146" s="320"/>
      <c r="F146" s="329"/>
      <c r="G146" s="329"/>
      <c r="H146" s="333"/>
      <c r="I146" s="334"/>
      <c r="J146" s="324" t="e">
        <f>IF(AND(Q146="",#REF!&gt;0,#REF!&lt;5),K146,)</f>
        <v>#REF!</v>
      </c>
      <c r="K146" s="325" t="str">
        <f>IF(D146="","ZZZ9",IF(AND(#REF!&gt;0,#REF!&lt;5),D146&amp;#REF!,D146&amp;"9"))</f>
        <v>ZZZ9</v>
      </c>
      <c r="L146" s="326">
        <f t="shared" si="3"/>
        <v>999</v>
      </c>
      <c r="M146" s="340">
        <f t="shared" si="4"/>
        <v>999</v>
      </c>
      <c r="N146" s="336"/>
      <c r="O146" s="329"/>
      <c r="P146" s="328">
        <f t="shared" si="5"/>
        <v>999</v>
      </c>
      <c r="Q146" s="329"/>
    </row>
    <row r="147" spans="1:17" x14ac:dyDescent="0.25">
      <c r="A147" s="316">
        <v>141</v>
      </c>
      <c r="B147" s="337"/>
      <c r="C147" s="337"/>
      <c r="D147" s="323"/>
      <c r="E147" s="320"/>
      <c r="F147" s="329"/>
      <c r="G147" s="329"/>
      <c r="H147" s="333"/>
      <c r="I147" s="334"/>
      <c r="J147" s="324" t="e">
        <f>IF(AND(Q147="",#REF!&gt;0,#REF!&lt;5),K147,)</f>
        <v>#REF!</v>
      </c>
      <c r="K147" s="325" t="str">
        <f>IF(D147="","ZZZ9",IF(AND(#REF!&gt;0,#REF!&lt;5),D147&amp;#REF!,D147&amp;"9"))</f>
        <v>ZZZ9</v>
      </c>
      <c r="L147" s="326">
        <f t="shared" si="3"/>
        <v>999</v>
      </c>
      <c r="M147" s="340">
        <f t="shared" si="4"/>
        <v>999</v>
      </c>
      <c r="N147" s="336"/>
      <c r="O147" s="329"/>
      <c r="P147" s="328">
        <f t="shared" si="5"/>
        <v>999</v>
      </c>
      <c r="Q147" s="329"/>
    </row>
    <row r="148" spans="1:17" x14ac:dyDescent="0.25">
      <c r="A148" s="316">
        <v>142</v>
      </c>
      <c r="B148" s="337"/>
      <c r="C148" s="337"/>
      <c r="D148" s="323"/>
      <c r="E148" s="320"/>
      <c r="F148" s="329"/>
      <c r="G148" s="329"/>
      <c r="H148" s="333"/>
      <c r="I148" s="334"/>
      <c r="J148" s="324" t="e">
        <f>IF(AND(Q148="",#REF!&gt;0,#REF!&lt;5),K148,)</f>
        <v>#REF!</v>
      </c>
      <c r="K148" s="325" t="str">
        <f>IF(D148="","ZZZ9",IF(AND(#REF!&gt;0,#REF!&lt;5),D148&amp;#REF!,D148&amp;"9"))</f>
        <v>ZZZ9</v>
      </c>
      <c r="L148" s="326">
        <f t="shared" si="3"/>
        <v>999</v>
      </c>
      <c r="M148" s="340">
        <f t="shared" si="4"/>
        <v>999</v>
      </c>
      <c r="N148" s="336"/>
      <c r="O148" s="334"/>
      <c r="P148" s="345">
        <f t="shared" si="5"/>
        <v>999</v>
      </c>
      <c r="Q148" s="334"/>
    </row>
    <row r="149" spans="1:17" x14ac:dyDescent="0.25">
      <c r="A149" s="316">
        <v>143</v>
      </c>
      <c r="B149" s="337"/>
      <c r="C149" s="337"/>
      <c r="D149" s="323"/>
      <c r="E149" s="320"/>
      <c r="F149" s="329"/>
      <c r="G149" s="329"/>
      <c r="H149" s="333"/>
      <c r="I149" s="334"/>
      <c r="J149" s="324" t="e">
        <f>IF(AND(Q149="",#REF!&gt;0,#REF!&lt;5),K149,)</f>
        <v>#REF!</v>
      </c>
      <c r="K149" s="325" t="str">
        <f>IF(D149="","ZZZ9",IF(AND(#REF!&gt;0,#REF!&lt;5),D149&amp;#REF!,D149&amp;"9"))</f>
        <v>ZZZ9</v>
      </c>
      <c r="L149" s="326">
        <f t="shared" si="3"/>
        <v>999</v>
      </c>
      <c r="M149" s="340">
        <f t="shared" si="4"/>
        <v>999</v>
      </c>
      <c r="N149" s="336"/>
      <c r="O149" s="329"/>
      <c r="P149" s="328">
        <f t="shared" si="5"/>
        <v>999</v>
      </c>
      <c r="Q149" s="329"/>
    </row>
    <row r="150" spans="1:17" x14ac:dyDescent="0.25">
      <c r="A150" s="316">
        <v>144</v>
      </c>
      <c r="B150" s="337"/>
      <c r="C150" s="337"/>
      <c r="D150" s="323"/>
      <c r="E150" s="320"/>
      <c r="F150" s="329"/>
      <c r="G150" s="329"/>
      <c r="H150" s="333"/>
      <c r="I150" s="334"/>
      <c r="J150" s="324" t="e">
        <f>IF(AND(Q150="",#REF!&gt;0,#REF!&lt;5),K150,)</f>
        <v>#REF!</v>
      </c>
      <c r="K150" s="325" t="str">
        <f>IF(D150="","ZZZ9",IF(AND(#REF!&gt;0,#REF!&lt;5),D150&amp;#REF!,D150&amp;"9"))</f>
        <v>ZZZ9</v>
      </c>
      <c r="L150" s="326">
        <f t="shared" si="3"/>
        <v>999</v>
      </c>
      <c r="M150" s="340">
        <f t="shared" si="4"/>
        <v>999</v>
      </c>
      <c r="N150" s="336"/>
      <c r="O150" s="329"/>
      <c r="P150" s="328">
        <f t="shared" si="5"/>
        <v>999</v>
      </c>
      <c r="Q150" s="329"/>
    </row>
    <row r="151" spans="1:17" x14ac:dyDescent="0.25">
      <c r="A151" s="316">
        <v>145</v>
      </c>
      <c r="B151" s="337"/>
      <c r="C151" s="337"/>
      <c r="D151" s="323"/>
      <c r="E151" s="320"/>
      <c r="F151" s="329"/>
      <c r="G151" s="329"/>
      <c r="H151" s="333"/>
      <c r="I151" s="334"/>
      <c r="J151" s="324" t="e">
        <f>IF(AND(Q151="",#REF!&gt;0,#REF!&lt;5),K151,)</f>
        <v>#REF!</v>
      </c>
      <c r="K151" s="325" t="str">
        <f>IF(D151="","ZZZ9",IF(AND(#REF!&gt;0,#REF!&lt;5),D151&amp;#REF!,D151&amp;"9"))</f>
        <v>ZZZ9</v>
      </c>
      <c r="L151" s="326">
        <f t="shared" si="3"/>
        <v>999</v>
      </c>
      <c r="M151" s="340">
        <f t="shared" si="4"/>
        <v>999</v>
      </c>
      <c r="N151" s="336"/>
      <c r="O151" s="329"/>
      <c r="P151" s="328">
        <f t="shared" si="5"/>
        <v>999</v>
      </c>
      <c r="Q151" s="329"/>
    </row>
    <row r="152" spans="1:17" x14ac:dyDescent="0.25">
      <c r="A152" s="316">
        <v>146</v>
      </c>
      <c r="B152" s="337"/>
      <c r="C152" s="337"/>
      <c r="D152" s="323"/>
      <c r="E152" s="320"/>
      <c r="F152" s="329"/>
      <c r="G152" s="329"/>
      <c r="H152" s="333"/>
      <c r="I152" s="334"/>
      <c r="J152" s="324" t="e">
        <f>IF(AND(Q152="",#REF!&gt;0,#REF!&lt;5),K152,)</f>
        <v>#REF!</v>
      </c>
      <c r="K152" s="325" t="str">
        <f>IF(D152="","ZZZ9",IF(AND(#REF!&gt;0,#REF!&lt;5),D152&amp;#REF!,D152&amp;"9"))</f>
        <v>ZZZ9</v>
      </c>
      <c r="L152" s="326">
        <f t="shared" si="3"/>
        <v>999</v>
      </c>
      <c r="M152" s="340">
        <f t="shared" si="4"/>
        <v>999</v>
      </c>
      <c r="N152" s="336"/>
      <c r="O152" s="329"/>
      <c r="P152" s="328">
        <f t="shared" si="5"/>
        <v>999</v>
      </c>
      <c r="Q152" s="329"/>
    </row>
    <row r="153" spans="1:17" x14ac:dyDescent="0.25">
      <c r="A153" s="316">
        <v>147</v>
      </c>
      <c r="B153" s="337"/>
      <c r="C153" s="337"/>
      <c r="D153" s="323"/>
      <c r="E153" s="320"/>
      <c r="F153" s="329"/>
      <c r="G153" s="329"/>
      <c r="H153" s="333"/>
      <c r="I153" s="334"/>
      <c r="J153" s="324" t="e">
        <f>IF(AND(Q153="",#REF!&gt;0,#REF!&lt;5),K153,)</f>
        <v>#REF!</v>
      </c>
      <c r="K153" s="325" t="str">
        <f>IF(D153="","ZZZ9",IF(AND(#REF!&gt;0,#REF!&lt;5),D153&amp;#REF!,D153&amp;"9"))</f>
        <v>ZZZ9</v>
      </c>
      <c r="L153" s="326">
        <f t="shared" si="3"/>
        <v>999</v>
      </c>
      <c r="M153" s="340">
        <f t="shared" si="4"/>
        <v>999</v>
      </c>
      <c r="N153" s="336"/>
      <c r="O153" s="329"/>
      <c r="P153" s="328">
        <f t="shared" si="5"/>
        <v>999</v>
      </c>
      <c r="Q153" s="329"/>
    </row>
    <row r="154" spans="1:17" x14ac:dyDescent="0.25">
      <c r="A154" s="316">
        <v>148</v>
      </c>
      <c r="B154" s="337"/>
      <c r="C154" s="337"/>
      <c r="D154" s="323"/>
      <c r="E154" s="320"/>
      <c r="F154" s="329"/>
      <c r="G154" s="329"/>
      <c r="H154" s="333"/>
      <c r="I154" s="334"/>
      <c r="J154" s="324" t="e">
        <f>IF(AND(Q154="",#REF!&gt;0,#REF!&lt;5),K154,)</f>
        <v>#REF!</v>
      </c>
      <c r="K154" s="325" t="str">
        <f>IF(D154="","ZZZ9",IF(AND(#REF!&gt;0,#REF!&lt;5),D154&amp;#REF!,D154&amp;"9"))</f>
        <v>ZZZ9</v>
      </c>
      <c r="L154" s="326">
        <f t="shared" si="3"/>
        <v>999</v>
      </c>
      <c r="M154" s="340">
        <f t="shared" si="4"/>
        <v>999</v>
      </c>
      <c r="N154" s="336"/>
      <c r="O154" s="329"/>
      <c r="P154" s="328">
        <f t="shared" si="5"/>
        <v>999</v>
      </c>
      <c r="Q154" s="329"/>
    </row>
    <row r="155" spans="1:17" x14ac:dyDescent="0.25">
      <c r="A155" s="316">
        <v>149</v>
      </c>
      <c r="B155" s="337"/>
      <c r="C155" s="337"/>
      <c r="D155" s="323"/>
      <c r="E155" s="320"/>
      <c r="F155" s="329"/>
      <c r="G155" s="329"/>
      <c r="H155" s="333"/>
      <c r="I155" s="334"/>
      <c r="J155" s="324" t="e">
        <f>IF(AND(Q155="",#REF!&gt;0,#REF!&lt;5),K155,)</f>
        <v>#REF!</v>
      </c>
      <c r="K155" s="325" t="str">
        <f>IF(D155="","ZZZ9",IF(AND(#REF!&gt;0,#REF!&lt;5),D155&amp;#REF!,D155&amp;"9"))</f>
        <v>ZZZ9</v>
      </c>
      <c r="L155" s="326">
        <f t="shared" si="3"/>
        <v>999</v>
      </c>
      <c r="M155" s="340">
        <f t="shared" si="4"/>
        <v>999</v>
      </c>
      <c r="N155" s="336"/>
      <c r="O155" s="329"/>
      <c r="P155" s="328">
        <f t="shared" si="5"/>
        <v>999</v>
      </c>
      <c r="Q155" s="329"/>
    </row>
    <row r="156" spans="1:17" x14ac:dyDescent="0.25">
      <c r="A156" s="316">
        <v>150</v>
      </c>
      <c r="B156" s="337"/>
      <c r="C156" s="337"/>
      <c r="D156" s="323"/>
      <c r="E156" s="320"/>
      <c r="F156" s="329"/>
      <c r="G156" s="329"/>
      <c r="H156" s="333"/>
      <c r="I156" s="334"/>
      <c r="J156" s="324" t="e">
        <f>IF(AND(Q156="",#REF!&gt;0,#REF!&lt;5),K156,)</f>
        <v>#REF!</v>
      </c>
      <c r="K156" s="325" t="str">
        <f>IF(D156="","ZZZ9",IF(AND(#REF!&gt;0,#REF!&lt;5),D156&amp;#REF!,D156&amp;"9"))</f>
        <v>ZZZ9</v>
      </c>
      <c r="L156" s="326">
        <f t="shared" si="3"/>
        <v>999</v>
      </c>
      <c r="M156" s="340">
        <f t="shared" si="4"/>
        <v>999</v>
      </c>
      <c r="N156" s="336"/>
      <c r="O156" s="329"/>
      <c r="P156" s="328">
        <f t="shared" si="5"/>
        <v>999</v>
      </c>
      <c r="Q156" s="329"/>
    </row>
  </sheetData>
  <conditionalFormatting sqref="E7:E156">
    <cfRule type="expression" dxfId="343" priority="18" stopIfTrue="1">
      <formula>AND(ROUNDDOWN(($A$4-E7)/365.25,0)&lt;=13,G7&lt;&gt;"OK")</formula>
    </cfRule>
    <cfRule type="expression" dxfId="342" priority="19" stopIfTrue="1">
      <formula>AND(ROUNDDOWN(($A$4-E7)/365.25,0)&lt;=14,G7&lt;&gt;"OK")</formula>
    </cfRule>
    <cfRule type="expression" dxfId="341" priority="20" stopIfTrue="1">
      <formula>AND(ROUNDDOWN(($A$4-E7)/365.25,0)&lt;=17,G7&lt;&gt;"OK")</formula>
    </cfRule>
  </conditionalFormatting>
  <conditionalFormatting sqref="J7:J156">
    <cfRule type="cellIs" dxfId="340" priority="17" stopIfTrue="1" operator="equal">
      <formula>"Z"</formula>
    </cfRule>
  </conditionalFormatting>
  <conditionalFormatting sqref="A7:D156">
    <cfRule type="expression" dxfId="339" priority="16" stopIfTrue="1">
      <formula>$Q7&gt;=1</formula>
    </cfRule>
  </conditionalFormatting>
  <conditionalFormatting sqref="E7:E14">
    <cfRule type="expression" dxfId="338" priority="13" stopIfTrue="1">
      <formula>AND(ROUNDDOWN(($A$4-E7)/365.25,0)&lt;=13,G7&lt;&gt;"OK")</formula>
    </cfRule>
    <cfRule type="expression" dxfId="337" priority="14" stopIfTrue="1">
      <formula>AND(ROUNDDOWN(($A$4-E7)/365.25,0)&lt;=14,G7&lt;&gt;"OK")</formula>
    </cfRule>
    <cfRule type="expression" dxfId="336" priority="15" stopIfTrue="1">
      <formula>AND(ROUNDDOWN(($A$4-E7)/365.25,0)&lt;=17,G7&lt;&gt;"OK")</formula>
    </cfRule>
  </conditionalFormatting>
  <conditionalFormatting sqref="J7:J14">
    <cfRule type="cellIs" dxfId="335" priority="12" stopIfTrue="1" operator="equal">
      <formula>"Z"</formula>
    </cfRule>
  </conditionalFormatting>
  <conditionalFormatting sqref="B7:D14">
    <cfRule type="expression" dxfId="334" priority="11" stopIfTrue="1">
      <formula>$Q7&gt;=1</formula>
    </cfRule>
  </conditionalFormatting>
  <conditionalFormatting sqref="E7:E14">
    <cfRule type="expression" dxfId="333" priority="8" stopIfTrue="1">
      <formula>AND(ROUNDDOWN(($A$4-E7)/365.25,0)&lt;=13,G7&lt;&gt;"OK")</formula>
    </cfRule>
    <cfRule type="expression" dxfId="332" priority="9" stopIfTrue="1">
      <formula>AND(ROUNDDOWN(($A$4-E7)/365.25,0)&lt;=14,G7&lt;&gt;"OK")</formula>
    </cfRule>
    <cfRule type="expression" dxfId="331" priority="10" stopIfTrue="1">
      <formula>AND(ROUNDDOWN(($A$4-E7)/365.25,0)&lt;=17,G7&lt;&gt;"OK")</formula>
    </cfRule>
  </conditionalFormatting>
  <conditionalFormatting sqref="B7:D14">
    <cfRule type="expression" dxfId="330" priority="7" stopIfTrue="1">
      <formula>$Q7&gt;=1</formula>
    </cfRule>
  </conditionalFormatting>
  <conditionalFormatting sqref="E7:E27 E29:E37">
    <cfRule type="expression" dxfId="329" priority="4" stopIfTrue="1">
      <formula>AND(ROUNDDOWN(($A$4-E7)/365.25,0)&lt;=13,G7&lt;&gt;"OK")</formula>
    </cfRule>
    <cfRule type="expression" dxfId="328" priority="5" stopIfTrue="1">
      <formula>AND(ROUNDDOWN(($A$4-E7)/365.25,0)&lt;=14,G7&lt;&gt;"OK")</formula>
    </cfRule>
    <cfRule type="expression" dxfId="327" priority="6" stopIfTrue="1">
      <formula>AND(ROUNDDOWN(($A$4-E7)/365.25,0)&lt;=17,G7&lt;&gt;"OK")</formula>
    </cfRule>
  </conditionalFormatting>
  <conditionalFormatting sqref="B7:D37">
    <cfRule type="expression" dxfId="326" priority="3" stopIfTrue="1">
      <formula>$Q7&gt;=1</formula>
    </cfRule>
  </conditionalFormatting>
  <conditionalFormatting sqref="D15">
    <cfRule type="expression" dxfId="325" priority="2" stopIfTrue="1">
      <formula>$Q15&gt;=1</formula>
    </cfRule>
  </conditionalFormatting>
  <conditionalFormatting sqref="D15">
    <cfRule type="expression" dxfId="324" priority="1" stopIfTrue="1">
      <formula>$Q15&gt;=1</formula>
    </cfRule>
  </conditionalFormatting>
  <printOptions horizontalCentered="1"/>
  <pageMargins left="0.35" right="0.35" top="0.39" bottom="0.39" header="0" footer="0"/>
  <pageSetup paperSize="9" orientation="landscape" horizontalDpi="200" verticalDpi="200" r:id="rId1"/>
  <headerFooter alignWithMargins="0"/>
  <rowBreaks count="6" manualBreakCount="6">
    <brk id="26" max="16383" man="1"/>
    <brk id="46" max="16383" man="1"/>
    <brk id="66" max="16383" man="1"/>
    <brk id="86" max="16383" man="1"/>
    <brk id="106" max="16383" man="1"/>
    <brk id="126" max="16383" man="1"/>
  </rowBreaks>
  <colBreaks count="1" manualBreakCount="1">
    <brk id="17"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744449" r:id="rId4" name="Button 1">
              <controlPr defaultSize="0" print="0" autoFill="0" autoPict="0" macro="[2]!egyeni_fotabla_sorsolasi_ranglista">
                <anchor moveWithCells="1" sizeWithCells="1">
                  <from>
                    <xdr:col>7</xdr:col>
                    <xdr:colOff>205740</xdr:colOff>
                    <xdr:row>0</xdr:row>
                    <xdr:rowOff>68580</xdr:rowOff>
                  </from>
                  <to>
                    <xdr:col>14</xdr:col>
                    <xdr:colOff>129540</xdr:colOff>
                    <xdr:row>1</xdr:row>
                    <xdr:rowOff>137160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090E38-B4D3-45D7-ADA5-92901C112A80}">
  <sheetPr codeName="Sheet24">
    <tabColor indexed="42"/>
  </sheetPr>
  <dimension ref="A1:Q156"/>
  <sheetViews>
    <sheetView showGridLines="0" showZeros="0" workbookViewId="0">
      <pane ySplit="6" topLeftCell="A7" activePane="bottomLeft" state="frozen"/>
      <selection activeCell="G12" sqref="G12"/>
      <selection pane="bottomLeft" activeCell="G12" sqref="G12"/>
    </sheetView>
  </sheetViews>
  <sheetFormatPr defaultRowHeight="13.2" x14ac:dyDescent="0.25"/>
  <cols>
    <col min="1" max="1" width="3.88671875" style="270" customWidth="1"/>
    <col min="2" max="2" width="14.33203125" style="270" customWidth="1"/>
    <col min="3" max="3" width="12" style="270" customWidth="1"/>
    <col min="4" max="4" width="26" style="346" bestFit="1" customWidth="1"/>
    <col min="5" max="5" width="9.33203125" style="347" customWidth="1"/>
    <col min="6" max="6" width="6.109375" style="348" hidden="1" customWidth="1"/>
    <col min="7" max="7" width="33.88671875" style="348" customWidth="1"/>
    <col min="8" max="8" width="7.6640625" style="346" customWidth="1"/>
    <col min="9" max="13" width="7.44140625" style="346" hidden="1" customWidth="1"/>
    <col min="14" max="15" width="7.44140625" style="346" customWidth="1"/>
    <col min="16" max="16" width="7.44140625" style="346" hidden="1" customWidth="1"/>
    <col min="17" max="17" width="7.44140625" style="346" customWidth="1"/>
    <col min="18" max="256" width="8.88671875" style="270"/>
    <col min="257" max="257" width="3.88671875" style="270" customWidth="1"/>
    <col min="258" max="258" width="14.33203125" style="270" customWidth="1"/>
    <col min="259" max="259" width="12" style="270" customWidth="1"/>
    <col min="260" max="260" width="26" style="270" bestFit="1" customWidth="1"/>
    <col min="261" max="261" width="9.33203125" style="270" customWidth="1"/>
    <col min="262" max="262" width="0" style="270" hidden="1" customWidth="1"/>
    <col min="263" max="263" width="33.88671875" style="270" customWidth="1"/>
    <col min="264" max="264" width="7.6640625" style="270" customWidth="1"/>
    <col min="265" max="269" width="0" style="270" hidden="1" customWidth="1"/>
    <col min="270" max="271" width="7.44140625" style="270" customWidth="1"/>
    <col min="272" max="272" width="0" style="270" hidden="1" customWidth="1"/>
    <col min="273" max="273" width="7.44140625" style="270" customWidth="1"/>
    <col min="274" max="512" width="8.88671875" style="270"/>
    <col min="513" max="513" width="3.88671875" style="270" customWidth="1"/>
    <col min="514" max="514" width="14.33203125" style="270" customWidth="1"/>
    <col min="515" max="515" width="12" style="270" customWidth="1"/>
    <col min="516" max="516" width="26" style="270" bestFit="1" customWidth="1"/>
    <col min="517" max="517" width="9.33203125" style="270" customWidth="1"/>
    <col min="518" max="518" width="0" style="270" hidden="1" customWidth="1"/>
    <col min="519" max="519" width="33.88671875" style="270" customWidth="1"/>
    <col min="520" max="520" width="7.6640625" style="270" customWidth="1"/>
    <col min="521" max="525" width="0" style="270" hidden="1" customWidth="1"/>
    <col min="526" max="527" width="7.44140625" style="270" customWidth="1"/>
    <col min="528" max="528" width="0" style="270" hidden="1" customWidth="1"/>
    <col min="529" max="529" width="7.44140625" style="270" customWidth="1"/>
    <col min="530" max="768" width="8.88671875" style="270"/>
    <col min="769" max="769" width="3.88671875" style="270" customWidth="1"/>
    <col min="770" max="770" width="14.33203125" style="270" customWidth="1"/>
    <col min="771" max="771" width="12" style="270" customWidth="1"/>
    <col min="772" max="772" width="26" style="270" bestFit="1" customWidth="1"/>
    <col min="773" max="773" width="9.33203125" style="270" customWidth="1"/>
    <col min="774" max="774" width="0" style="270" hidden="1" customWidth="1"/>
    <col min="775" max="775" width="33.88671875" style="270" customWidth="1"/>
    <col min="776" max="776" width="7.6640625" style="270" customWidth="1"/>
    <col min="777" max="781" width="0" style="270" hidden="1" customWidth="1"/>
    <col min="782" max="783" width="7.44140625" style="270" customWidth="1"/>
    <col min="784" max="784" width="0" style="270" hidden="1" customWidth="1"/>
    <col min="785" max="785" width="7.44140625" style="270" customWidth="1"/>
    <col min="786" max="1024" width="8.88671875" style="270"/>
    <col min="1025" max="1025" width="3.88671875" style="270" customWidth="1"/>
    <col min="1026" max="1026" width="14.33203125" style="270" customWidth="1"/>
    <col min="1027" max="1027" width="12" style="270" customWidth="1"/>
    <col min="1028" max="1028" width="26" style="270" bestFit="1" customWidth="1"/>
    <col min="1029" max="1029" width="9.33203125" style="270" customWidth="1"/>
    <col min="1030" max="1030" width="0" style="270" hidden="1" customWidth="1"/>
    <col min="1031" max="1031" width="33.88671875" style="270" customWidth="1"/>
    <col min="1032" max="1032" width="7.6640625" style="270" customWidth="1"/>
    <col min="1033" max="1037" width="0" style="270" hidden="1" customWidth="1"/>
    <col min="1038" max="1039" width="7.44140625" style="270" customWidth="1"/>
    <col min="1040" max="1040" width="0" style="270" hidden="1" customWidth="1"/>
    <col min="1041" max="1041" width="7.44140625" style="270" customWidth="1"/>
    <col min="1042" max="1280" width="8.88671875" style="270"/>
    <col min="1281" max="1281" width="3.88671875" style="270" customWidth="1"/>
    <col min="1282" max="1282" width="14.33203125" style="270" customWidth="1"/>
    <col min="1283" max="1283" width="12" style="270" customWidth="1"/>
    <col min="1284" max="1284" width="26" style="270" bestFit="1" customWidth="1"/>
    <col min="1285" max="1285" width="9.33203125" style="270" customWidth="1"/>
    <col min="1286" max="1286" width="0" style="270" hidden="1" customWidth="1"/>
    <col min="1287" max="1287" width="33.88671875" style="270" customWidth="1"/>
    <col min="1288" max="1288" width="7.6640625" style="270" customWidth="1"/>
    <col min="1289" max="1293" width="0" style="270" hidden="1" customWidth="1"/>
    <col min="1294" max="1295" width="7.44140625" style="270" customWidth="1"/>
    <col min="1296" max="1296" width="0" style="270" hidden="1" customWidth="1"/>
    <col min="1297" max="1297" width="7.44140625" style="270" customWidth="1"/>
    <col min="1298" max="1536" width="8.88671875" style="270"/>
    <col min="1537" max="1537" width="3.88671875" style="270" customWidth="1"/>
    <col min="1538" max="1538" width="14.33203125" style="270" customWidth="1"/>
    <col min="1539" max="1539" width="12" style="270" customWidth="1"/>
    <col min="1540" max="1540" width="26" style="270" bestFit="1" customWidth="1"/>
    <col min="1541" max="1541" width="9.33203125" style="270" customWidth="1"/>
    <col min="1542" max="1542" width="0" style="270" hidden="1" customWidth="1"/>
    <col min="1543" max="1543" width="33.88671875" style="270" customWidth="1"/>
    <col min="1544" max="1544" width="7.6640625" style="270" customWidth="1"/>
    <col min="1545" max="1549" width="0" style="270" hidden="1" customWidth="1"/>
    <col min="1550" max="1551" width="7.44140625" style="270" customWidth="1"/>
    <col min="1552" max="1552" width="0" style="270" hidden="1" customWidth="1"/>
    <col min="1553" max="1553" width="7.44140625" style="270" customWidth="1"/>
    <col min="1554" max="1792" width="8.88671875" style="270"/>
    <col min="1793" max="1793" width="3.88671875" style="270" customWidth="1"/>
    <col min="1794" max="1794" width="14.33203125" style="270" customWidth="1"/>
    <col min="1795" max="1795" width="12" style="270" customWidth="1"/>
    <col min="1796" max="1796" width="26" style="270" bestFit="1" customWidth="1"/>
    <col min="1797" max="1797" width="9.33203125" style="270" customWidth="1"/>
    <col min="1798" max="1798" width="0" style="270" hidden="1" customWidth="1"/>
    <col min="1799" max="1799" width="33.88671875" style="270" customWidth="1"/>
    <col min="1800" max="1800" width="7.6640625" style="270" customWidth="1"/>
    <col min="1801" max="1805" width="0" style="270" hidden="1" customWidth="1"/>
    <col min="1806" max="1807" width="7.44140625" style="270" customWidth="1"/>
    <col min="1808" max="1808" width="0" style="270" hidden="1" customWidth="1"/>
    <col min="1809" max="1809" width="7.44140625" style="270" customWidth="1"/>
    <col min="1810" max="2048" width="8.88671875" style="270"/>
    <col min="2049" max="2049" width="3.88671875" style="270" customWidth="1"/>
    <col min="2050" max="2050" width="14.33203125" style="270" customWidth="1"/>
    <col min="2051" max="2051" width="12" style="270" customWidth="1"/>
    <col min="2052" max="2052" width="26" style="270" bestFit="1" customWidth="1"/>
    <col min="2053" max="2053" width="9.33203125" style="270" customWidth="1"/>
    <col min="2054" max="2054" width="0" style="270" hidden="1" customWidth="1"/>
    <col min="2055" max="2055" width="33.88671875" style="270" customWidth="1"/>
    <col min="2056" max="2056" width="7.6640625" style="270" customWidth="1"/>
    <col min="2057" max="2061" width="0" style="270" hidden="1" customWidth="1"/>
    <col min="2062" max="2063" width="7.44140625" style="270" customWidth="1"/>
    <col min="2064" max="2064" width="0" style="270" hidden="1" customWidth="1"/>
    <col min="2065" max="2065" width="7.44140625" style="270" customWidth="1"/>
    <col min="2066" max="2304" width="8.88671875" style="270"/>
    <col min="2305" max="2305" width="3.88671875" style="270" customWidth="1"/>
    <col min="2306" max="2306" width="14.33203125" style="270" customWidth="1"/>
    <col min="2307" max="2307" width="12" style="270" customWidth="1"/>
    <col min="2308" max="2308" width="26" style="270" bestFit="1" customWidth="1"/>
    <col min="2309" max="2309" width="9.33203125" style="270" customWidth="1"/>
    <col min="2310" max="2310" width="0" style="270" hidden="1" customWidth="1"/>
    <col min="2311" max="2311" width="33.88671875" style="270" customWidth="1"/>
    <col min="2312" max="2312" width="7.6640625" style="270" customWidth="1"/>
    <col min="2313" max="2317" width="0" style="270" hidden="1" customWidth="1"/>
    <col min="2318" max="2319" width="7.44140625" style="270" customWidth="1"/>
    <col min="2320" max="2320" width="0" style="270" hidden="1" customWidth="1"/>
    <col min="2321" max="2321" width="7.44140625" style="270" customWidth="1"/>
    <col min="2322" max="2560" width="8.88671875" style="270"/>
    <col min="2561" max="2561" width="3.88671875" style="270" customWidth="1"/>
    <col min="2562" max="2562" width="14.33203125" style="270" customWidth="1"/>
    <col min="2563" max="2563" width="12" style="270" customWidth="1"/>
    <col min="2564" max="2564" width="26" style="270" bestFit="1" customWidth="1"/>
    <col min="2565" max="2565" width="9.33203125" style="270" customWidth="1"/>
    <col min="2566" max="2566" width="0" style="270" hidden="1" customWidth="1"/>
    <col min="2567" max="2567" width="33.88671875" style="270" customWidth="1"/>
    <col min="2568" max="2568" width="7.6640625" style="270" customWidth="1"/>
    <col min="2569" max="2573" width="0" style="270" hidden="1" customWidth="1"/>
    <col min="2574" max="2575" width="7.44140625" style="270" customWidth="1"/>
    <col min="2576" max="2576" width="0" style="270" hidden="1" customWidth="1"/>
    <col min="2577" max="2577" width="7.44140625" style="270" customWidth="1"/>
    <col min="2578" max="2816" width="8.88671875" style="270"/>
    <col min="2817" max="2817" width="3.88671875" style="270" customWidth="1"/>
    <col min="2818" max="2818" width="14.33203125" style="270" customWidth="1"/>
    <col min="2819" max="2819" width="12" style="270" customWidth="1"/>
    <col min="2820" max="2820" width="26" style="270" bestFit="1" customWidth="1"/>
    <col min="2821" max="2821" width="9.33203125" style="270" customWidth="1"/>
    <col min="2822" max="2822" width="0" style="270" hidden="1" customWidth="1"/>
    <col min="2823" max="2823" width="33.88671875" style="270" customWidth="1"/>
    <col min="2824" max="2824" width="7.6640625" style="270" customWidth="1"/>
    <col min="2825" max="2829" width="0" style="270" hidden="1" customWidth="1"/>
    <col min="2830" max="2831" width="7.44140625" style="270" customWidth="1"/>
    <col min="2832" max="2832" width="0" style="270" hidden="1" customWidth="1"/>
    <col min="2833" max="2833" width="7.44140625" style="270" customWidth="1"/>
    <col min="2834" max="3072" width="8.88671875" style="270"/>
    <col min="3073" max="3073" width="3.88671875" style="270" customWidth="1"/>
    <col min="3074" max="3074" width="14.33203125" style="270" customWidth="1"/>
    <col min="3075" max="3075" width="12" style="270" customWidth="1"/>
    <col min="3076" max="3076" width="26" style="270" bestFit="1" customWidth="1"/>
    <col min="3077" max="3077" width="9.33203125" style="270" customWidth="1"/>
    <col min="3078" max="3078" width="0" style="270" hidden="1" customWidth="1"/>
    <col min="3079" max="3079" width="33.88671875" style="270" customWidth="1"/>
    <col min="3080" max="3080" width="7.6640625" style="270" customWidth="1"/>
    <col min="3081" max="3085" width="0" style="270" hidden="1" customWidth="1"/>
    <col min="3086" max="3087" width="7.44140625" style="270" customWidth="1"/>
    <col min="3088" max="3088" width="0" style="270" hidden="1" customWidth="1"/>
    <col min="3089" max="3089" width="7.44140625" style="270" customWidth="1"/>
    <col min="3090" max="3328" width="8.88671875" style="270"/>
    <col min="3329" max="3329" width="3.88671875" style="270" customWidth="1"/>
    <col min="3330" max="3330" width="14.33203125" style="270" customWidth="1"/>
    <col min="3331" max="3331" width="12" style="270" customWidth="1"/>
    <col min="3332" max="3332" width="26" style="270" bestFit="1" customWidth="1"/>
    <col min="3333" max="3333" width="9.33203125" style="270" customWidth="1"/>
    <col min="3334" max="3334" width="0" style="270" hidden="1" customWidth="1"/>
    <col min="3335" max="3335" width="33.88671875" style="270" customWidth="1"/>
    <col min="3336" max="3336" width="7.6640625" style="270" customWidth="1"/>
    <col min="3337" max="3341" width="0" style="270" hidden="1" customWidth="1"/>
    <col min="3342" max="3343" width="7.44140625" style="270" customWidth="1"/>
    <col min="3344" max="3344" width="0" style="270" hidden="1" customWidth="1"/>
    <col min="3345" max="3345" width="7.44140625" style="270" customWidth="1"/>
    <col min="3346" max="3584" width="8.88671875" style="270"/>
    <col min="3585" max="3585" width="3.88671875" style="270" customWidth="1"/>
    <col min="3586" max="3586" width="14.33203125" style="270" customWidth="1"/>
    <col min="3587" max="3587" width="12" style="270" customWidth="1"/>
    <col min="3588" max="3588" width="26" style="270" bestFit="1" customWidth="1"/>
    <col min="3589" max="3589" width="9.33203125" style="270" customWidth="1"/>
    <col min="3590" max="3590" width="0" style="270" hidden="1" customWidth="1"/>
    <col min="3591" max="3591" width="33.88671875" style="270" customWidth="1"/>
    <col min="3592" max="3592" width="7.6640625" style="270" customWidth="1"/>
    <col min="3593" max="3597" width="0" style="270" hidden="1" customWidth="1"/>
    <col min="3598" max="3599" width="7.44140625" style="270" customWidth="1"/>
    <col min="3600" max="3600" width="0" style="270" hidden="1" customWidth="1"/>
    <col min="3601" max="3601" width="7.44140625" style="270" customWidth="1"/>
    <col min="3602" max="3840" width="8.88671875" style="270"/>
    <col min="3841" max="3841" width="3.88671875" style="270" customWidth="1"/>
    <col min="3842" max="3842" width="14.33203125" style="270" customWidth="1"/>
    <col min="3843" max="3843" width="12" style="270" customWidth="1"/>
    <col min="3844" max="3844" width="26" style="270" bestFit="1" customWidth="1"/>
    <col min="3845" max="3845" width="9.33203125" style="270" customWidth="1"/>
    <col min="3846" max="3846" width="0" style="270" hidden="1" customWidth="1"/>
    <col min="3847" max="3847" width="33.88671875" style="270" customWidth="1"/>
    <col min="3848" max="3848" width="7.6640625" style="270" customWidth="1"/>
    <col min="3849" max="3853" width="0" style="270" hidden="1" customWidth="1"/>
    <col min="3854" max="3855" width="7.44140625" style="270" customWidth="1"/>
    <col min="3856" max="3856" width="0" style="270" hidden="1" customWidth="1"/>
    <col min="3857" max="3857" width="7.44140625" style="270" customWidth="1"/>
    <col min="3858" max="4096" width="8.88671875" style="270"/>
    <col min="4097" max="4097" width="3.88671875" style="270" customWidth="1"/>
    <col min="4098" max="4098" width="14.33203125" style="270" customWidth="1"/>
    <col min="4099" max="4099" width="12" style="270" customWidth="1"/>
    <col min="4100" max="4100" width="26" style="270" bestFit="1" customWidth="1"/>
    <col min="4101" max="4101" width="9.33203125" style="270" customWidth="1"/>
    <col min="4102" max="4102" width="0" style="270" hidden="1" customWidth="1"/>
    <col min="4103" max="4103" width="33.88671875" style="270" customWidth="1"/>
    <col min="4104" max="4104" width="7.6640625" style="270" customWidth="1"/>
    <col min="4105" max="4109" width="0" style="270" hidden="1" customWidth="1"/>
    <col min="4110" max="4111" width="7.44140625" style="270" customWidth="1"/>
    <col min="4112" max="4112" width="0" style="270" hidden="1" customWidth="1"/>
    <col min="4113" max="4113" width="7.44140625" style="270" customWidth="1"/>
    <col min="4114" max="4352" width="8.88671875" style="270"/>
    <col min="4353" max="4353" width="3.88671875" style="270" customWidth="1"/>
    <col min="4354" max="4354" width="14.33203125" style="270" customWidth="1"/>
    <col min="4355" max="4355" width="12" style="270" customWidth="1"/>
    <col min="4356" max="4356" width="26" style="270" bestFit="1" customWidth="1"/>
    <col min="4357" max="4357" width="9.33203125" style="270" customWidth="1"/>
    <col min="4358" max="4358" width="0" style="270" hidden="1" customWidth="1"/>
    <col min="4359" max="4359" width="33.88671875" style="270" customWidth="1"/>
    <col min="4360" max="4360" width="7.6640625" style="270" customWidth="1"/>
    <col min="4361" max="4365" width="0" style="270" hidden="1" customWidth="1"/>
    <col min="4366" max="4367" width="7.44140625" style="270" customWidth="1"/>
    <col min="4368" max="4368" width="0" style="270" hidden="1" customWidth="1"/>
    <col min="4369" max="4369" width="7.44140625" style="270" customWidth="1"/>
    <col min="4370" max="4608" width="8.88671875" style="270"/>
    <col min="4609" max="4609" width="3.88671875" style="270" customWidth="1"/>
    <col min="4610" max="4610" width="14.33203125" style="270" customWidth="1"/>
    <col min="4611" max="4611" width="12" style="270" customWidth="1"/>
    <col min="4612" max="4612" width="26" style="270" bestFit="1" customWidth="1"/>
    <col min="4613" max="4613" width="9.33203125" style="270" customWidth="1"/>
    <col min="4614" max="4614" width="0" style="270" hidden="1" customWidth="1"/>
    <col min="4615" max="4615" width="33.88671875" style="270" customWidth="1"/>
    <col min="4616" max="4616" width="7.6640625" style="270" customWidth="1"/>
    <col min="4617" max="4621" width="0" style="270" hidden="1" customWidth="1"/>
    <col min="4622" max="4623" width="7.44140625" style="270" customWidth="1"/>
    <col min="4624" max="4624" width="0" style="270" hidden="1" customWidth="1"/>
    <col min="4625" max="4625" width="7.44140625" style="270" customWidth="1"/>
    <col min="4626" max="4864" width="8.88671875" style="270"/>
    <col min="4865" max="4865" width="3.88671875" style="270" customWidth="1"/>
    <col min="4866" max="4866" width="14.33203125" style="270" customWidth="1"/>
    <col min="4867" max="4867" width="12" style="270" customWidth="1"/>
    <col min="4868" max="4868" width="26" style="270" bestFit="1" customWidth="1"/>
    <col min="4869" max="4869" width="9.33203125" style="270" customWidth="1"/>
    <col min="4870" max="4870" width="0" style="270" hidden="1" customWidth="1"/>
    <col min="4871" max="4871" width="33.88671875" style="270" customWidth="1"/>
    <col min="4872" max="4872" width="7.6640625" style="270" customWidth="1"/>
    <col min="4873" max="4877" width="0" style="270" hidden="1" customWidth="1"/>
    <col min="4878" max="4879" width="7.44140625" style="270" customWidth="1"/>
    <col min="4880" max="4880" width="0" style="270" hidden="1" customWidth="1"/>
    <col min="4881" max="4881" width="7.44140625" style="270" customWidth="1"/>
    <col min="4882" max="5120" width="8.88671875" style="270"/>
    <col min="5121" max="5121" width="3.88671875" style="270" customWidth="1"/>
    <col min="5122" max="5122" width="14.33203125" style="270" customWidth="1"/>
    <col min="5123" max="5123" width="12" style="270" customWidth="1"/>
    <col min="5124" max="5124" width="26" style="270" bestFit="1" customWidth="1"/>
    <col min="5125" max="5125" width="9.33203125" style="270" customWidth="1"/>
    <col min="5126" max="5126" width="0" style="270" hidden="1" customWidth="1"/>
    <col min="5127" max="5127" width="33.88671875" style="270" customWidth="1"/>
    <col min="5128" max="5128" width="7.6640625" style="270" customWidth="1"/>
    <col min="5129" max="5133" width="0" style="270" hidden="1" customWidth="1"/>
    <col min="5134" max="5135" width="7.44140625" style="270" customWidth="1"/>
    <col min="5136" max="5136" width="0" style="270" hidden="1" customWidth="1"/>
    <col min="5137" max="5137" width="7.44140625" style="270" customWidth="1"/>
    <col min="5138" max="5376" width="8.88671875" style="270"/>
    <col min="5377" max="5377" width="3.88671875" style="270" customWidth="1"/>
    <col min="5378" max="5378" width="14.33203125" style="270" customWidth="1"/>
    <col min="5379" max="5379" width="12" style="270" customWidth="1"/>
    <col min="5380" max="5380" width="26" style="270" bestFit="1" customWidth="1"/>
    <col min="5381" max="5381" width="9.33203125" style="270" customWidth="1"/>
    <col min="5382" max="5382" width="0" style="270" hidden="1" customWidth="1"/>
    <col min="5383" max="5383" width="33.88671875" style="270" customWidth="1"/>
    <col min="5384" max="5384" width="7.6640625" style="270" customWidth="1"/>
    <col min="5385" max="5389" width="0" style="270" hidden="1" customWidth="1"/>
    <col min="5390" max="5391" width="7.44140625" style="270" customWidth="1"/>
    <col min="5392" max="5392" width="0" style="270" hidden="1" customWidth="1"/>
    <col min="5393" max="5393" width="7.44140625" style="270" customWidth="1"/>
    <col min="5394" max="5632" width="8.88671875" style="270"/>
    <col min="5633" max="5633" width="3.88671875" style="270" customWidth="1"/>
    <col min="5634" max="5634" width="14.33203125" style="270" customWidth="1"/>
    <col min="5635" max="5635" width="12" style="270" customWidth="1"/>
    <col min="5636" max="5636" width="26" style="270" bestFit="1" customWidth="1"/>
    <col min="5637" max="5637" width="9.33203125" style="270" customWidth="1"/>
    <col min="5638" max="5638" width="0" style="270" hidden="1" customWidth="1"/>
    <col min="5639" max="5639" width="33.88671875" style="270" customWidth="1"/>
    <col min="5640" max="5640" width="7.6640625" style="270" customWidth="1"/>
    <col min="5641" max="5645" width="0" style="270" hidden="1" customWidth="1"/>
    <col min="5646" max="5647" width="7.44140625" style="270" customWidth="1"/>
    <col min="5648" max="5648" width="0" style="270" hidden="1" customWidth="1"/>
    <col min="5649" max="5649" width="7.44140625" style="270" customWidth="1"/>
    <col min="5650" max="5888" width="8.88671875" style="270"/>
    <col min="5889" max="5889" width="3.88671875" style="270" customWidth="1"/>
    <col min="5890" max="5890" width="14.33203125" style="270" customWidth="1"/>
    <col min="5891" max="5891" width="12" style="270" customWidth="1"/>
    <col min="5892" max="5892" width="26" style="270" bestFit="1" customWidth="1"/>
    <col min="5893" max="5893" width="9.33203125" style="270" customWidth="1"/>
    <col min="5894" max="5894" width="0" style="270" hidden="1" customWidth="1"/>
    <col min="5895" max="5895" width="33.88671875" style="270" customWidth="1"/>
    <col min="5896" max="5896" width="7.6640625" style="270" customWidth="1"/>
    <col min="5897" max="5901" width="0" style="270" hidden="1" customWidth="1"/>
    <col min="5902" max="5903" width="7.44140625" style="270" customWidth="1"/>
    <col min="5904" max="5904" width="0" style="270" hidden="1" customWidth="1"/>
    <col min="5905" max="5905" width="7.44140625" style="270" customWidth="1"/>
    <col min="5906" max="6144" width="8.88671875" style="270"/>
    <col min="6145" max="6145" width="3.88671875" style="270" customWidth="1"/>
    <col min="6146" max="6146" width="14.33203125" style="270" customWidth="1"/>
    <col min="6147" max="6147" width="12" style="270" customWidth="1"/>
    <col min="6148" max="6148" width="26" style="270" bestFit="1" customWidth="1"/>
    <col min="6149" max="6149" width="9.33203125" style="270" customWidth="1"/>
    <col min="6150" max="6150" width="0" style="270" hidden="1" customWidth="1"/>
    <col min="6151" max="6151" width="33.88671875" style="270" customWidth="1"/>
    <col min="6152" max="6152" width="7.6640625" style="270" customWidth="1"/>
    <col min="6153" max="6157" width="0" style="270" hidden="1" customWidth="1"/>
    <col min="6158" max="6159" width="7.44140625" style="270" customWidth="1"/>
    <col min="6160" max="6160" width="0" style="270" hidden="1" customWidth="1"/>
    <col min="6161" max="6161" width="7.44140625" style="270" customWidth="1"/>
    <col min="6162" max="6400" width="8.88671875" style="270"/>
    <col min="6401" max="6401" width="3.88671875" style="270" customWidth="1"/>
    <col min="6402" max="6402" width="14.33203125" style="270" customWidth="1"/>
    <col min="6403" max="6403" width="12" style="270" customWidth="1"/>
    <col min="6404" max="6404" width="26" style="270" bestFit="1" customWidth="1"/>
    <col min="6405" max="6405" width="9.33203125" style="270" customWidth="1"/>
    <col min="6406" max="6406" width="0" style="270" hidden="1" customWidth="1"/>
    <col min="6407" max="6407" width="33.88671875" style="270" customWidth="1"/>
    <col min="6408" max="6408" width="7.6640625" style="270" customWidth="1"/>
    <col min="6409" max="6413" width="0" style="270" hidden="1" customWidth="1"/>
    <col min="6414" max="6415" width="7.44140625" style="270" customWidth="1"/>
    <col min="6416" max="6416" width="0" style="270" hidden="1" customWidth="1"/>
    <col min="6417" max="6417" width="7.44140625" style="270" customWidth="1"/>
    <col min="6418" max="6656" width="8.88671875" style="270"/>
    <col min="6657" max="6657" width="3.88671875" style="270" customWidth="1"/>
    <col min="6658" max="6658" width="14.33203125" style="270" customWidth="1"/>
    <col min="6659" max="6659" width="12" style="270" customWidth="1"/>
    <col min="6660" max="6660" width="26" style="270" bestFit="1" customWidth="1"/>
    <col min="6661" max="6661" width="9.33203125" style="270" customWidth="1"/>
    <col min="6662" max="6662" width="0" style="270" hidden="1" customWidth="1"/>
    <col min="6663" max="6663" width="33.88671875" style="270" customWidth="1"/>
    <col min="6664" max="6664" width="7.6640625" style="270" customWidth="1"/>
    <col min="6665" max="6669" width="0" style="270" hidden="1" customWidth="1"/>
    <col min="6670" max="6671" width="7.44140625" style="270" customWidth="1"/>
    <col min="6672" max="6672" width="0" style="270" hidden="1" customWidth="1"/>
    <col min="6673" max="6673" width="7.44140625" style="270" customWidth="1"/>
    <col min="6674" max="6912" width="8.88671875" style="270"/>
    <col min="6913" max="6913" width="3.88671875" style="270" customWidth="1"/>
    <col min="6914" max="6914" width="14.33203125" style="270" customWidth="1"/>
    <col min="6915" max="6915" width="12" style="270" customWidth="1"/>
    <col min="6916" max="6916" width="26" style="270" bestFit="1" customWidth="1"/>
    <col min="6917" max="6917" width="9.33203125" style="270" customWidth="1"/>
    <col min="6918" max="6918" width="0" style="270" hidden="1" customWidth="1"/>
    <col min="6919" max="6919" width="33.88671875" style="270" customWidth="1"/>
    <col min="6920" max="6920" width="7.6640625" style="270" customWidth="1"/>
    <col min="6921" max="6925" width="0" style="270" hidden="1" customWidth="1"/>
    <col min="6926" max="6927" width="7.44140625" style="270" customWidth="1"/>
    <col min="6928" max="6928" width="0" style="270" hidden="1" customWidth="1"/>
    <col min="6929" max="6929" width="7.44140625" style="270" customWidth="1"/>
    <col min="6930" max="7168" width="8.88671875" style="270"/>
    <col min="7169" max="7169" width="3.88671875" style="270" customWidth="1"/>
    <col min="7170" max="7170" width="14.33203125" style="270" customWidth="1"/>
    <col min="7171" max="7171" width="12" style="270" customWidth="1"/>
    <col min="7172" max="7172" width="26" style="270" bestFit="1" customWidth="1"/>
    <col min="7173" max="7173" width="9.33203125" style="270" customWidth="1"/>
    <col min="7174" max="7174" width="0" style="270" hidden="1" customWidth="1"/>
    <col min="7175" max="7175" width="33.88671875" style="270" customWidth="1"/>
    <col min="7176" max="7176" width="7.6640625" style="270" customWidth="1"/>
    <col min="7177" max="7181" width="0" style="270" hidden="1" customWidth="1"/>
    <col min="7182" max="7183" width="7.44140625" style="270" customWidth="1"/>
    <col min="7184" max="7184" width="0" style="270" hidden="1" customWidth="1"/>
    <col min="7185" max="7185" width="7.44140625" style="270" customWidth="1"/>
    <col min="7186" max="7424" width="8.88671875" style="270"/>
    <col min="7425" max="7425" width="3.88671875" style="270" customWidth="1"/>
    <col min="7426" max="7426" width="14.33203125" style="270" customWidth="1"/>
    <col min="7427" max="7427" width="12" style="270" customWidth="1"/>
    <col min="7428" max="7428" width="26" style="270" bestFit="1" customWidth="1"/>
    <col min="7429" max="7429" width="9.33203125" style="270" customWidth="1"/>
    <col min="7430" max="7430" width="0" style="270" hidden="1" customWidth="1"/>
    <col min="7431" max="7431" width="33.88671875" style="270" customWidth="1"/>
    <col min="7432" max="7432" width="7.6640625" style="270" customWidth="1"/>
    <col min="7433" max="7437" width="0" style="270" hidden="1" customWidth="1"/>
    <col min="7438" max="7439" width="7.44140625" style="270" customWidth="1"/>
    <col min="7440" max="7440" width="0" style="270" hidden="1" customWidth="1"/>
    <col min="7441" max="7441" width="7.44140625" style="270" customWidth="1"/>
    <col min="7442" max="7680" width="8.88671875" style="270"/>
    <col min="7681" max="7681" width="3.88671875" style="270" customWidth="1"/>
    <col min="7682" max="7682" width="14.33203125" style="270" customWidth="1"/>
    <col min="7683" max="7683" width="12" style="270" customWidth="1"/>
    <col min="7684" max="7684" width="26" style="270" bestFit="1" customWidth="1"/>
    <col min="7685" max="7685" width="9.33203125" style="270" customWidth="1"/>
    <col min="7686" max="7686" width="0" style="270" hidden="1" customWidth="1"/>
    <col min="7687" max="7687" width="33.88671875" style="270" customWidth="1"/>
    <col min="7688" max="7688" width="7.6640625" style="270" customWidth="1"/>
    <col min="7689" max="7693" width="0" style="270" hidden="1" customWidth="1"/>
    <col min="7694" max="7695" width="7.44140625" style="270" customWidth="1"/>
    <col min="7696" max="7696" width="0" style="270" hidden="1" customWidth="1"/>
    <col min="7697" max="7697" width="7.44140625" style="270" customWidth="1"/>
    <col min="7698" max="7936" width="8.88671875" style="270"/>
    <col min="7937" max="7937" width="3.88671875" style="270" customWidth="1"/>
    <col min="7938" max="7938" width="14.33203125" style="270" customWidth="1"/>
    <col min="7939" max="7939" width="12" style="270" customWidth="1"/>
    <col min="7940" max="7940" width="26" style="270" bestFit="1" customWidth="1"/>
    <col min="7941" max="7941" width="9.33203125" style="270" customWidth="1"/>
    <col min="7942" max="7942" width="0" style="270" hidden="1" customWidth="1"/>
    <col min="7943" max="7943" width="33.88671875" style="270" customWidth="1"/>
    <col min="7944" max="7944" width="7.6640625" style="270" customWidth="1"/>
    <col min="7945" max="7949" width="0" style="270" hidden="1" customWidth="1"/>
    <col min="7950" max="7951" width="7.44140625" style="270" customWidth="1"/>
    <col min="7952" max="7952" width="0" style="270" hidden="1" customWidth="1"/>
    <col min="7953" max="7953" width="7.44140625" style="270" customWidth="1"/>
    <col min="7954" max="8192" width="8.88671875" style="270"/>
    <col min="8193" max="8193" width="3.88671875" style="270" customWidth="1"/>
    <col min="8194" max="8194" width="14.33203125" style="270" customWidth="1"/>
    <col min="8195" max="8195" width="12" style="270" customWidth="1"/>
    <col min="8196" max="8196" width="26" style="270" bestFit="1" customWidth="1"/>
    <col min="8197" max="8197" width="9.33203125" style="270" customWidth="1"/>
    <col min="8198" max="8198" width="0" style="270" hidden="1" customWidth="1"/>
    <col min="8199" max="8199" width="33.88671875" style="270" customWidth="1"/>
    <col min="8200" max="8200" width="7.6640625" style="270" customWidth="1"/>
    <col min="8201" max="8205" width="0" style="270" hidden="1" customWidth="1"/>
    <col min="8206" max="8207" width="7.44140625" style="270" customWidth="1"/>
    <col min="8208" max="8208" width="0" style="270" hidden="1" customWidth="1"/>
    <col min="8209" max="8209" width="7.44140625" style="270" customWidth="1"/>
    <col min="8210" max="8448" width="8.88671875" style="270"/>
    <col min="8449" max="8449" width="3.88671875" style="270" customWidth="1"/>
    <col min="8450" max="8450" width="14.33203125" style="270" customWidth="1"/>
    <col min="8451" max="8451" width="12" style="270" customWidth="1"/>
    <col min="8452" max="8452" width="26" style="270" bestFit="1" customWidth="1"/>
    <col min="8453" max="8453" width="9.33203125" style="270" customWidth="1"/>
    <col min="8454" max="8454" width="0" style="270" hidden="1" customWidth="1"/>
    <col min="8455" max="8455" width="33.88671875" style="270" customWidth="1"/>
    <col min="8456" max="8456" width="7.6640625" style="270" customWidth="1"/>
    <col min="8457" max="8461" width="0" style="270" hidden="1" customWidth="1"/>
    <col min="8462" max="8463" width="7.44140625" style="270" customWidth="1"/>
    <col min="8464" max="8464" width="0" style="270" hidden="1" customWidth="1"/>
    <col min="8465" max="8465" width="7.44140625" style="270" customWidth="1"/>
    <col min="8466" max="8704" width="8.88671875" style="270"/>
    <col min="8705" max="8705" width="3.88671875" style="270" customWidth="1"/>
    <col min="8706" max="8706" width="14.33203125" style="270" customWidth="1"/>
    <col min="8707" max="8707" width="12" style="270" customWidth="1"/>
    <col min="8708" max="8708" width="26" style="270" bestFit="1" customWidth="1"/>
    <col min="8709" max="8709" width="9.33203125" style="270" customWidth="1"/>
    <col min="8710" max="8710" width="0" style="270" hidden="1" customWidth="1"/>
    <col min="8711" max="8711" width="33.88671875" style="270" customWidth="1"/>
    <col min="8712" max="8712" width="7.6640625" style="270" customWidth="1"/>
    <col min="8713" max="8717" width="0" style="270" hidden="1" customWidth="1"/>
    <col min="8718" max="8719" width="7.44140625" style="270" customWidth="1"/>
    <col min="8720" max="8720" width="0" style="270" hidden="1" customWidth="1"/>
    <col min="8721" max="8721" width="7.44140625" style="270" customWidth="1"/>
    <col min="8722" max="8960" width="8.88671875" style="270"/>
    <col min="8961" max="8961" width="3.88671875" style="270" customWidth="1"/>
    <col min="8962" max="8962" width="14.33203125" style="270" customWidth="1"/>
    <col min="8963" max="8963" width="12" style="270" customWidth="1"/>
    <col min="8964" max="8964" width="26" style="270" bestFit="1" customWidth="1"/>
    <col min="8965" max="8965" width="9.33203125" style="270" customWidth="1"/>
    <col min="8966" max="8966" width="0" style="270" hidden="1" customWidth="1"/>
    <col min="8967" max="8967" width="33.88671875" style="270" customWidth="1"/>
    <col min="8968" max="8968" width="7.6640625" style="270" customWidth="1"/>
    <col min="8969" max="8973" width="0" style="270" hidden="1" customWidth="1"/>
    <col min="8974" max="8975" width="7.44140625" style="270" customWidth="1"/>
    <col min="8976" max="8976" width="0" style="270" hidden="1" customWidth="1"/>
    <col min="8977" max="8977" width="7.44140625" style="270" customWidth="1"/>
    <col min="8978" max="9216" width="8.88671875" style="270"/>
    <col min="9217" max="9217" width="3.88671875" style="270" customWidth="1"/>
    <col min="9218" max="9218" width="14.33203125" style="270" customWidth="1"/>
    <col min="9219" max="9219" width="12" style="270" customWidth="1"/>
    <col min="9220" max="9220" width="26" style="270" bestFit="1" customWidth="1"/>
    <col min="9221" max="9221" width="9.33203125" style="270" customWidth="1"/>
    <col min="9222" max="9222" width="0" style="270" hidden="1" customWidth="1"/>
    <col min="9223" max="9223" width="33.88671875" style="270" customWidth="1"/>
    <col min="9224" max="9224" width="7.6640625" style="270" customWidth="1"/>
    <col min="9225" max="9229" width="0" style="270" hidden="1" customWidth="1"/>
    <col min="9230" max="9231" width="7.44140625" style="270" customWidth="1"/>
    <col min="9232" max="9232" width="0" style="270" hidden="1" customWidth="1"/>
    <col min="9233" max="9233" width="7.44140625" style="270" customWidth="1"/>
    <col min="9234" max="9472" width="8.88671875" style="270"/>
    <col min="9473" max="9473" width="3.88671875" style="270" customWidth="1"/>
    <col min="9474" max="9474" width="14.33203125" style="270" customWidth="1"/>
    <col min="9475" max="9475" width="12" style="270" customWidth="1"/>
    <col min="9476" max="9476" width="26" style="270" bestFit="1" customWidth="1"/>
    <col min="9477" max="9477" width="9.33203125" style="270" customWidth="1"/>
    <col min="9478" max="9478" width="0" style="270" hidden="1" customWidth="1"/>
    <col min="9479" max="9479" width="33.88671875" style="270" customWidth="1"/>
    <col min="9480" max="9480" width="7.6640625" style="270" customWidth="1"/>
    <col min="9481" max="9485" width="0" style="270" hidden="1" customWidth="1"/>
    <col min="9486" max="9487" width="7.44140625" style="270" customWidth="1"/>
    <col min="9488" max="9488" width="0" style="270" hidden="1" customWidth="1"/>
    <col min="9489" max="9489" width="7.44140625" style="270" customWidth="1"/>
    <col min="9490" max="9728" width="8.88671875" style="270"/>
    <col min="9729" max="9729" width="3.88671875" style="270" customWidth="1"/>
    <col min="9730" max="9730" width="14.33203125" style="270" customWidth="1"/>
    <col min="9731" max="9731" width="12" style="270" customWidth="1"/>
    <col min="9732" max="9732" width="26" style="270" bestFit="1" customWidth="1"/>
    <col min="9733" max="9733" width="9.33203125" style="270" customWidth="1"/>
    <col min="9734" max="9734" width="0" style="270" hidden="1" customWidth="1"/>
    <col min="9735" max="9735" width="33.88671875" style="270" customWidth="1"/>
    <col min="9736" max="9736" width="7.6640625" style="270" customWidth="1"/>
    <col min="9737" max="9741" width="0" style="270" hidden="1" customWidth="1"/>
    <col min="9742" max="9743" width="7.44140625" style="270" customWidth="1"/>
    <col min="9744" max="9744" width="0" style="270" hidden="1" customWidth="1"/>
    <col min="9745" max="9745" width="7.44140625" style="270" customWidth="1"/>
    <col min="9746" max="9984" width="8.88671875" style="270"/>
    <col min="9985" max="9985" width="3.88671875" style="270" customWidth="1"/>
    <col min="9986" max="9986" width="14.33203125" style="270" customWidth="1"/>
    <col min="9987" max="9987" width="12" style="270" customWidth="1"/>
    <col min="9988" max="9988" width="26" style="270" bestFit="1" customWidth="1"/>
    <col min="9989" max="9989" width="9.33203125" style="270" customWidth="1"/>
    <col min="9990" max="9990" width="0" style="270" hidden="1" customWidth="1"/>
    <col min="9991" max="9991" width="33.88671875" style="270" customWidth="1"/>
    <col min="9992" max="9992" width="7.6640625" style="270" customWidth="1"/>
    <col min="9993" max="9997" width="0" style="270" hidden="1" customWidth="1"/>
    <col min="9998" max="9999" width="7.44140625" style="270" customWidth="1"/>
    <col min="10000" max="10000" width="0" style="270" hidden="1" customWidth="1"/>
    <col min="10001" max="10001" width="7.44140625" style="270" customWidth="1"/>
    <col min="10002" max="10240" width="8.88671875" style="270"/>
    <col min="10241" max="10241" width="3.88671875" style="270" customWidth="1"/>
    <col min="10242" max="10242" width="14.33203125" style="270" customWidth="1"/>
    <col min="10243" max="10243" width="12" style="270" customWidth="1"/>
    <col min="10244" max="10244" width="26" style="270" bestFit="1" customWidth="1"/>
    <col min="10245" max="10245" width="9.33203125" style="270" customWidth="1"/>
    <col min="10246" max="10246" width="0" style="270" hidden="1" customWidth="1"/>
    <col min="10247" max="10247" width="33.88671875" style="270" customWidth="1"/>
    <col min="10248" max="10248" width="7.6640625" style="270" customWidth="1"/>
    <col min="10249" max="10253" width="0" style="270" hidden="1" customWidth="1"/>
    <col min="10254" max="10255" width="7.44140625" style="270" customWidth="1"/>
    <col min="10256" max="10256" width="0" style="270" hidden="1" customWidth="1"/>
    <col min="10257" max="10257" width="7.44140625" style="270" customWidth="1"/>
    <col min="10258" max="10496" width="8.88671875" style="270"/>
    <col min="10497" max="10497" width="3.88671875" style="270" customWidth="1"/>
    <col min="10498" max="10498" width="14.33203125" style="270" customWidth="1"/>
    <col min="10499" max="10499" width="12" style="270" customWidth="1"/>
    <col min="10500" max="10500" width="26" style="270" bestFit="1" customWidth="1"/>
    <col min="10501" max="10501" width="9.33203125" style="270" customWidth="1"/>
    <col min="10502" max="10502" width="0" style="270" hidden="1" customWidth="1"/>
    <col min="10503" max="10503" width="33.88671875" style="270" customWidth="1"/>
    <col min="10504" max="10504" width="7.6640625" style="270" customWidth="1"/>
    <col min="10505" max="10509" width="0" style="270" hidden="1" customWidth="1"/>
    <col min="10510" max="10511" width="7.44140625" style="270" customWidth="1"/>
    <col min="10512" max="10512" width="0" style="270" hidden="1" customWidth="1"/>
    <col min="10513" max="10513" width="7.44140625" style="270" customWidth="1"/>
    <col min="10514" max="10752" width="8.88671875" style="270"/>
    <col min="10753" max="10753" width="3.88671875" style="270" customWidth="1"/>
    <col min="10754" max="10754" width="14.33203125" style="270" customWidth="1"/>
    <col min="10755" max="10755" width="12" style="270" customWidth="1"/>
    <col min="10756" max="10756" width="26" style="270" bestFit="1" customWidth="1"/>
    <col min="10757" max="10757" width="9.33203125" style="270" customWidth="1"/>
    <col min="10758" max="10758" width="0" style="270" hidden="1" customWidth="1"/>
    <col min="10759" max="10759" width="33.88671875" style="270" customWidth="1"/>
    <col min="10760" max="10760" width="7.6640625" style="270" customWidth="1"/>
    <col min="10761" max="10765" width="0" style="270" hidden="1" customWidth="1"/>
    <col min="10766" max="10767" width="7.44140625" style="270" customWidth="1"/>
    <col min="10768" max="10768" width="0" style="270" hidden="1" customWidth="1"/>
    <col min="10769" max="10769" width="7.44140625" style="270" customWidth="1"/>
    <col min="10770" max="11008" width="8.88671875" style="270"/>
    <col min="11009" max="11009" width="3.88671875" style="270" customWidth="1"/>
    <col min="11010" max="11010" width="14.33203125" style="270" customWidth="1"/>
    <col min="11011" max="11011" width="12" style="270" customWidth="1"/>
    <col min="11012" max="11012" width="26" style="270" bestFit="1" customWidth="1"/>
    <col min="11013" max="11013" width="9.33203125" style="270" customWidth="1"/>
    <col min="11014" max="11014" width="0" style="270" hidden="1" customWidth="1"/>
    <col min="11015" max="11015" width="33.88671875" style="270" customWidth="1"/>
    <col min="11016" max="11016" width="7.6640625" style="270" customWidth="1"/>
    <col min="11017" max="11021" width="0" style="270" hidden="1" customWidth="1"/>
    <col min="11022" max="11023" width="7.44140625" style="270" customWidth="1"/>
    <col min="11024" max="11024" width="0" style="270" hidden="1" customWidth="1"/>
    <col min="11025" max="11025" width="7.44140625" style="270" customWidth="1"/>
    <col min="11026" max="11264" width="8.88671875" style="270"/>
    <col min="11265" max="11265" width="3.88671875" style="270" customWidth="1"/>
    <col min="11266" max="11266" width="14.33203125" style="270" customWidth="1"/>
    <col min="11267" max="11267" width="12" style="270" customWidth="1"/>
    <col min="11268" max="11268" width="26" style="270" bestFit="1" customWidth="1"/>
    <col min="11269" max="11269" width="9.33203125" style="270" customWidth="1"/>
    <col min="11270" max="11270" width="0" style="270" hidden="1" customWidth="1"/>
    <col min="11271" max="11271" width="33.88671875" style="270" customWidth="1"/>
    <col min="11272" max="11272" width="7.6640625" style="270" customWidth="1"/>
    <col min="11273" max="11277" width="0" style="270" hidden="1" customWidth="1"/>
    <col min="11278" max="11279" width="7.44140625" style="270" customWidth="1"/>
    <col min="11280" max="11280" width="0" style="270" hidden="1" customWidth="1"/>
    <col min="11281" max="11281" width="7.44140625" style="270" customWidth="1"/>
    <col min="11282" max="11520" width="8.88671875" style="270"/>
    <col min="11521" max="11521" width="3.88671875" style="270" customWidth="1"/>
    <col min="11522" max="11522" width="14.33203125" style="270" customWidth="1"/>
    <col min="11523" max="11523" width="12" style="270" customWidth="1"/>
    <col min="11524" max="11524" width="26" style="270" bestFit="1" customWidth="1"/>
    <col min="11525" max="11525" width="9.33203125" style="270" customWidth="1"/>
    <col min="11526" max="11526" width="0" style="270" hidden="1" customWidth="1"/>
    <col min="11527" max="11527" width="33.88671875" style="270" customWidth="1"/>
    <col min="11528" max="11528" width="7.6640625" style="270" customWidth="1"/>
    <col min="11529" max="11533" width="0" style="270" hidden="1" customWidth="1"/>
    <col min="11534" max="11535" width="7.44140625" style="270" customWidth="1"/>
    <col min="11536" max="11536" width="0" style="270" hidden="1" customWidth="1"/>
    <col min="11537" max="11537" width="7.44140625" style="270" customWidth="1"/>
    <col min="11538" max="11776" width="8.88671875" style="270"/>
    <col min="11777" max="11777" width="3.88671875" style="270" customWidth="1"/>
    <col min="11778" max="11778" width="14.33203125" style="270" customWidth="1"/>
    <col min="11779" max="11779" width="12" style="270" customWidth="1"/>
    <col min="11780" max="11780" width="26" style="270" bestFit="1" customWidth="1"/>
    <col min="11781" max="11781" width="9.33203125" style="270" customWidth="1"/>
    <col min="11782" max="11782" width="0" style="270" hidden="1" customWidth="1"/>
    <col min="11783" max="11783" width="33.88671875" style="270" customWidth="1"/>
    <col min="11784" max="11784" width="7.6640625" style="270" customWidth="1"/>
    <col min="11785" max="11789" width="0" style="270" hidden="1" customWidth="1"/>
    <col min="11790" max="11791" width="7.44140625" style="270" customWidth="1"/>
    <col min="11792" max="11792" width="0" style="270" hidden="1" customWidth="1"/>
    <col min="11793" max="11793" width="7.44140625" style="270" customWidth="1"/>
    <col min="11794" max="12032" width="8.88671875" style="270"/>
    <col min="12033" max="12033" width="3.88671875" style="270" customWidth="1"/>
    <col min="12034" max="12034" width="14.33203125" style="270" customWidth="1"/>
    <col min="12035" max="12035" width="12" style="270" customWidth="1"/>
    <col min="12036" max="12036" width="26" style="270" bestFit="1" customWidth="1"/>
    <col min="12037" max="12037" width="9.33203125" style="270" customWidth="1"/>
    <col min="12038" max="12038" width="0" style="270" hidden="1" customWidth="1"/>
    <col min="12039" max="12039" width="33.88671875" style="270" customWidth="1"/>
    <col min="12040" max="12040" width="7.6640625" style="270" customWidth="1"/>
    <col min="12041" max="12045" width="0" style="270" hidden="1" customWidth="1"/>
    <col min="12046" max="12047" width="7.44140625" style="270" customWidth="1"/>
    <col min="12048" max="12048" width="0" style="270" hidden="1" customWidth="1"/>
    <col min="12049" max="12049" width="7.44140625" style="270" customWidth="1"/>
    <col min="12050" max="12288" width="8.88671875" style="270"/>
    <col min="12289" max="12289" width="3.88671875" style="270" customWidth="1"/>
    <col min="12290" max="12290" width="14.33203125" style="270" customWidth="1"/>
    <col min="12291" max="12291" width="12" style="270" customWidth="1"/>
    <col min="12292" max="12292" width="26" style="270" bestFit="1" customWidth="1"/>
    <col min="12293" max="12293" width="9.33203125" style="270" customWidth="1"/>
    <col min="12294" max="12294" width="0" style="270" hidden="1" customWidth="1"/>
    <col min="12295" max="12295" width="33.88671875" style="270" customWidth="1"/>
    <col min="12296" max="12296" width="7.6640625" style="270" customWidth="1"/>
    <col min="12297" max="12301" width="0" style="270" hidden="1" customWidth="1"/>
    <col min="12302" max="12303" width="7.44140625" style="270" customWidth="1"/>
    <col min="12304" max="12304" width="0" style="270" hidden="1" customWidth="1"/>
    <col min="12305" max="12305" width="7.44140625" style="270" customWidth="1"/>
    <col min="12306" max="12544" width="8.88671875" style="270"/>
    <col min="12545" max="12545" width="3.88671875" style="270" customWidth="1"/>
    <col min="12546" max="12546" width="14.33203125" style="270" customWidth="1"/>
    <col min="12547" max="12547" width="12" style="270" customWidth="1"/>
    <col min="12548" max="12548" width="26" style="270" bestFit="1" customWidth="1"/>
    <col min="12549" max="12549" width="9.33203125" style="270" customWidth="1"/>
    <col min="12550" max="12550" width="0" style="270" hidden="1" customWidth="1"/>
    <col min="12551" max="12551" width="33.88671875" style="270" customWidth="1"/>
    <col min="12552" max="12552" width="7.6640625" style="270" customWidth="1"/>
    <col min="12553" max="12557" width="0" style="270" hidden="1" customWidth="1"/>
    <col min="12558" max="12559" width="7.44140625" style="270" customWidth="1"/>
    <col min="12560" max="12560" width="0" style="270" hidden="1" customWidth="1"/>
    <col min="12561" max="12561" width="7.44140625" style="270" customWidth="1"/>
    <col min="12562" max="12800" width="8.88671875" style="270"/>
    <col min="12801" max="12801" width="3.88671875" style="270" customWidth="1"/>
    <col min="12802" max="12802" width="14.33203125" style="270" customWidth="1"/>
    <col min="12803" max="12803" width="12" style="270" customWidth="1"/>
    <col min="12804" max="12804" width="26" style="270" bestFit="1" customWidth="1"/>
    <col min="12805" max="12805" width="9.33203125" style="270" customWidth="1"/>
    <col min="12806" max="12806" width="0" style="270" hidden="1" customWidth="1"/>
    <col min="12807" max="12807" width="33.88671875" style="270" customWidth="1"/>
    <col min="12808" max="12808" width="7.6640625" style="270" customWidth="1"/>
    <col min="12809" max="12813" width="0" style="270" hidden="1" customWidth="1"/>
    <col min="12814" max="12815" width="7.44140625" style="270" customWidth="1"/>
    <col min="12816" max="12816" width="0" style="270" hidden="1" customWidth="1"/>
    <col min="12817" max="12817" width="7.44140625" style="270" customWidth="1"/>
    <col min="12818" max="13056" width="8.88671875" style="270"/>
    <col min="13057" max="13057" width="3.88671875" style="270" customWidth="1"/>
    <col min="13058" max="13058" width="14.33203125" style="270" customWidth="1"/>
    <col min="13059" max="13059" width="12" style="270" customWidth="1"/>
    <col min="13060" max="13060" width="26" style="270" bestFit="1" customWidth="1"/>
    <col min="13061" max="13061" width="9.33203125" style="270" customWidth="1"/>
    <col min="13062" max="13062" width="0" style="270" hidden="1" customWidth="1"/>
    <col min="13063" max="13063" width="33.88671875" style="270" customWidth="1"/>
    <col min="13064" max="13064" width="7.6640625" style="270" customWidth="1"/>
    <col min="13065" max="13069" width="0" style="270" hidden="1" customWidth="1"/>
    <col min="13070" max="13071" width="7.44140625" style="270" customWidth="1"/>
    <col min="13072" max="13072" width="0" style="270" hidden="1" customWidth="1"/>
    <col min="13073" max="13073" width="7.44140625" style="270" customWidth="1"/>
    <col min="13074" max="13312" width="8.88671875" style="270"/>
    <col min="13313" max="13313" width="3.88671875" style="270" customWidth="1"/>
    <col min="13314" max="13314" width="14.33203125" style="270" customWidth="1"/>
    <col min="13315" max="13315" width="12" style="270" customWidth="1"/>
    <col min="13316" max="13316" width="26" style="270" bestFit="1" customWidth="1"/>
    <col min="13317" max="13317" width="9.33203125" style="270" customWidth="1"/>
    <col min="13318" max="13318" width="0" style="270" hidden="1" customWidth="1"/>
    <col min="13319" max="13319" width="33.88671875" style="270" customWidth="1"/>
    <col min="13320" max="13320" width="7.6640625" style="270" customWidth="1"/>
    <col min="13321" max="13325" width="0" style="270" hidden="1" customWidth="1"/>
    <col min="13326" max="13327" width="7.44140625" style="270" customWidth="1"/>
    <col min="13328" max="13328" width="0" style="270" hidden="1" customWidth="1"/>
    <col min="13329" max="13329" width="7.44140625" style="270" customWidth="1"/>
    <col min="13330" max="13568" width="8.88671875" style="270"/>
    <col min="13569" max="13569" width="3.88671875" style="270" customWidth="1"/>
    <col min="13570" max="13570" width="14.33203125" style="270" customWidth="1"/>
    <col min="13571" max="13571" width="12" style="270" customWidth="1"/>
    <col min="13572" max="13572" width="26" style="270" bestFit="1" customWidth="1"/>
    <col min="13573" max="13573" width="9.33203125" style="270" customWidth="1"/>
    <col min="13574" max="13574" width="0" style="270" hidden="1" customWidth="1"/>
    <col min="13575" max="13575" width="33.88671875" style="270" customWidth="1"/>
    <col min="13576" max="13576" width="7.6640625" style="270" customWidth="1"/>
    <col min="13577" max="13581" width="0" style="270" hidden="1" customWidth="1"/>
    <col min="13582" max="13583" width="7.44140625" style="270" customWidth="1"/>
    <col min="13584" max="13584" width="0" style="270" hidden="1" customWidth="1"/>
    <col min="13585" max="13585" width="7.44140625" style="270" customWidth="1"/>
    <col min="13586" max="13824" width="8.88671875" style="270"/>
    <col min="13825" max="13825" width="3.88671875" style="270" customWidth="1"/>
    <col min="13826" max="13826" width="14.33203125" style="270" customWidth="1"/>
    <col min="13827" max="13827" width="12" style="270" customWidth="1"/>
    <col min="13828" max="13828" width="26" style="270" bestFit="1" customWidth="1"/>
    <col min="13829" max="13829" width="9.33203125" style="270" customWidth="1"/>
    <col min="13830" max="13830" width="0" style="270" hidden="1" customWidth="1"/>
    <col min="13831" max="13831" width="33.88671875" style="270" customWidth="1"/>
    <col min="13832" max="13832" width="7.6640625" style="270" customWidth="1"/>
    <col min="13833" max="13837" width="0" style="270" hidden="1" customWidth="1"/>
    <col min="13838" max="13839" width="7.44140625" style="270" customWidth="1"/>
    <col min="13840" max="13840" width="0" style="270" hidden="1" customWidth="1"/>
    <col min="13841" max="13841" width="7.44140625" style="270" customWidth="1"/>
    <col min="13842" max="14080" width="8.88671875" style="270"/>
    <col min="14081" max="14081" width="3.88671875" style="270" customWidth="1"/>
    <col min="14082" max="14082" width="14.33203125" style="270" customWidth="1"/>
    <col min="14083" max="14083" width="12" style="270" customWidth="1"/>
    <col min="14084" max="14084" width="26" style="270" bestFit="1" customWidth="1"/>
    <col min="14085" max="14085" width="9.33203125" style="270" customWidth="1"/>
    <col min="14086" max="14086" width="0" style="270" hidden="1" customWidth="1"/>
    <col min="14087" max="14087" width="33.88671875" style="270" customWidth="1"/>
    <col min="14088" max="14088" width="7.6640625" style="270" customWidth="1"/>
    <col min="14089" max="14093" width="0" style="270" hidden="1" customWidth="1"/>
    <col min="14094" max="14095" width="7.44140625" style="270" customWidth="1"/>
    <col min="14096" max="14096" width="0" style="270" hidden="1" customWidth="1"/>
    <col min="14097" max="14097" width="7.44140625" style="270" customWidth="1"/>
    <col min="14098" max="14336" width="8.88671875" style="270"/>
    <col min="14337" max="14337" width="3.88671875" style="270" customWidth="1"/>
    <col min="14338" max="14338" width="14.33203125" style="270" customWidth="1"/>
    <col min="14339" max="14339" width="12" style="270" customWidth="1"/>
    <col min="14340" max="14340" width="26" style="270" bestFit="1" customWidth="1"/>
    <col min="14341" max="14341" width="9.33203125" style="270" customWidth="1"/>
    <col min="14342" max="14342" width="0" style="270" hidden="1" customWidth="1"/>
    <col min="14343" max="14343" width="33.88671875" style="270" customWidth="1"/>
    <col min="14344" max="14344" width="7.6640625" style="270" customWidth="1"/>
    <col min="14345" max="14349" width="0" style="270" hidden="1" customWidth="1"/>
    <col min="14350" max="14351" width="7.44140625" style="270" customWidth="1"/>
    <col min="14352" max="14352" width="0" style="270" hidden="1" customWidth="1"/>
    <col min="14353" max="14353" width="7.44140625" style="270" customWidth="1"/>
    <col min="14354" max="14592" width="8.88671875" style="270"/>
    <col min="14593" max="14593" width="3.88671875" style="270" customWidth="1"/>
    <col min="14594" max="14594" width="14.33203125" style="270" customWidth="1"/>
    <col min="14595" max="14595" width="12" style="270" customWidth="1"/>
    <col min="14596" max="14596" width="26" style="270" bestFit="1" customWidth="1"/>
    <col min="14597" max="14597" width="9.33203125" style="270" customWidth="1"/>
    <col min="14598" max="14598" width="0" style="270" hidden="1" customWidth="1"/>
    <col min="14599" max="14599" width="33.88671875" style="270" customWidth="1"/>
    <col min="14600" max="14600" width="7.6640625" style="270" customWidth="1"/>
    <col min="14601" max="14605" width="0" style="270" hidden="1" customWidth="1"/>
    <col min="14606" max="14607" width="7.44140625" style="270" customWidth="1"/>
    <col min="14608" max="14608" width="0" style="270" hidden="1" customWidth="1"/>
    <col min="14609" max="14609" width="7.44140625" style="270" customWidth="1"/>
    <col min="14610" max="14848" width="8.88671875" style="270"/>
    <col min="14849" max="14849" width="3.88671875" style="270" customWidth="1"/>
    <col min="14850" max="14850" width="14.33203125" style="270" customWidth="1"/>
    <col min="14851" max="14851" width="12" style="270" customWidth="1"/>
    <col min="14852" max="14852" width="26" style="270" bestFit="1" customWidth="1"/>
    <col min="14853" max="14853" width="9.33203125" style="270" customWidth="1"/>
    <col min="14854" max="14854" width="0" style="270" hidden="1" customWidth="1"/>
    <col min="14855" max="14855" width="33.88671875" style="270" customWidth="1"/>
    <col min="14856" max="14856" width="7.6640625" style="270" customWidth="1"/>
    <col min="14857" max="14861" width="0" style="270" hidden="1" customWidth="1"/>
    <col min="14862" max="14863" width="7.44140625" style="270" customWidth="1"/>
    <col min="14864" max="14864" width="0" style="270" hidden="1" customWidth="1"/>
    <col min="14865" max="14865" width="7.44140625" style="270" customWidth="1"/>
    <col min="14866" max="15104" width="8.88671875" style="270"/>
    <col min="15105" max="15105" width="3.88671875" style="270" customWidth="1"/>
    <col min="15106" max="15106" width="14.33203125" style="270" customWidth="1"/>
    <col min="15107" max="15107" width="12" style="270" customWidth="1"/>
    <col min="15108" max="15108" width="26" style="270" bestFit="1" customWidth="1"/>
    <col min="15109" max="15109" width="9.33203125" style="270" customWidth="1"/>
    <col min="15110" max="15110" width="0" style="270" hidden="1" customWidth="1"/>
    <col min="15111" max="15111" width="33.88671875" style="270" customWidth="1"/>
    <col min="15112" max="15112" width="7.6640625" style="270" customWidth="1"/>
    <col min="15113" max="15117" width="0" style="270" hidden="1" customWidth="1"/>
    <col min="15118" max="15119" width="7.44140625" style="270" customWidth="1"/>
    <col min="15120" max="15120" width="0" style="270" hidden="1" customWidth="1"/>
    <col min="15121" max="15121" width="7.44140625" style="270" customWidth="1"/>
    <col min="15122" max="15360" width="8.88671875" style="270"/>
    <col min="15361" max="15361" width="3.88671875" style="270" customWidth="1"/>
    <col min="15362" max="15362" width="14.33203125" style="270" customWidth="1"/>
    <col min="15363" max="15363" width="12" style="270" customWidth="1"/>
    <col min="15364" max="15364" width="26" style="270" bestFit="1" customWidth="1"/>
    <col min="15365" max="15365" width="9.33203125" style="270" customWidth="1"/>
    <col min="15366" max="15366" width="0" style="270" hidden="1" customWidth="1"/>
    <col min="15367" max="15367" width="33.88671875" style="270" customWidth="1"/>
    <col min="15368" max="15368" width="7.6640625" style="270" customWidth="1"/>
    <col min="15369" max="15373" width="0" style="270" hidden="1" customWidth="1"/>
    <col min="15374" max="15375" width="7.44140625" style="270" customWidth="1"/>
    <col min="15376" max="15376" width="0" style="270" hidden="1" customWidth="1"/>
    <col min="15377" max="15377" width="7.44140625" style="270" customWidth="1"/>
    <col min="15378" max="15616" width="8.88671875" style="270"/>
    <col min="15617" max="15617" width="3.88671875" style="270" customWidth="1"/>
    <col min="15618" max="15618" width="14.33203125" style="270" customWidth="1"/>
    <col min="15619" max="15619" width="12" style="270" customWidth="1"/>
    <col min="15620" max="15620" width="26" style="270" bestFit="1" customWidth="1"/>
    <col min="15621" max="15621" width="9.33203125" style="270" customWidth="1"/>
    <col min="15622" max="15622" width="0" style="270" hidden="1" customWidth="1"/>
    <col min="15623" max="15623" width="33.88671875" style="270" customWidth="1"/>
    <col min="15624" max="15624" width="7.6640625" style="270" customWidth="1"/>
    <col min="15625" max="15629" width="0" style="270" hidden="1" customWidth="1"/>
    <col min="15630" max="15631" width="7.44140625" style="270" customWidth="1"/>
    <col min="15632" max="15632" width="0" style="270" hidden="1" customWidth="1"/>
    <col min="15633" max="15633" width="7.44140625" style="270" customWidth="1"/>
    <col min="15634" max="15872" width="8.88671875" style="270"/>
    <col min="15873" max="15873" width="3.88671875" style="270" customWidth="1"/>
    <col min="15874" max="15874" width="14.33203125" style="270" customWidth="1"/>
    <col min="15875" max="15875" width="12" style="270" customWidth="1"/>
    <col min="15876" max="15876" width="26" style="270" bestFit="1" customWidth="1"/>
    <col min="15877" max="15877" width="9.33203125" style="270" customWidth="1"/>
    <col min="15878" max="15878" width="0" style="270" hidden="1" customWidth="1"/>
    <col min="15879" max="15879" width="33.88671875" style="270" customWidth="1"/>
    <col min="15880" max="15880" width="7.6640625" style="270" customWidth="1"/>
    <col min="15881" max="15885" width="0" style="270" hidden="1" customWidth="1"/>
    <col min="15886" max="15887" width="7.44140625" style="270" customWidth="1"/>
    <col min="15888" max="15888" width="0" style="270" hidden="1" customWidth="1"/>
    <col min="15889" max="15889" width="7.44140625" style="270" customWidth="1"/>
    <col min="15890" max="16128" width="8.88671875" style="270"/>
    <col min="16129" max="16129" width="3.88671875" style="270" customWidth="1"/>
    <col min="16130" max="16130" width="14.33203125" style="270" customWidth="1"/>
    <col min="16131" max="16131" width="12" style="270" customWidth="1"/>
    <col min="16132" max="16132" width="26" style="270" bestFit="1" customWidth="1"/>
    <col min="16133" max="16133" width="9.33203125" style="270" customWidth="1"/>
    <col min="16134" max="16134" width="0" style="270" hidden="1" customWidth="1"/>
    <col min="16135" max="16135" width="33.88671875" style="270" customWidth="1"/>
    <col min="16136" max="16136" width="7.6640625" style="270" customWidth="1"/>
    <col min="16137" max="16141" width="0" style="270" hidden="1" customWidth="1"/>
    <col min="16142" max="16143" width="7.44140625" style="270" customWidth="1"/>
    <col min="16144" max="16144" width="0" style="270" hidden="1" customWidth="1"/>
    <col min="16145" max="16145" width="7.44140625" style="270" customWidth="1"/>
    <col min="16146" max="16384" width="8.88671875" style="270"/>
  </cols>
  <sheetData>
    <row r="1" spans="1:17" ht="24.6" x14ac:dyDescent="0.4">
      <c r="A1" s="261" t="str">
        <f>[2]Altalanos!$A$6</f>
        <v>Somogy Vármegyei Tenisz DO B kategória - Leány</v>
      </c>
      <c r="B1" s="262"/>
      <c r="C1" s="262"/>
      <c r="D1" s="263"/>
      <c r="E1" s="264" t="s">
        <v>44</v>
      </c>
      <c r="F1" s="265"/>
      <c r="G1" s="266"/>
      <c r="H1" s="267"/>
      <c r="I1" s="267"/>
      <c r="J1" s="268"/>
      <c r="K1" s="268"/>
      <c r="L1" s="268"/>
      <c r="M1" s="268"/>
      <c r="N1" s="268"/>
      <c r="O1" s="268"/>
      <c r="P1" s="268"/>
      <c r="Q1" s="269"/>
    </row>
    <row r="2" spans="1:17" ht="13.8" thickBot="1" x14ac:dyDescent="0.3">
      <c r="B2" s="271" t="s">
        <v>43</v>
      </c>
      <c r="C2" s="595" t="s">
        <v>545</v>
      </c>
      <c r="D2" s="265"/>
      <c r="E2" s="264" t="s">
        <v>29</v>
      </c>
      <c r="F2" s="272"/>
      <c r="G2" s="272"/>
      <c r="H2" s="273"/>
      <c r="I2" s="273"/>
      <c r="J2" s="267"/>
      <c r="K2" s="267"/>
      <c r="L2" s="267"/>
      <c r="M2" s="267"/>
      <c r="N2" s="274"/>
      <c r="O2" s="275"/>
      <c r="P2" s="275"/>
      <c r="Q2" s="274"/>
    </row>
    <row r="3" spans="1:17" s="285" customFormat="1" ht="13.8" thickBot="1" x14ac:dyDescent="0.3">
      <c r="A3" s="276" t="s">
        <v>42</v>
      </c>
      <c r="B3" s="277"/>
      <c r="C3" s="277"/>
      <c r="D3" s="277"/>
      <c r="E3" s="277"/>
      <c r="F3" s="277"/>
      <c r="G3" s="277"/>
      <c r="H3" s="277"/>
      <c r="I3" s="278"/>
      <c r="J3" s="279"/>
      <c r="K3" s="280"/>
      <c r="L3" s="280"/>
      <c r="M3" s="280"/>
      <c r="N3" s="281" t="s">
        <v>28</v>
      </c>
      <c r="O3" s="282"/>
      <c r="P3" s="283"/>
      <c r="Q3" s="284"/>
    </row>
    <row r="4" spans="1:17" s="285" customFormat="1" x14ac:dyDescent="0.25">
      <c r="A4" s="286" t="s">
        <v>21</v>
      </c>
      <c r="B4" s="286"/>
      <c r="C4" s="287" t="s">
        <v>19</v>
      </c>
      <c r="D4" s="286" t="s">
        <v>24</v>
      </c>
      <c r="E4" s="288"/>
      <c r="G4" s="289"/>
      <c r="H4" s="290" t="s">
        <v>25</v>
      </c>
      <c r="I4" s="291"/>
      <c r="J4" s="292"/>
      <c r="K4" s="293"/>
      <c r="L4" s="293"/>
      <c r="M4" s="293"/>
      <c r="N4" s="292"/>
      <c r="O4" s="294"/>
      <c r="P4" s="294"/>
      <c r="Q4" s="295"/>
    </row>
    <row r="5" spans="1:17" s="285" customFormat="1" ht="13.8" thickBot="1" x14ac:dyDescent="0.3">
      <c r="A5" s="296">
        <f>[2]Altalanos!$A$10</f>
        <v>46135</v>
      </c>
      <c r="B5" s="296"/>
      <c r="C5" s="297" t="str">
        <f>[2]Altalanos!$C$10</f>
        <v>Balatonboglár</v>
      </c>
      <c r="D5" s="298" t="str">
        <f>[2]Altalanos!$D$10</f>
        <v xml:space="preserve">  </v>
      </c>
      <c r="E5" s="298"/>
      <c r="F5" s="298"/>
      <c r="G5" s="298"/>
      <c r="H5" s="299" t="str">
        <f>[2]Altalanos!$E$10</f>
        <v>Nagyistók-Nádasi Judit</v>
      </c>
      <c r="I5" s="300"/>
      <c r="J5" s="301"/>
      <c r="K5" s="302"/>
      <c r="L5" s="302"/>
      <c r="M5" s="302"/>
      <c r="N5" s="301"/>
      <c r="O5" s="298"/>
      <c r="P5" s="298"/>
      <c r="Q5" s="303"/>
    </row>
    <row r="6" spans="1:17" ht="30" customHeight="1" thickBot="1" x14ac:dyDescent="0.3">
      <c r="A6" s="304" t="s">
        <v>30</v>
      </c>
      <c r="B6" s="305" t="s">
        <v>22</v>
      </c>
      <c r="C6" s="305" t="s">
        <v>23</v>
      </c>
      <c r="D6" s="305" t="s">
        <v>26</v>
      </c>
      <c r="E6" s="306" t="s">
        <v>27</v>
      </c>
      <c r="F6" s="306" t="s">
        <v>31</v>
      </c>
      <c r="G6" s="306" t="s">
        <v>83</v>
      </c>
      <c r="H6" s="307" t="s">
        <v>32</v>
      </c>
      <c r="I6" s="308"/>
      <c r="J6" s="309" t="s">
        <v>14</v>
      </c>
      <c r="K6" s="310" t="s">
        <v>12</v>
      </c>
      <c r="L6" s="311" t="s">
        <v>0</v>
      </c>
      <c r="M6" s="312" t="s">
        <v>13</v>
      </c>
      <c r="N6" s="313" t="s">
        <v>40</v>
      </c>
      <c r="O6" s="314" t="s">
        <v>33</v>
      </c>
      <c r="P6" s="315" t="s">
        <v>1</v>
      </c>
      <c r="Q6" s="306" t="s">
        <v>34</v>
      </c>
    </row>
    <row r="7" spans="1:17" s="330" customFormat="1" ht="18.899999999999999" customHeight="1" x14ac:dyDescent="0.25">
      <c r="A7" s="316">
        <v>1</v>
      </c>
      <c r="B7" s="337" t="s">
        <v>546</v>
      </c>
      <c r="C7" s="337" t="s">
        <v>547</v>
      </c>
      <c r="D7" s="317" t="s">
        <v>548</v>
      </c>
      <c r="E7" s="320" t="s">
        <v>549</v>
      </c>
      <c r="F7" s="321"/>
      <c r="G7" s="322"/>
      <c r="H7" s="323"/>
      <c r="I7" s="323"/>
      <c r="J7" s="324"/>
      <c r="K7" s="325"/>
      <c r="L7" s="326"/>
      <c r="M7" s="325"/>
      <c r="N7" s="327"/>
      <c r="O7" s="323"/>
      <c r="P7" s="328"/>
      <c r="Q7" s="329"/>
    </row>
    <row r="8" spans="1:17" s="330" customFormat="1" ht="18.899999999999999" customHeight="1" x14ac:dyDescent="0.25">
      <c r="A8" s="316">
        <v>2</v>
      </c>
      <c r="B8" s="337" t="s">
        <v>550</v>
      </c>
      <c r="C8" s="337" t="s">
        <v>551</v>
      </c>
      <c r="D8" s="331" t="s">
        <v>514</v>
      </c>
      <c r="E8" s="320" t="s">
        <v>552</v>
      </c>
      <c r="F8" s="333"/>
      <c r="G8" s="334"/>
      <c r="H8" s="323"/>
      <c r="I8" s="323"/>
      <c r="J8" s="324"/>
      <c r="K8" s="325"/>
      <c r="L8" s="326"/>
      <c r="M8" s="325"/>
      <c r="N8" s="327"/>
      <c r="O8" s="323"/>
      <c r="P8" s="328"/>
      <c r="Q8" s="329"/>
    </row>
    <row r="9" spans="1:17" s="330" customFormat="1" ht="18.899999999999999" customHeight="1" x14ac:dyDescent="0.25">
      <c r="A9" s="316">
        <v>3</v>
      </c>
      <c r="B9" s="337"/>
      <c r="C9" s="337"/>
      <c r="D9" s="600"/>
      <c r="E9" s="320"/>
      <c r="F9" s="333"/>
      <c r="G9" s="334"/>
      <c r="H9" s="323"/>
      <c r="I9" s="323"/>
      <c r="J9" s="324"/>
      <c r="K9" s="325"/>
      <c r="L9" s="326"/>
      <c r="M9" s="325"/>
      <c r="N9" s="327"/>
      <c r="O9" s="323"/>
      <c r="P9" s="335"/>
      <c r="Q9" s="336"/>
    </row>
    <row r="10" spans="1:17" s="330" customFormat="1" ht="18.899999999999999" customHeight="1" x14ac:dyDescent="0.25">
      <c r="A10" s="316">
        <v>4</v>
      </c>
      <c r="B10" s="337"/>
      <c r="C10" s="337"/>
      <c r="D10" s="323"/>
      <c r="E10" s="320"/>
      <c r="F10" s="333"/>
      <c r="G10" s="334"/>
      <c r="H10" s="323"/>
      <c r="I10" s="323"/>
      <c r="J10" s="324"/>
      <c r="K10" s="325"/>
      <c r="L10" s="326"/>
      <c r="M10" s="325"/>
      <c r="N10" s="327"/>
      <c r="O10" s="323"/>
      <c r="P10" s="338"/>
      <c r="Q10" s="339"/>
    </row>
    <row r="11" spans="1:17" s="330" customFormat="1" ht="18.899999999999999" customHeight="1" x14ac:dyDescent="0.25">
      <c r="A11" s="316">
        <v>5</v>
      </c>
      <c r="B11" s="337"/>
      <c r="C11" s="337"/>
      <c r="D11" s="323"/>
      <c r="E11" s="320"/>
      <c r="F11" s="333"/>
      <c r="G11" s="334"/>
      <c r="H11" s="323"/>
      <c r="I11" s="323"/>
      <c r="J11" s="324"/>
      <c r="K11" s="325"/>
      <c r="L11" s="326"/>
      <c r="M11" s="325"/>
      <c r="N11" s="327"/>
      <c r="O11" s="323"/>
      <c r="P11" s="338"/>
      <c r="Q11" s="339"/>
    </row>
    <row r="12" spans="1:17" s="330" customFormat="1" ht="18.899999999999999" customHeight="1" x14ac:dyDescent="0.25">
      <c r="A12" s="316">
        <v>6</v>
      </c>
      <c r="B12" s="337"/>
      <c r="C12" s="337"/>
      <c r="D12" s="323"/>
      <c r="E12" s="320"/>
      <c r="F12" s="333"/>
      <c r="G12" s="334"/>
      <c r="H12" s="323"/>
      <c r="I12" s="323"/>
      <c r="J12" s="324"/>
      <c r="K12" s="325"/>
      <c r="L12" s="326"/>
      <c r="M12" s="325"/>
      <c r="N12" s="327"/>
      <c r="O12" s="323"/>
      <c r="P12" s="338"/>
      <c r="Q12" s="339"/>
    </row>
    <row r="13" spans="1:17" s="330" customFormat="1" ht="18.899999999999999" customHeight="1" x14ac:dyDescent="0.25">
      <c r="A13" s="316">
        <v>7</v>
      </c>
      <c r="B13" s="337"/>
      <c r="C13" s="337"/>
      <c r="D13" s="323"/>
      <c r="E13" s="320"/>
      <c r="F13" s="333"/>
      <c r="G13" s="334"/>
      <c r="H13" s="323"/>
      <c r="I13" s="323"/>
      <c r="J13" s="324"/>
      <c r="K13" s="325"/>
      <c r="L13" s="326"/>
      <c r="M13" s="325"/>
      <c r="N13" s="327"/>
      <c r="O13" s="323"/>
      <c r="P13" s="338"/>
      <c r="Q13" s="339"/>
    </row>
    <row r="14" spans="1:17" s="330" customFormat="1" ht="18.899999999999999" customHeight="1" x14ac:dyDescent="0.25">
      <c r="A14" s="316">
        <v>8</v>
      </c>
      <c r="B14" s="337"/>
      <c r="C14" s="337"/>
      <c r="D14" s="323"/>
      <c r="E14" s="320"/>
      <c r="F14" s="333"/>
      <c r="G14" s="334"/>
      <c r="H14" s="323"/>
      <c r="I14" s="323"/>
      <c r="J14" s="324"/>
      <c r="K14" s="325"/>
      <c r="L14" s="326"/>
      <c r="M14" s="325"/>
      <c r="N14" s="327"/>
      <c r="O14" s="323"/>
      <c r="P14" s="338"/>
      <c r="Q14" s="339"/>
    </row>
    <row r="15" spans="1:17" s="330" customFormat="1" ht="18.899999999999999" customHeight="1" x14ac:dyDescent="0.25">
      <c r="A15" s="316">
        <v>9</v>
      </c>
      <c r="B15" s="337"/>
      <c r="C15" s="337"/>
      <c r="D15" s="323"/>
      <c r="E15" s="320"/>
      <c r="F15" s="329"/>
      <c r="G15" s="329"/>
      <c r="H15" s="323"/>
      <c r="I15" s="323"/>
      <c r="J15" s="324"/>
      <c r="K15" s="325"/>
      <c r="L15" s="326"/>
      <c r="M15" s="340"/>
      <c r="N15" s="327"/>
      <c r="O15" s="323"/>
      <c r="P15" s="329"/>
      <c r="Q15" s="329"/>
    </row>
    <row r="16" spans="1:17" s="330" customFormat="1" ht="18.899999999999999" customHeight="1" x14ac:dyDescent="0.25">
      <c r="A16" s="316">
        <v>10</v>
      </c>
      <c r="B16" s="341"/>
      <c r="C16" s="337"/>
      <c r="D16" s="323"/>
      <c r="E16" s="320"/>
      <c r="F16" s="329"/>
      <c r="G16" s="329"/>
      <c r="H16" s="323"/>
      <c r="I16" s="323"/>
      <c r="J16" s="324"/>
      <c r="K16" s="325"/>
      <c r="L16" s="326"/>
      <c r="M16" s="340"/>
      <c r="N16" s="327"/>
      <c r="O16" s="323"/>
      <c r="P16" s="328"/>
      <c r="Q16" s="329"/>
    </row>
    <row r="17" spans="1:17" s="330" customFormat="1" ht="18.899999999999999" customHeight="1" x14ac:dyDescent="0.25">
      <c r="A17" s="316">
        <v>11</v>
      </c>
      <c r="B17" s="337"/>
      <c r="C17" s="337"/>
      <c r="D17" s="323"/>
      <c r="E17" s="320"/>
      <c r="F17" s="329"/>
      <c r="G17" s="329"/>
      <c r="H17" s="323"/>
      <c r="I17" s="323"/>
      <c r="J17" s="324"/>
      <c r="K17" s="325"/>
      <c r="L17" s="326"/>
      <c r="M17" s="340"/>
      <c r="N17" s="327"/>
      <c r="O17" s="323"/>
      <c r="P17" s="328"/>
      <c r="Q17" s="329"/>
    </row>
    <row r="18" spans="1:17" s="330" customFormat="1" ht="18.899999999999999" customHeight="1" x14ac:dyDescent="0.25">
      <c r="A18" s="316">
        <v>12</v>
      </c>
      <c r="B18" s="337"/>
      <c r="C18" s="337"/>
      <c r="D18" s="323"/>
      <c r="E18" s="320"/>
      <c r="F18" s="329"/>
      <c r="G18" s="329"/>
      <c r="H18" s="323"/>
      <c r="I18" s="323"/>
      <c r="J18" s="324"/>
      <c r="K18" s="325"/>
      <c r="L18" s="326"/>
      <c r="M18" s="340"/>
      <c r="N18" s="327"/>
      <c r="O18" s="323"/>
      <c r="P18" s="328"/>
      <c r="Q18" s="329"/>
    </row>
    <row r="19" spans="1:17" s="330" customFormat="1" ht="18.899999999999999" customHeight="1" x14ac:dyDescent="0.25">
      <c r="A19" s="316">
        <v>13</v>
      </c>
      <c r="B19" s="337"/>
      <c r="C19" s="337"/>
      <c r="D19" s="323"/>
      <c r="E19" s="320"/>
      <c r="F19" s="329"/>
      <c r="G19" s="329"/>
      <c r="H19" s="323"/>
      <c r="I19" s="323"/>
      <c r="J19" s="324"/>
      <c r="K19" s="325"/>
      <c r="L19" s="326"/>
      <c r="M19" s="340"/>
      <c r="N19" s="327"/>
      <c r="O19" s="323"/>
      <c r="P19" s="328"/>
      <c r="Q19" s="329"/>
    </row>
    <row r="20" spans="1:17" s="330" customFormat="1" ht="18.899999999999999" customHeight="1" x14ac:dyDescent="0.25">
      <c r="A20" s="316">
        <v>14</v>
      </c>
      <c r="B20" s="337"/>
      <c r="C20" s="337"/>
      <c r="D20" s="323"/>
      <c r="E20" s="320"/>
      <c r="F20" s="329"/>
      <c r="G20" s="329"/>
      <c r="H20" s="323"/>
      <c r="I20" s="323"/>
      <c r="J20" s="324"/>
      <c r="K20" s="325"/>
      <c r="L20" s="326"/>
      <c r="M20" s="340"/>
      <c r="N20" s="327"/>
      <c r="O20" s="323"/>
      <c r="P20" s="328"/>
      <c r="Q20" s="329"/>
    </row>
    <row r="21" spans="1:17" s="330" customFormat="1" ht="18.899999999999999" customHeight="1" x14ac:dyDescent="0.25">
      <c r="A21" s="316">
        <v>15</v>
      </c>
      <c r="B21" s="337"/>
      <c r="C21" s="337"/>
      <c r="D21" s="323"/>
      <c r="E21" s="320"/>
      <c r="F21" s="329"/>
      <c r="G21" s="329"/>
      <c r="H21" s="323"/>
      <c r="I21" s="323"/>
      <c r="J21" s="324"/>
      <c r="K21" s="325"/>
      <c r="L21" s="326"/>
      <c r="M21" s="340"/>
      <c r="N21" s="327"/>
      <c r="O21" s="323"/>
      <c r="P21" s="328"/>
      <c r="Q21" s="329"/>
    </row>
    <row r="22" spans="1:17" s="330" customFormat="1" ht="18.899999999999999" customHeight="1" x14ac:dyDescent="0.25">
      <c r="A22" s="316">
        <v>16</v>
      </c>
      <c r="B22" s="337"/>
      <c r="C22" s="337"/>
      <c r="D22" s="323"/>
      <c r="E22" s="320"/>
      <c r="F22" s="329"/>
      <c r="G22" s="329"/>
      <c r="H22" s="323"/>
      <c r="I22" s="323"/>
      <c r="J22" s="324"/>
      <c r="K22" s="325"/>
      <c r="L22" s="326"/>
      <c r="M22" s="340"/>
      <c r="N22" s="327"/>
      <c r="O22" s="323"/>
      <c r="P22" s="328"/>
      <c r="Q22" s="329"/>
    </row>
    <row r="23" spans="1:17" s="330" customFormat="1" ht="18.899999999999999" customHeight="1" x14ac:dyDescent="0.25">
      <c r="A23" s="316">
        <v>17</v>
      </c>
      <c r="B23" s="337"/>
      <c r="C23" s="337"/>
      <c r="D23" s="323"/>
      <c r="E23" s="320"/>
      <c r="F23" s="329"/>
      <c r="G23" s="329"/>
      <c r="H23" s="323"/>
      <c r="I23" s="323"/>
      <c r="J23" s="324"/>
      <c r="K23" s="325"/>
      <c r="L23" s="326"/>
      <c r="M23" s="340"/>
      <c r="N23" s="327"/>
      <c r="O23" s="323"/>
      <c r="P23" s="328"/>
      <c r="Q23" s="329"/>
    </row>
    <row r="24" spans="1:17" s="330" customFormat="1" ht="18.899999999999999" customHeight="1" x14ac:dyDescent="0.25">
      <c r="A24" s="316">
        <v>18</v>
      </c>
      <c r="B24" s="337"/>
      <c r="C24" s="337"/>
      <c r="D24" s="323"/>
      <c r="E24" s="320"/>
      <c r="F24" s="329"/>
      <c r="G24" s="329"/>
      <c r="H24" s="323"/>
      <c r="I24" s="323"/>
      <c r="J24" s="324"/>
      <c r="K24" s="325"/>
      <c r="L24" s="326"/>
      <c r="M24" s="340"/>
      <c r="N24" s="327"/>
      <c r="O24" s="323"/>
      <c r="P24" s="328"/>
      <c r="Q24" s="329"/>
    </row>
    <row r="25" spans="1:17" s="330" customFormat="1" ht="18.899999999999999" customHeight="1" x14ac:dyDescent="0.25">
      <c r="A25" s="316">
        <v>19</v>
      </c>
      <c r="B25" s="337"/>
      <c r="C25" s="337"/>
      <c r="D25" s="323"/>
      <c r="E25" s="320"/>
      <c r="F25" s="329"/>
      <c r="G25" s="329"/>
      <c r="H25" s="323"/>
      <c r="I25" s="323"/>
      <c r="J25" s="324"/>
      <c r="K25" s="325"/>
      <c r="L25" s="326"/>
      <c r="M25" s="340"/>
      <c r="N25" s="327"/>
      <c r="O25" s="323"/>
      <c r="P25" s="328"/>
      <c r="Q25" s="329"/>
    </row>
    <row r="26" spans="1:17" s="330" customFormat="1" ht="18.899999999999999" customHeight="1" x14ac:dyDescent="0.25">
      <c r="A26" s="316">
        <v>20</v>
      </c>
      <c r="B26" s="337"/>
      <c r="C26" s="337"/>
      <c r="D26" s="323"/>
      <c r="E26" s="320"/>
      <c r="F26" s="329"/>
      <c r="G26" s="329"/>
      <c r="H26" s="323"/>
      <c r="I26" s="323"/>
      <c r="J26" s="324"/>
      <c r="K26" s="325"/>
      <c r="L26" s="326"/>
      <c r="M26" s="340"/>
      <c r="N26" s="327"/>
      <c r="O26" s="323"/>
      <c r="P26" s="328"/>
      <c r="Q26" s="329"/>
    </row>
    <row r="27" spans="1:17" s="330" customFormat="1" ht="18.899999999999999" customHeight="1" x14ac:dyDescent="0.25">
      <c r="A27" s="316">
        <v>21</v>
      </c>
      <c r="B27" s="337"/>
      <c r="C27" s="337"/>
      <c r="D27" s="323"/>
      <c r="E27" s="320"/>
      <c r="F27" s="329"/>
      <c r="G27" s="329"/>
      <c r="H27" s="323"/>
      <c r="I27" s="323"/>
      <c r="J27" s="324"/>
      <c r="K27" s="325"/>
      <c r="L27" s="326"/>
      <c r="M27" s="340"/>
      <c r="N27" s="327"/>
      <c r="O27" s="323"/>
      <c r="P27" s="328"/>
      <c r="Q27" s="329"/>
    </row>
    <row r="28" spans="1:17" s="330" customFormat="1" ht="18.899999999999999" customHeight="1" x14ac:dyDescent="0.25">
      <c r="A28" s="316">
        <v>22</v>
      </c>
      <c r="B28" s="337"/>
      <c r="C28" s="337"/>
      <c r="D28" s="323"/>
      <c r="E28" s="342"/>
      <c r="F28" s="343"/>
      <c r="G28" s="336"/>
      <c r="H28" s="323"/>
      <c r="I28" s="323"/>
      <c r="J28" s="324"/>
      <c r="K28" s="325"/>
      <c r="L28" s="326"/>
      <c r="M28" s="340"/>
      <c r="N28" s="327"/>
      <c r="O28" s="323"/>
      <c r="P28" s="328"/>
      <c r="Q28" s="329"/>
    </row>
    <row r="29" spans="1:17" s="330" customFormat="1" ht="18.899999999999999" customHeight="1" x14ac:dyDescent="0.25">
      <c r="A29" s="316">
        <v>23</v>
      </c>
      <c r="B29" s="337"/>
      <c r="C29" s="337"/>
      <c r="D29" s="323"/>
      <c r="E29" s="344"/>
      <c r="F29" s="329"/>
      <c r="G29" s="329"/>
      <c r="H29" s="323"/>
      <c r="I29" s="323"/>
      <c r="J29" s="324"/>
      <c r="K29" s="325"/>
      <c r="L29" s="326"/>
      <c r="M29" s="340"/>
      <c r="N29" s="327"/>
      <c r="O29" s="323"/>
      <c r="P29" s="328"/>
      <c r="Q29" s="329"/>
    </row>
    <row r="30" spans="1:17" s="330" customFormat="1" ht="18.899999999999999" customHeight="1" x14ac:dyDescent="0.25">
      <c r="A30" s="316">
        <v>24</v>
      </c>
      <c r="B30" s="337"/>
      <c r="C30" s="337"/>
      <c r="D30" s="323"/>
      <c r="E30" s="320"/>
      <c r="F30" s="329"/>
      <c r="G30" s="329"/>
      <c r="H30" s="323"/>
      <c r="I30" s="323"/>
      <c r="J30" s="324"/>
      <c r="K30" s="325"/>
      <c r="L30" s="326"/>
      <c r="M30" s="340"/>
      <c r="N30" s="327"/>
      <c r="O30" s="323"/>
      <c r="P30" s="328"/>
      <c r="Q30" s="329"/>
    </row>
    <row r="31" spans="1:17" s="330" customFormat="1" ht="18.899999999999999" customHeight="1" x14ac:dyDescent="0.25">
      <c r="A31" s="316">
        <v>25</v>
      </c>
      <c r="B31" s="337"/>
      <c r="C31" s="337"/>
      <c r="D31" s="323"/>
      <c r="E31" s="320"/>
      <c r="F31" s="329"/>
      <c r="G31" s="329"/>
      <c r="H31" s="323"/>
      <c r="I31" s="323"/>
      <c r="J31" s="324"/>
      <c r="K31" s="325"/>
      <c r="L31" s="326"/>
      <c r="M31" s="340"/>
      <c r="N31" s="327"/>
      <c r="O31" s="323"/>
      <c r="P31" s="328"/>
      <c r="Q31" s="329"/>
    </row>
    <row r="32" spans="1:17" s="330" customFormat="1" ht="18.899999999999999" customHeight="1" x14ac:dyDescent="0.25">
      <c r="A32" s="316">
        <v>26</v>
      </c>
      <c r="B32" s="337"/>
      <c r="C32" s="337"/>
      <c r="D32" s="323"/>
      <c r="E32" s="458"/>
      <c r="F32" s="329"/>
      <c r="G32" s="329"/>
      <c r="H32" s="323"/>
      <c r="I32" s="323"/>
      <c r="J32" s="324"/>
      <c r="K32" s="325"/>
      <c r="L32" s="326"/>
      <c r="M32" s="340"/>
      <c r="N32" s="327"/>
      <c r="O32" s="323"/>
      <c r="P32" s="328"/>
      <c r="Q32" s="329"/>
    </row>
    <row r="33" spans="1:17" s="330" customFormat="1" ht="18.899999999999999" customHeight="1" x14ac:dyDescent="0.25">
      <c r="A33" s="316">
        <v>27</v>
      </c>
      <c r="B33" s="337"/>
      <c r="C33" s="337"/>
      <c r="D33" s="323"/>
      <c r="E33" s="320"/>
      <c r="F33" s="329"/>
      <c r="G33" s="329"/>
      <c r="H33" s="323"/>
      <c r="I33" s="323"/>
      <c r="J33" s="324"/>
      <c r="K33" s="325"/>
      <c r="L33" s="326"/>
      <c r="M33" s="340"/>
      <c r="N33" s="327"/>
      <c r="O33" s="323"/>
      <c r="P33" s="328"/>
      <c r="Q33" s="329"/>
    </row>
    <row r="34" spans="1:17" s="330" customFormat="1" ht="18.899999999999999" customHeight="1" x14ac:dyDescent="0.25">
      <c r="A34" s="316">
        <v>28</v>
      </c>
      <c r="B34" s="337"/>
      <c r="C34" s="337"/>
      <c r="D34" s="323"/>
      <c r="E34" s="320"/>
      <c r="F34" s="329"/>
      <c r="G34" s="329"/>
      <c r="H34" s="323"/>
      <c r="I34" s="323"/>
      <c r="J34" s="324"/>
      <c r="K34" s="325"/>
      <c r="L34" s="326"/>
      <c r="M34" s="340"/>
      <c r="N34" s="327"/>
      <c r="O34" s="323"/>
      <c r="P34" s="328"/>
      <c r="Q34" s="329"/>
    </row>
    <row r="35" spans="1:17" s="330" customFormat="1" ht="18.899999999999999" customHeight="1" x14ac:dyDescent="0.25">
      <c r="A35" s="316">
        <v>29</v>
      </c>
      <c r="B35" s="337"/>
      <c r="C35" s="337"/>
      <c r="D35" s="323"/>
      <c r="E35" s="320"/>
      <c r="F35" s="329"/>
      <c r="G35" s="329"/>
      <c r="H35" s="323"/>
      <c r="I35" s="323"/>
      <c r="J35" s="324"/>
      <c r="K35" s="325"/>
      <c r="L35" s="326"/>
      <c r="M35" s="340"/>
      <c r="N35" s="327"/>
      <c r="O35" s="323"/>
      <c r="P35" s="328"/>
      <c r="Q35" s="329"/>
    </row>
    <row r="36" spans="1:17" s="330" customFormat="1" ht="18.899999999999999" customHeight="1" x14ac:dyDescent="0.25">
      <c r="A36" s="316">
        <v>30</v>
      </c>
      <c r="B36" s="337"/>
      <c r="C36" s="337"/>
      <c r="D36" s="323"/>
      <c r="E36" s="320"/>
      <c r="F36" s="329"/>
      <c r="G36" s="329"/>
      <c r="H36" s="323"/>
      <c r="I36" s="323"/>
      <c r="J36" s="324"/>
      <c r="K36" s="325"/>
      <c r="L36" s="326"/>
      <c r="M36" s="340"/>
      <c r="N36" s="327"/>
      <c r="O36" s="323"/>
      <c r="P36" s="328"/>
      <c r="Q36" s="329"/>
    </row>
    <row r="37" spans="1:17" s="330" customFormat="1" ht="18.899999999999999" customHeight="1" x14ac:dyDescent="0.25">
      <c r="A37" s="316">
        <v>31</v>
      </c>
      <c r="B37" s="337"/>
      <c r="C37" s="337"/>
      <c r="D37" s="323"/>
      <c r="E37" s="320"/>
      <c r="F37" s="329"/>
      <c r="G37" s="329"/>
      <c r="H37" s="323"/>
      <c r="I37" s="323"/>
      <c r="J37" s="324"/>
      <c r="K37" s="325"/>
      <c r="L37" s="326"/>
      <c r="M37" s="340"/>
      <c r="N37" s="327"/>
      <c r="O37" s="323"/>
      <c r="P37" s="328"/>
      <c r="Q37" s="329"/>
    </row>
    <row r="38" spans="1:17" s="330" customFormat="1" ht="18.899999999999999" customHeight="1" x14ac:dyDescent="0.25">
      <c r="A38" s="316">
        <v>32</v>
      </c>
      <c r="B38" s="337"/>
      <c r="C38" s="337"/>
      <c r="D38" s="323"/>
      <c r="E38" s="320"/>
      <c r="F38" s="329"/>
      <c r="G38" s="329"/>
      <c r="H38" s="333"/>
      <c r="I38" s="334"/>
      <c r="J38" s="324"/>
      <c r="K38" s="325"/>
      <c r="L38" s="326"/>
      <c r="M38" s="340"/>
      <c r="N38" s="327"/>
      <c r="O38" s="329"/>
      <c r="P38" s="328"/>
      <c r="Q38" s="329"/>
    </row>
    <row r="39" spans="1:17" s="330" customFormat="1" ht="18.899999999999999" customHeight="1" x14ac:dyDescent="0.25">
      <c r="A39" s="316">
        <v>33</v>
      </c>
      <c r="B39" s="337"/>
      <c r="C39" s="337"/>
      <c r="D39" s="323"/>
      <c r="E39" s="320"/>
      <c r="F39" s="329"/>
      <c r="G39" s="329"/>
      <c r="H39" s="333"/>
      <c r="I39" s="334"/>
      <c r="J39" s="324"/>
      <c r="K39" s="325"/>
      <c r="L39" s="326"/>
      <c r="M39" s="340"/>
      <c r="N39" s="336"/>
      <c r="O39" s="329"/>
      <c r="P39" s="328"/>
      <c r="Q39" s="329"/>
    </row>
    <row r="40" spans="1:17" s="330" customFormat="1" ht="18.899999999999999" customHeight="1" x14ac:dyDescent="0.25">
      <c r="A40" s="316">
        <v>34</v>
      </c>
      <c r="B40" s="337"/>
      <c r="C40" s="337"/>
      <c r="D40" s="323"/>
      <c r="E40" s="320"/>
      <c r="F40" s="329"/>
      <c r="G40" s="329"/>
      <c r="H40" s="333"/>
      <c r="I40" s="334"/>
      <c r="J40" s="324" t="e">
        <f>IF(AND(Q40="",#REF!&gt;0,#REF!&lt;5),K40,)</f>
        <v>#REF!</v>
      </c>
      <c r="K40" s="325" t="str">
        <f>IF(D40="","ZZZ9",IF(AND(#REF!&gt;0,#REF!&lt;5),D40&amp;#REF!,D40&amp;"9"))</f>
        <v>ZZZ9</v>
      </c>
      <c r="L40" s="326">
        <f t="shared" ref="L40:L103" si="0">IF(Q40="",999,Q40)</f>
        <v>999</v>
      </c>
      <c r="M40" s="340">
        <f t="shared" ref="M40:M103" si="1">IF(P40=999,999,1)</f>
        <v>999</v>
      </c>
      <c r="N40" s="336"/>
      <c r="O40" s="329"/>
      <c r="P40" s="328">
        <f t="shared" ref="P40:P103" si="2">IF(N40="DA",1,IF(N40="WC",2,IF(N40="SE",3,IF(N40="Q",4,IF(N40="LL",5,999)))))</f>
        <v>999</v>
      </c>
      <c r="Q40" s="329"/>
    </row>
    <row r="41" spans="1:17" s="330" customFormat="1" ht="18.899999999999999" customHeight="1" x14ac:dyDescent="0.25">
      <c r="A41" s="316">
        <v>35</v>
      </c>
      <c r="B41" s="337"/>
      <c r="C41" s="337"/>
      <c r="D41" s="323"/>
      <c r="E41" s="320"/>
      <c r="F41" s="329"/>
      <c r="G41" s="329"/>
      <c r="H41" s="333"/>
      <c r="I41" s="334"/>
      <c r="J41" s="324" t="e">
        <f>IF(AND(Q41="",#REF!&gt;0,#REF!&lt;5),K41,)</f>
        <v>#REF!</v>
      </c>
      <c r="K41" s="325" t="str">
        <f>IF(D41="","ZZZ9",IF(AND(#REF!&gt;0,#REF!&lt;5),D41&amp;#REF!,D41&amp;"9"))</f>
        <v>ZZZ9</v>
      </c>
      <c r="L41" s="326">
        <f t="shared" si="0"/>
        <v>999</v>
      </c>
      <c r="M41" s="340">
        <f t="shared" si="1"/>
        <v>999</v>
      </c>
      <c r="N41" s="336"/>
      <c r="O41" s="329"/>
      <c r="P41" s="328">
        <f t="shared" si="2"/>
        <v>999</v>
      </c>
      <c r="Q41" s="329"/>
    </row>
    <row r="42" spans="1:17" s="330" customFormat="1" ht="18.899999999999999" customHeight="1" x14ac:dyDescent="0.25">
      <c r="A42" s="316">
        <v>36</v>
      </c>
      <c r="B42" s="337"/>
      <c r="C42" s="337"/>
      <c r="D42" s="323"/>
      <c r="E42" s="320"/>
      <c r="F42" s="329"/>
      <c r="G42" s="329"/>
      <c r="H42" s="333"/>
      <c r="I42" s="334"/>
      <c r="J42" s="324" t="e">
        <f>IF(AND(Q42="",#REF!&gt;0,#REF!&lt;5),K42,)</f>
        <v>#REF!</v>
      </c>
      <c r="K42" s="325" t="str">
        <f>IF(D42="","ZZZ9",IF(AND(#REF!&gt;0,#REF!&lt;5),D42&amp;#REF!,D42&amp;"9"))</f>
        <v>ZZZ9</v>
      </c>
      <c r="L42" s="326">
        <f t="shared" si="0"/>
        <v>999</v>
      </c>
      <c r="M42" s="340">
        <f t="shared" si="1"/>
        <v>999</v>
      </c>
      <c r="N42" s="336"/>
      <c r="O42" s="329"/>
      <c r="P42" s="328">
        <f t="shared" si="2"/>
        <v>999</v>
      </c>
      <c r="Q42" s="329"/>
    </row>
    <row r="43" spans="1:17" s="330" customFormat="1" ht="18.899999999999999" customHeight="1" x14ac:dyDescent="0.25">
      <c r="A43" s="316">
        <v>37</v>
      </c>
      <c r="B43" s="337"/>
      <c r="C43" s="337"/>
      <c r="D43" s="323"/>
      <c r="E43" s="320"/>
      <c r="F43" s="329"/>
      <c r="G43" s="329"/>
      <c r="H43" s="333"/>
      <c r="I43" s="334"/>
      <c r="J43" s="324" t="e">
        <f>IF(AND(Q43="",#REF!&gt;0,#REF!&lt;5),K43,)</f>
        <v>#REF!</v>
      </c>
      <c r="K43" s="325" t="str">
        <f>IF(D43="","ZZZ9",IF(AND(#REF!&gt;0,#REF!&lt;5),D43&amp;#REF!,D43&amp;"9"))</f>
        <v>ZZZ9</v>
      </c>
      <c r="L43" s="326">
        <f t="shared" si="0"/>
        <v>999</v>
      </c>
      <c r="M43" s="340">
        <f t="shared" si="1"/>
        <v>999</v>
      </c>
      <c r="N43" s="336"/>
      <c r="O43" s="329"/>
      <c r="P43" s="328">
        <f t="shared" si="2"/>
        <v>999</v>
      </c>
      <c r="Q43" s="329"/>
    </row>
    <row r="44" spans="1:17" s="330" customFormat="1" ht="18.899999999999999" customHeight="1" x14ac:dyDescent="0.25">
      <c r="A44" s="316">
        <v>38</v>
      </c>
      <c r="B44" s="337"/>
      <c r="C44" s="337"/>
      <c r="D44" s="323"/>
      <c r="E44" s="320"/>
      <c r="F44" s="329"/>
      <c r="G44" s="329"/>
      <c r="H44" s="333"/>
      <c r="I44" s="334"/>
      <c r="J44" s="324" t="e">
        <f>IF(AND(Q44="",#REF!&gt;0,#REF!&lt;5),K44,)</f>
        <v>#REF!</v>
      </c>
      <c r="K44" s="325" t="str">
        <f>IF(D44="","ZZZ9",IF(AND(#REF!&gt;0,#REF!&lt;5),D44&amp;#REF!,D44&amp;"9"))</f>
        <v>ZZZ9</v>
      </c>
      <c r="L44" s="326">
        <f t="shared" si="0"/>
        <v>999</v>
      </c>
      <c r="M44" s="340">
        <f t="shared" si="1"/>
        <v>999</v>
      </c>
      <c r="N44" s="336"/>
      <c r="O44" s="329"/>
      <c r="P44" s="328">
        <f t="shared" si="2"/>
        <v>999</v>
      </c>
      <c r="Q44" s="329"/>
    </row>
    <row r="45" spans="1:17" s="330" customFormat="1" ht="18.899999999999999" customHeight="1" x14ac:dyDescent="0.25">
      <c r="A45" s="316">
        <v>39</v>
      </c>
      <c r="B45" s="337"/>
      <c r="C45" s="337"/>
      <c r="D45" s="323"/>
      <c r="E45" s="320"/>
      <c r="F45" s="329"/>
      <c r="G45" s="329"/>
      <c r="H45" s="333"/>
      <c r="I45" s="334"/>
      <c r="J45" s="324" t="e">
        <f>IF(AND(Q45="",#REF!&gt;0,#REF!&lt;5),K45,)</f>
        <v>#REF!</v>
      </c>
      <c r="K45" s="325" t="str">
        <f>IF(D45="","ZZZ9",IF(AND(#REF!&gt;0,#REF!&lt;5),D45&amp;#REF!,D45&amp;"9"))</f>
        <v>ZZZ9</v>
      </c>
      <c r="L45" s="326">
        <f t="shared" si="0"/>
        <v>999</v>
      </c>
      <c r="M45" s="340">
        <f t="shared" si="1"/>
        <v>999</v>
      </c>
      <c r="N45" s="336"/>
      <c r="O45" s="329"/>
      <c r="P45" s="328">
        <f t="shared" si="2"/>
        <v>999</v>
      </c>
      <c r="Q45" s="329"/>
    </row>
    <row r="46" spans="1:17" s="330" customFormat="1" ht="18.899999999999999" customHeight="1" x14ac:dyDescent="0.25">
      <c r="A46" s="316">
        <v>40</v>
      </c>
      <c r="B46" s="337"/>
      <c r="C46" s="337"/>
      <c r="D46" s="323"/>
      <c r="E46" s="320"/>
      <c r="F46" s="329"/>
      <c r="G46" s="329"/>
      <c r="H46" s="333"/>
      <c r="I46" s="334"/>
      <c r="J46" s="324" t="e">
        <f>IF(AND(Q46="",#REF!&gt;0,#REF!&lt;5),K46,)</f>
        <v>#REF!</v>
      </c>
      <c r="K46" s="325" t="str">
        <f>IF(D46="","ZZZ9",IF(AND(#REF!&gt;0,#REF!&lt;5),D46&amp;#REF!,D46&amp;"9"))</f>
        <v>ZZZ9</v>
      </c>
      <c r="L46" s="326">
        <f t="shared" si="0"/>
        <v>999</v>
      </c>
      <c r="M46" s="340">
        <f t="shared" si="1"/>
        <v>999</v>
      </c>
      <c r="N46" s="336"/>
      <c r="O46" s="329"/>
      <c r="P46" s="328">
        <f t="shared" si="2"/>
        <v>999</v>
      </c>
      <c r="Q46" s="329"/>
    </row>
    <row r="47" spans="1:17" s="330" customFormat="1" ht="18.899999999999999" customHeight="1" x14ac:dyDescent="0.25">
      <c r="A47" s="316">
        <v>41</v>
      </c>
      <c r="B47" s="337"/>
      <c r="C47" s="337"/>
      <c r="D47" s="323"/>
      <c r="E47" s="320"/>
      <c r="F47" s="329"/>
      <c r="G47" s="329"/>
      <c r="H47" s="333"/>
      <c r="I47" s="334"/>
      <c r="J47" s="324" t="e">
        <f>IF(AND(Q47="",#REF!&gt;0,#REF!&lt;5),K47,)</f>
        <v>#REF!</v>
      </c>
      <c r="K47" s="325" t="str">
        <f>IF(D47="","ZZZ9",IF(AND(#REF!&gt;0,#REF!&lt;5),D47&amp;#REF!,D47&amp;"9"))</f>
        <v>ZZZ9</v>
      </c>
      <c r="L47" s="326">
        <f t="shared" si="0"/>
        <v>999</v>
      </c>
      <c r="M47" s="340">
        <f t="shared" si="1"/>
        <v>999</v>
      </c>
      <c r="N47" s="336"/>
      <c r="O47" s="329"/>
      <c r="P47" s="328">
        <f t="shared" si="2"/>
        <v>999</v>
      </c>
      <c r="Q47" s="329"/>
    </row>
    <row r="48" spans="1:17" s="330" customFormat="1" ht="18.899999999999999" customHeight="1" x14ac:dyDescent="0.25">
      <c r="A48" s="316">
        <v>42</v>
      </c>
      <c r="B48" s="337"/>
      <c r="C48" s="337"/>
      <c r="D48" s="323"/>
      <c r="E48" s="320"/>
      <c r="F48" s="329"/>
      <c r="G48" s="329"/>
      <c r="H48" s="333"/>
      <c r="I48" s="334"/>
      <c r="J48" s="324" t="e">
        <f>IF(AND(Q48="",#REF!&gt;0,#REF!&lt;5),K48,)</f>
        <v>#REF!</v>
      </c>
      <c r="K48" s="325" t="str">
        <f>IF(D48="","ZZZ9",IF(AND(#REF!&gt;0,#REF!&lt;5),D48&amp;#REF!,D48&amp;"9"))</f>
        <v>ZZZ9</v>
      </c>
      <c r="L48" s="326">
        <f t="shared" si="0"/>
        <v>999</v>
      </c>
      <c r="M48" s="340">
        <f t="shared" si="1"/>
        <v>999</v>
      </c>
      <c r="N48" s="336"/>
      <c r="O48" s="329"/>
      <c r="P48" s="328">
        <f t="shared" si="2"/>
        <v>999</v>
      </c>
      <c r="Q48" s="329"/>
    </row>
    <row r="49" spans="1:17" s="330" customFormat="1" ht="18.899999999999999" customHeight="1" x14ac:dyDescent="0.25">
      <c r="A49" s="316">
        <v>43</v>
      </c>
      <c r="B49" s="337"/>
      <c r="C49" s="337"/>
      <c r="D49" s="323"/>
      <c r="E49" s="320"/>
      <c r="F49" s="329"/>
      <c r="G49" s="329"/>
      <c r="H49" s="333"/>
      <c r="I49" s="334"/>
      <c r="J49" s="324" t="e">
        <f>IF(AND(Q49="",#REF!&gt;0,#REF!&lt;5),K49,)</f>
        <v>#REF!</v>
      </c>
      <c r="K49" s="325" t="str">
        <f>IF(D49="","ZZZ9",IF(AND(#REF!&gt;0,#REF!&lt;5),D49&amp;#REF!,D49&amp;"9"))</f>
        <v>ZZZ9</v>
      </c>
      <c r="L49" s="326">
        <f t="shared" si="0"/>
        <v>999</v>
      </c>
      <c r="M49" s="340">
        <f t="shared" si="1"/>
        <v>999</v>
      </c>
      <c r="N49" s="336"/>
      <c r="O49" s="329"/>
      <c r="P49" s="328">
        <f t="shared" si="2"/>
        <v>999</v>
      </c>
      <c r="Q49" s="329"/>
    </row>
    <row r="50" spans="1:17" s="330" customFormat="1" ht="18.899999999999999" customHeight="1" x14ac:dyDescent="0.25">
      <c r="A50" s="316">
        <v>44</v>
      </c>
      <c r="B50" s="337"/>
      <c r="C50" s="337"/>
      <c r="D50" s="323"/>
      <c r="E50" s="320"/>
      <c r="F50" s="329"/>
      <c r="G50" s="329"/>
      <c r="H50" s="333"/>
      <c r="I50" s="334"/>
      <c r="J50" s="324" t="e">
        <f>IF(AND(Q50="",#REF!&gt;0,#REF!&lt;5),K50,)</f>
        <v>#REF!</v>
      </c>
      <c r="K50" s="325" t="str">
        <f>IF(D50="","ZZZ9",IF(AND(#REF!&gt;0,#REF!&lt;5),D50&amp;#REF!,D50&amp;"9"))</f>
        <v>ZZZ9</v>
      </c>
      <c r="L50" s="326">
        <f t="shared" si="0"/>
        <v>999</v>
      </c>
      <c r="M50" s="340">
        <f t="shared" si="1"/>
        <v>999</v>
      </c>
      <c r="N50" s="336"/>
      <c r="O50" s="329"/>
      <c r="P50" s="328">
        <f t="shared" si="2"/>
        <v>999</v>
      </c>
      <c r="Q50" s="329"/>
    </row>
    <row r="51" spans="1:17" s="330" customFormat="1" ht="18.899999999999999" customHeight="1" x14ac:dyDescent="0.25">
      <c r="A51" s="316">
        <v>45</v>
      </c>
      <c r="B51" s="337"/>
      <c r="C51" s="337"/>
      <c r="D51" s="323"/>
      <c r="E51" s="320"/>
      <c r="F51" s="329"/>
      <c r="G51" s="329"/>
      <c r="H51" s="333"/>
      <c r="I51" s="334"/>
      <c r="J51" s="324" t="e">
        <f>IF(AND(Q51="",#REF!&gt;0,#REF!&lt;5),K51,)</f>
        <v>#REF!</v>
      </c>
      <c r="K51" s="325" t="str">
        <f>IF(D51="","ZZZ9",IF(AND(#REF!&gt;0,#REF!&lt;5),D51&amp;#REF!,D51&amp;"9"))</f>
        <v>ZZZ9</v>
      </c>
      <c r="L51" s="326">
        <f t="shared" si="0"/>
        <v>999</v>
      </c>
      <c r="M51" s="340">
        <f t="shared" si="1"/>
        <v>999</v>
      </c>
      <c r="N51" s="336"/>
      <c r="O51" s="329"/>
      <c r="P51" s="328">
        <f t="shared" si="2"/>
        <v>999</v>
      </c>
      <c r="Q51" s="329"/>
    </row>
    <row r="52" spans="1:17" s="330" customFormat="1" ht="18.899999999999999" customHeight="1" x14ac:dyDescent="0.25">
      <c r="A52" s="316">
        <v>46</v>
      </c>
      <c r="B52" s="337"/>
      <c r="C52" s="337"/>
      <c r="D52" s="323"/>
      <c r="E52" s="320"/>
      <c r="F52" s="329"/>
      <c r="G52" s="329"/>
      <c r="H52" s="333"/>
      <c r="I52" s="334"/>
      <c r="J52" s="324" t="e">
        <f>IF(AND(Q52="",#REF!&gt;0,#REF!&lt;5),K52,)</f>
        <v>#REF!</v>
      </c>
      <c r="K52" s="325" t="str">
        <f>IF(D52="","ZZZ9",IF(AND(#REF!&gt;0,#REF!&lt;5),D52&amp;#REF!,D52&amp;"9"))</f>
        <v>ZZZ9</v>
      </c>
      <c r="L52" s="326">
        <f t="shared" si="0"/>
        <v>999</v>
      </c>
      <c r="M52" s="340">
        <f t="shared" si="1"/>
        <v>999</v>
      </c>
      <c r="N52" s="336"/>
      <c r="O52" s="329"/>
      <c r="P52" s="328">
        <f t="shared" si="2"/>
        <v>999</v>
      </c>
      <c r="Q52" s="329"/>
    </row>
    <row r="53" spans="1:17" s="330" customFormat="1" ht="18.899999999999999" customHeight="1" x14ac:dyDescent="0.25">
      <c r="A53" s="316">
        <v>47</v>
      </c>
      <c r="B53" s="337"/>
      <c r="C53" s="337"/>
      <c r="D53" s="323"/>
      <c r="E53" s="320"/>
      <c r="F53" s="329"/>
      <c r="G53" s="329"/>
      <c r="H53" s="333"/>
      <c r="I53" s="334"/>
      <c r="J53" s="324" t="e">
        <f>IF(AND(Q53="",#REF!&gt;0,#REF!&lt;5),K53,)</f>
        <v>#REF!</v>
      </c>
      <c r="K53" s="325" t="str">
        <f>IF(D53="","ZZZ9",IF(AND(#REF!&gt;0,#REF!&lt;5),D53&amp;#REF!,D53&amp;"9"))</f>
        <v>ZZZ9</v>
      </c>
      <c r="L53" s="326">
        <f t="shared" si="0"/>
        <v>999</v>
      </c>
      <c r="M53" s="340">
        <f t="shared" si="1"/>
        <v>999</v>
      </c>
      <c r="N53" s="336"/>
      <c r="O53" s="329"/>
      <c r="P53" s="328">
        <f t="shared" si="2"/>
        <v>999</v>
      </c>
      <c r="Q53" s="329"/>
    </row>
    <row r="54" spans="1:17" s="330" customFormat="1" ht="18.899999999999999" customHeight="1" x14ac:dyDescent="0.25">
      <c r="A54" s="316">
        <v>48</v>
      </c>
      <c r="B54" s="337"/>
      <c r="C54" s="337"/>
      <c r="D54" s="323"/>
      <c r="E54" s="320"/>
      <c r="F54" s="329"/>
      <c r="G54" s="329"/>
      <c r="H54" s="333"/>
      <c r="I54" s="334"/>
      <c r="J54" s="324" t="e">
        <f>IF(AND(Q54="",#REF!&gt;0,#REF!&lt;5),K54,)</f>
        <v>#REF!</v>
      </c>
      <c r="K54" s="325" t="str">
        <f>IF(D54="","ZZZ9",IF(AND(#REF!&gt;0,#REF!&lt;5),D54&amp;#REF!,D54&amp;"9"))</f>
        <v>ZZZ9</v>
      </c>
      <c r="L54" s="326">
        <f t="shared" si="0"/>
        <v>999</v>
      </c>
      <c r="M54" s="340">
        <f t="shared" si="1"/>
        <v>999</v>
      </c>
      <c r="N54" s="336"/>
      <c r="O54" s="329"/>
      <c r="P54" s="328">
        <f t="shared" si="2"/>
        <v>999</v>
      </c>
      <c r="Q54" s="329"/>
    </row>
    <row r="55" spans="1:17" s="330" customFormat="1" ht="18.899999999999999" customHeight="1" x14ac:dyDescent="0.25">
      <c r="A55" s="316">
        <v>49</v>
      </c>
      <c r="B55" s="337"/>
      <c r="C55" s="337"/>
      <c r="D55" s="323"/>
      <c r="E55" s="320"/>
      <c r="F55" s="329"/>
      <c r="G55" s="329"/>
      <c r="H55" s="333"/>
      <c r="I55" s="334"/>
      <c r="J55" s="324" t="e">
        <f>IF(AND(Q55="",#REF!&gt;0,#REF!&lt;5),K55,)</f>
        <v>#REF!</v>
      </c>
      <c r="K55" s="325" t="str">
        <f>IF(D55="","ZZZ9",IF(AND(#REF!&gt;0,#REF!&lt;5),D55&amp;#REF!,D55&amp;"9"))</f>
        <v>ZZZ9</v>
      </c>
      <c r="L55" s="326">
        <f t="shared" si="0"/>
        <v>999</v>
      </c>
      <c r="M55" s="340">
        <f t="shared" si="1"/>
        <v>999</v>
      </c>
      <c r="N55" s="336"/>
      <c r="O55" s="329"/>
      <c r="P55" s="328">
        <f t="shared" si="2"/>
        <v>999</v>
      </c>
      <c r="Q55" s="329"/>
    </row>
    <row r="56" spans="1:17" s="330" customFormat="1" ht="18.899999999999999" customHeight="1" x14ac:dyDescent="0.25">
      <c r="A56" s="316">
        <v>50</v>
      </c>
      <c r="B56" s="337"/>
      <c r="C56" s="337"/>
      <c r="D56" s="323"/>
      <c r="E56" s="320"/>
      <c r="F56" s="329"/>
      <c r="G56" s="329"/>
      <c r="H56" s="333"/>
      <c r="I56" s="334"/>
      <c r="J56" s="324" t="e">
        <f>IF(AND(Q56="",#REF!&gt;0,#REF!&lt;5),K56,)</f>
        <v>#REF!</v>
      </c>
      <c r="K56" s="325" t="str">
        <f>IF(D56="","ZZZ9",IF(AND(#REF!&gt;0,#REF!&lt;5),D56&amp;#REF!,D56&amp;"9"))</f>
        <v>ZZZ9</v>
      </c>
      <c r="L56" s="326">
        <f t="shared" si="0"/>
        <v>999</v>
      </c>
      <c r="M56" s="340">
        <f t="shared" si="1"/>
        <v>999</v>
      </c>
      <c r="N56" s="336"/>
      <c r="O56" s="329"/>
      <c r="P56" s="328">
        <f t="shared" si="2"/>
        <v>999</v>
      </c>
      <c r="Q56" s="329"/>
    </row>
    <row r="57" spans="1:17" s="330" customFormat="1" ht="18.899999999999999" customHeight="1" x14ac:dyDescent="0.25">
      <c r="A57" s="316">
        <v>51</v>
      </c>
      <c r="B57" s="337"/>
      <c r="C57" s="337"/>
      <c r="D57" s="323"/>
      <c r="E57" s="320"/>
      <c r="F57" s="329"/>
      <c r="G57" s="329"/>
      <c r="H57" s="333"/>
      <c r="I57" s="334"/>
      <c r="J57" s="324" t="e">
        <f>IF(AND(Q57="",#REF!&gt;0,#REF!&lt;5),K57,)</f>
        <v>#REF!</v>
      </c>
      <c r="K57" s="325" t="str">
        <f>IF(D57="","ZZZ9",IF(AND(#REF!&gt;0,#REF!&lt;5),D57&amp;#REF!,D57&amp;"9"))</f>
        <v>ZZZ9</v>
      </c>
      <c r="L57" s="326">
        <f t="shared" si="0"/>
        <v>999</v>
      </c>
      <c r="M57" s="340">
        <f t="shared" si="1"/>
        <v>999</v>
      </c>
      <c r="N57" s="336"/>
      <c r="O57" s="329"/>
      <c r="P57" s="328">
        <f t="shared" si="2"/>
        <v>999</v>
      </c>
      <c r="Q57" s="329"/>
    </row>
    <row r="58" spans="1:17" s="330" customFormat="1" ht="18.899999999999999" customHeight="1" x14ac:dyDescent="0.25">
      <c r="A58" s="316">
        <v>52</v>
      </c>
      <c r="B58" s="337"/>
      <c r="C58" s="337"/>
      <c r="D58" s="323"/>
      <c r="E58" s="320"/>
      <c r="F58" s="329"/>
      <c r="G58" s="329"/>
      <c r="H58" s="333"/>
      <c r="I58" s="334"/>
      <c r="J58" s="324" t="e">
        <f>IF(AND(Q58="",#REF!&gt;0,#REF!&lt;5),K58,)</f>
        <v>#REF!</v>
      </c>
      <c r="K58" s="325" t="str">
        <f>IF(D58="","ZZZ9",IF(AND(#REF!&gt;0,#REF!&lt;5),D58&amp;#REF!,D58&amp;"9"))</f>
        <v>ZZZ9</v>
      </c>
      <c r="L58" s="326">
        <f t="shared" si="0"/>
        <v>999</v>
      </c>
      <c r="M58" s="340">
        <f t="shared" si="1"/>
        <v>999</v>
      </c>
      <c r="N58" s="336"/>
      <c r="O58" s="329"/>
      <c r="P58" s="328">
        <f t="shared" si="2"/>
        <v>999</v>
      </c>
      <c r="Q58" s="329"/>
    </row>
    <row r="59" spans="1:17" s="330" customFormat="1" ht="18.899999999999999" customHeight="1" x14ac:dyDescent="0.25">
      <c r="A59" s="316">
        <v>53</v>
      </c>
      <c r="B59" s="337"/>
      <c r="C59" s="337"/>
      <c r="D59" s="323"/>
      <c r="E59" s="320"/>
      <c r="F59" s="329"/>
      <c r="G59" s="329"/>
      <c r="H59" s="333"/>
      <c r="I59" s="334"/>
      <c r="J59" s="324" t="e">
        <f>IF(AND(Q59="",#REF!&gt;0,#REF!&lt;5),K59,)</f>
        <v>#REF!</v>
      </c>
      <c r="K59" s="325" t="str">
        <f>IF(D59="","ZZZ9",IF(AND(#REF!&gt;0,#REF!&lt;5),D59&amp;#REF!,D59&amp;"9"))</f>
        <v>ZZZ9</v>
      </c>
      <c r="L59" s="326">
        <f t="shared" si="0"/>
        <v>999</v>
      </c>
      <c r="M59" s="340">
        <f t="shared" si="1"/>
        <v>999</v>
      </c>
      <c r="N59" s="336"/>
      <c r="O59" s="329"/>
      <c r="P59" s="328">
        <f t="shared" si="2"/>
        <v>999</v>
      </c>
      <c r="Q59" s="329"/>
    </row>
    <row r="60" spans="1:17" s="330" customFormat="1" ht="18.899999999999999" customHeight="1" x14ac:dyDescent="0.25">
      <c r="A60" s="316">
        <v>54</v>
      </c>
      <c r="B60" s="337"/>
      <c r="C60" s="337"/>
      <c r="D60" s="323"/>
      <c r="E60" s="320"/>
      <c r="F60" s="329"/>
      <c r="G60" s="329"/>
      <c r="H60" s="333"/>
      <c r="I60" s="334"/>
      <c r="J60" s="324" t="e">
        <f>IF(AND(Q60="",#REF!&gt;0,#REF!&lt;5),K60,)</f>
        <v>#REF!</v>
      </c>
      <c r="K60" s="325" t="str">
        <f>IF(D60="","ZZZ9",IF(AND(#REF!&gt;0,#REF!&lt;5),D60&amp;#REF!,D60&amp;"9"))</f>
        <v>ZZZ9</v>
      </c>
      <c r="L60" s="326">
        <f t="shared" si="0"/>
        <v>999</v>
      </c>
      <c r="M60" s="340">
        <f t="shared" si="1"/>
        <v>999</v>
      </c>
      <c r="N60" s="336"/>
      <c r="O60" s="329"/>
      <c r="P60" s="328">
        <f t="shared" si="2"/>
        <v>999</v>
      </c>
      <c r="Q60" s="329"/>
    </row>
    <row r="61" spans="1:17" s="330" customFormat="1" ht="18.899999999999999" customHeight="1" x14ac:dyDescent="0.25">
      <c r="A61" s="316">
        <v>55</v>
      </c>
      <c r="B61" s="337"/>
      <c r="C61" s="337"/>
      <c r="D61" s="323"/>
      <c r="E61" s="320"/>
      <c r="F61" s="329"/>
      <c r="G61" s="329"/>
      <c r="H61" s="333"/>
      <c r="I61" s="334"/>
      <c r="J61" s="324" t="e">
        <f>IF(AND(Q61="",#REF!&gt;0,#REF!&lt;5),K61,)</f>
        <v>#REF!</v>
      </c>
      <c r="K61" s="325" t="str">
        <f>IF(D61="","ZZZ9",IF(AND(#REF!&gt;0,#REF!&lt;5),D61&amp;#REF!,D61&amp;"9"))</f>
        <v>ZZZ9</v>
      </c>
      <c r="L61" s="326">
        <f t="shared" si="0"/>
        <v>999</v>
      </c>
      <c r="M61" s="340">
        <f t="shared" si="1"/>
        <v>999</v>
      </c>
      <c r="N61" s="336"/>
      <c r="O61" s="329"/>
      <c r="P61" s="328">
        <f t="shared" si="2"/>
        <v>999</v>
      </c>
      <c r="Q61" s="329"/>
    </row>
    <row r="62" spans="1:17" s="330" customFormat="1" ht="18.899999999999999" customHeight="1" x14ac:dyDescent="0.25">
      <c r="A62" s="316">
        <v>56</v>
      </c>
      <c r="B62" s="337"/>
      <c r="C62" s="337"/>
      <c r="D62" s="323"/>
      <c r="E62" s="320"/>
      <c r="F62" s="329"/>
      <c r="G62" s="329"/>
      <c r="H62" s="333"/>
      <c r="I62" s="334"/>
      <c r="J62" s="324" t="e">
        <f>IF(AND(Q62="",#REF!&gt;0,#REF!&lt;5),K62,)</f>
        <v>#REF!</v>
      </c>
      <c r="K62" s="325" t="str">
        <f>IF(D62="","ZZZ9",IF(AND(#REF!&gt;0,#REF!&lt;5),D62&amp;#REF!,D62&amp;"9"))</f>
        <v>ZZZ9</v>
      </c>
      <c r="L62" s="326">
        <f t="shared" si="0"/>
        <v>999</v>
      </c>
      <c r="M62" s="340">
        <f t="shared" si="1"/>
        <v>999</v>
      </c>
      <c r="N62" s="336"/>
      <c r="O62" s="329"/>
      <c r="P62" s="328">
        <f t="shared" si="2"/>
        <v>999</v>
      </c>
      <c r="Q62" s="329"/>
    </row>
    <row r="63" spans="1:17" s="330" customFormat="1" ht="18.899999999999999" customHeight="1" x14ac:dyDescent="0.25">
      <c r="A63" s="316">
        <v>57</v>
      </c>
      <c r="B63" s="337"/>
      <c r="C63" s="337"/>
      <c r="D63" s="323"/>
      <c r="E63" s="320"/>
      <c r="F63" s="329"/>
      <c r="G63" s="329"/>
      <c r="H63" s="333"/>
      <c r="I63" s="334"/>
      <c r="J63" s="324" t="e">
        <f>IF(AND(Q63="",#REF!&gt;0,#REF!&lt;5),K63,)</f>
        <v>#REF!</v>
      </c>
      <c r="K63" s="325" t="str">
        <f>IF(D63="","ZZZ9",IF(AND(#REF!&gt;0,#REF!&lt;5),D63&amp;#REF!,D63&amp;"9"))</f>
        <v>ZZZ9</v>
      </c>
      <c r="L63" s="326">
        <f t="shared" si="0"/>
        <v>999</v>
      </c>
      <c r="M63" s="340">
        <f t="shared" si="1"/>
        <v>999</v>
      </c>
      <c r="N63" s="336"/>
      <c r="O63" s="329"/>
      <c r="P63" s="328">
        <f t="shared" si="2"/>
        <v>999</v>
      </c>
      <c r="Q63" s="329"/>
    </row>
    <row r="64" spans="1:17" s="330" customFormat="1" ht="18.899999999999999" customHeight="1" x14ac:dyDescent="0.25">
      <c r="A64" s="316">
        <v>58</v>
      </c>
      <c r="B64" s="337"/>
      <c r="C64" s="337"/>
      <c r="D64" s="323"/>
      <c r="E64" s="320"/>
      <c r="F64" s="329"/>
      <c r="G64" s="329"/>
      <c r="H64" s="333"/>
      <c r="I64" s="334"/>
      <c r="J64" s="324" t="e">
        <f>IF(AND(Q64="",#REF!&gt;0,#REF!&lt;5),K64,)</f>
        <v>#REF!</v>
      </c>
      <c r="K64" s="325" t="str">
        <f>IF(D64="","ZZZ9",IF(AND(#REF!&gt;0,#REF!&lt;5),D64&amp;#REF!,D64&amp;"9"))</f>
        <v>ZZZ9</v>
      </c>
      <c r="L64" s="326">
        <f t="shared" si="0"/>
        <v>999</v>
      </c>
      <c r="M64" s="340">
        <f t="shared" si="1"/>
        <v>999</v>
      </c>
      <c r="N64" s="336"/>
      <c r="O64" s="329"/>
      <c r="P64" s="328">
        <f t="shared" si="2"/>
        <v>999</v>
      </c>
      <c r="Q64" s="329"/>
    </row>
    <row r="65" spans="1:17" s="330" customFormat="1" ht="18.899999999999999" customHeight="1" x14ac:dyDescent="0.25">
      <c r="A65" s="316">
        <v>59</v>
      </c>
      <c r="B65" s="337"/>
      <c r="C65" s="337"/>
      <c r="D65" s="323"/>
      <c r="E65" s="320"/>
      <c r="F65" s="329"/>
      <c r="G65" s="329"/>
      <c r="H65" s="333"/>
      <c r="I65" s="334"/>
      <c r="J65" s="324" t="e">
        <f>IF(AND(Q65="",#REF!&gt;0,#REF!&lt;5),K65,)</f>
        <v>#REF!</v>
      </c>
      <c r="K65" s="325" t="str">
        <f>IF(D65="","ZZZ9",IF(AND(#REF!&gt;0,#REF!&lt;5),D65&amp;#REF!,D65&amp;"9"))</f>
        <v>ZZZ9</v>
      </c>
      <c r="L65" s="326">
        <f t="shared" si="0"/>
        <v>999</v>
      </c>
      <c r="M65" s="340">
        <f t="shared" si="1"/>
        <v>999</v>
      </c>
      <c r="N65" s="336"/>
      <c r="O65" s="329"/>
      <c r="P65" s="328">
        <f t="shared" si="2"/>
        <v>999</v>
      </c>
      <c r="Q65" s="329"/>
    </row>
    <row r="66" spans="1:17" s="330" customFormat="1" ht="18.899999999999999" customHeight="1" x14ac:dyDescent="0.25">
      <c r="A66" s="316">
        <v>60</v>
      </c>
      <c r="B66" s="337"/>
      <c r="C66" s="337"/>
      <c r="D66" s="323"/>
      <c r="E66" s="320"/>
      <c r="F66" s="329"/>
      <c r="G66" s="329"/>
      <c r="H66" s="333"/>
      <c r="I66" s="334"/>
      <c r="J66" s="324" t="e">
        <f>IF(AND(Q66="",#REF!&gt;0,#REF!&lt;5),K66,)</f>
        <v>#REF!</v>
      </c>
      <c r="K66" s="325" t="str">
        <f>IF(D66="","ZZZ9",IF(AND(#REF!&gt;0,#REF!&lt;5),D66&amp;#REF!,D66&amp;"9"))</f>
        <v>ZZZ9</v>
      </c>
      <c r="L66" s="326">
        <f t="shared" si="0"/>
        <v>999</v>
      </c>
      <c r="M66" s="340">
        <f t="shared" si="1"/>
        <v>999</v>
      </c>
      <c r="N66" s="336"/>
      <c r="O66" s="329"/>
      <c r="P66" s="328">
        <f t="shared" si="2"/>
        <v>999</v>
      </c>
      <c r="Q66" s="329"/>
    </row>
    <row r="67" spans="1:17" s="330" customFormat="1" ht="18.899999999999999" customHeight="1" x14ac:dyDescent="0.25">
      <c r="A67" s="316">
        <v>61</v>
      </c>
      <c r="B67" s="337"/>
      <c r="C67" s="337"/>
      <c r="D67" s="323"/>
      <c r="E67" s="320"/>
      <c r="F67" s="329"/>
      <c r="G67" s="329"/>
      <c r="H67" s="333"/>
      <c r="I67" s="334"/>
      <c r="J67" s="324" t="e">
        <f>IF(AND(Q67="",#REF!&gt;0,#REF!&lt;5),K67,)</f>
        <v>#REF!</v>
      </c>
      <c r="K67" s="325" t="str">
        <f>IF(D67="","ZZZ9",IF(AND(#REF!&gt;0,#REF!&lt;5),D67&amp;#REF!,D67&amp;"9"))</f>
        <v>ZZZ9</v>
      </c>
      <c r="L67" s="326">
        <f t="shared" si="0"/>
        <v>999</v>
      </c>
      <c r="M67" s="340">
        <f t="shared" si="1"/>
        <v>999</v>
      </c>
      <c r="N67" s="336"/>
      <c r="O67" s="329"/>
      <c r="P67" s="328">
        <f t="shared" si="2"/>
        <v>999</v>
      </c>
      <c r="Q67" s="329"/>
    </row>
    <row r="68" spans="1:17" s="330" customFormat="1" ht="18.899999999999999" customHeight="1" x14ac:dyDescent="0.25">
      <c r="A68" s="316">
        <v>62</v>
      </c>
      <c r="B68" s="337"/>
      <c r="C68" s="337"/>
      <c r="D68" s="323"/>
      <c r="E68" s="320"/>
      <c r="F68" s="329"/>
      <c r="G68" s="329"/>
      <c r="H68" s="333"/>
      <c r="I68" s="334"/>
      <c r="J68" s="324" t="e">
        <f>IF(AND(Q68="",#REF!&gt;0,#REF!&lt;5),K68,)</f>
        <v>#REF!</v>
      </c>
      <c r="K68" s="325" t="str">
        <f>IF(D68="","ZZZ9",IF(AND(#REF!&gt;0,#REF!&lt;5),D68&amp;#REF!,D68&amp;"9"))</f>
        <v>ZZZ9</v>
      </c>
      <c r="L68" s="326">
        <f t="shared" si="0"/>
        <v>999</v>
      </c>
      <c r="M68" s="340">
        <f t="shared" si="1"/>
        <v>999</v>
      </c>
      <c r="N68" s="336"/>
      <c r="O68" s="329"/>
      <c r="P68" s="328">
        <f t="shared" si="2"/>
        <v>999</v>
      </c>
      <c r="Q68" s="329"/>
    </row>
    <row r="69" spans="1:17" s="330" customFormat="1" ht="18.899999999999999" customHeight="1" x14ac:dyDescent="0.25">
      <c r="A69" s="316">
        <v>63</v>
      </c>
      <c r="B69" s="337"/>
      <c r="C69" s="337"/>
      <c r="D69" s="323"/>
      <c r="E69" s="320"/>
      <c r="F69" s="329"/>
      <c r="G69" s="329"/>
      <c r="H69" s="333"/>
      <c r="I69" s="334"/>
      <c r="J69" s="324" t="e">
        <f>IF(AND(Q69="",#REF!&gt;0,#REF!&lt;5),K69,)</f>
        <v>#REF!</v>
      </c>
      <c r="K69" s="325" t="str">
        <f>IF(D69="","ZZZ9",IF(AND(#REF!&gt;0,#REF!&lt;5),D69&amp;#REF!,D69&amp;"9"))</f>
        <v>ZZZ9</v>
      </c>
      <c r="L69" s="326">
        <f t="shared" si="0"/>
        <v>999</v>
      </c>
      <c r="M69" s="340">
        <f t="shared" si="1"/>
        <v>999</v>
      </c>
      <c r="N69" s="336"/>
      <c r="O69" s="329"/>
      <c r="P69" s="328">
        <f t="shared" si="2"/>
        <v>999</v>
      </c>
      <c r="Q69" s="329"/>
    </row>
    <row r="70" spans="1:17" s="330" customFormat="1" ht="18.899999999999999" customHeight="1" x14ac:dyDescent="0.25">
      <c r="A70" s="316">
        <v>64</v>
      </c>
      <c r="B70" s="337"/>
      <c r="C70" s="337"/>
      <c r="D70" s="323"/>
      <c r="E70" s="320"/>
      <c r="F70" s="329"/>
      <c r="G70" s="329"/>
      <c r="H70" s="333"/>
      <c r="I70" s="334"/>
      <c r="J70" s="324" t="e">
        <f>IF(AND(Q70="",#REF!&gt;0,#REF!&lt;5),K70,)</f>
        <v>#REF!</v>
      </c>
      <c r="K70" s="325" t="str">
        <f>IF(D70="","ZZZ9",IF(AND(#REF!&gt;0,#REF!&lt;5),D70&amp;#REF!,D70&amp;"9"))</f>
        <v>ZZZ9</v>
      </c>
      <c r="L70" s="326">
        <f t="shared" si="0"/>
        <v>999</v>
      </c>
      <c r="M70" s="340">
        <f t="shared" si="1"/>
        <v>999</v>
      </c>
      <c r="N70" s="336"/>
      <c r="O70" s="329"/>
      <c r="P70" s="328">
        <f t="shared" si="2"/>
        <v>999</v>
      </c>
      <c r="Q70" s="329"/>
    </row>
    <row r="71" spans="1:17" s="330" customFormat="1" ht="18.899999999999999" customHeight="1" x14ac:dyDescent="0.25">
      <c r="A71" s="316">
        <v>65</v>
      </c>
      <c r="B71" s="337"/>
      <c r="C71" s="337"/>
      <c r="D71" s="323"/>
      <c r="E71" s="320"/>
      <c r="F71" s="329"/>
      <c r="G71" s="329"/>
      <c r="H71" s="333"/>
      <c r="I71" s="334"/>
      <c r="J71" s="324" t="e">
        <f>IF(AND(Q71="",#REF!&gt;0,#REF!&lt;5),K71,)</f>
        <v>#REF!</v>
      </c>
      <c r="K71" s="325" t="str">
        <f>IF(D71="","ZZZ9",IF(AND(#REF!&gt;0,#REF!&lt;5),D71&amp;#REF!,D71&amp;"9"))</f>
        <v>ZZZ9</v>
      </c>
      <c r="L71" s="326">
        <f t="shared" si="0"/>
        <v>999</v>
      </c>
      <c r="M71" s="340">
        <f t="shared" si="1"/>
        <v>999</v>
      </c>
      <c r="N71" s="336"/>
      <c r="O71" s="329"/>
      <c r="P71" s="328">
        <f t="shared" si="2"/>
        <v>999</v>
      </c>
      <c r="Q71" s="329"/>
    </row>
    <row r="72" spans="1:17" s="330" customFormat="1" ht="18.899999999999999" customHeight="1" x14ac:dyDescent="0.25">
      <c r="A72" s="316">
        <v>66</v>
      </c>
      <c r="B72" s="337"/>
      <c r="C72" s="337"/>
      <c r="D72" s="323"/>
      <c r="E72" s="320"/>
      <c r="F72" s="329"/>
      <c r="G72" s="329"/>
      <c r="H72" s="333"/>
      <c r="I72" s="334"/>
      <c r="J72" s="324" t="e">
        <f>IF(AND(Q72="",#REF!&gt;0,#REF!&lt;5),K72,)</f>
        <v>#REF!</v>
      </c>
      <c r="K72" s="325" t="str">
        <f>IF(D72="","ZZZ9",IF(AND(#REF!&gt;0,#REF!&lt;5),D72&amp;#REF!,D72&amp;"9"))</f>
        <v>ZZZ9</v>
      </c>
      <c r="L72" s="326">
        <f t="shared" si="0"/>
        <v>999</v>
      </c>
      <c r="M72" s="340">
        <f t="shared" si="1"/>
        <v>999</v>
      </c>
      <c r="N72" s="336"/>
      <c r="O72" s="329"/>
      <c r="P72" s="328">
        <f t="shared" si="2"/>
        <v>999</v>
      </c>
      <c r="Q72" s="329"/>
    </row>
    <row r="73" spans="1:17" s="330" customFormat="1" ht="18.899999999999999" customHeight="1" x14ac:dyDescent="0.25">
      <c r="A73" s="316">
        <v>67</v>
      </c>
      <c r="B73" s="337"/>
      <c r="C73" s="337"/>
      <c r="D73" s="323"/>
      <c r="E73" s="320"/>
      <c r="F73" s="329"/>
      <c r="G73" s="329"/>
      <c r="H73" s="333"/>
      <c r="I73" s="334"/>
      <c r="J73" s="324" t="e">
        <f>IF(AND(Q73="",#REF!&gt;0,#REF!&lt;5),K73,)</f>
        <v>#REF!</v>
      </c>
      <c r="K73" s="325" t="str">
        <f>IF(D73="","ZZZ9",IF(AND(#REF!&gt;0,#REF!&lt;5),D73&amp;#REF!,D73&amp;"9"))</f>
        <v>ZZZ9</v>
      </c>
      <c r="L73" s="326">
        <f t="shared" si="0"/>
        <v>999</v>
      </c>
      <c r="M73" s="340">
        <f t="shared" si="1"/>
        <v>999</v>
      </c>
      <c r="N73" s="336"/>
      <c r="O73" s="329"/>
      <c r="P73" s="328">
        <f t="shared" si="2"/>
        <v>999</v>
      </c>
      <c r="Q73" s="329"/>
    </row>
    <row r="74" spans="1:17" s="330" customFormat="1" ht="18.899999999999999" customHeight="1" x14ac:dyDescent="0.25">
      <c r="A74" s="316">
        <v>68</v>
      </c>
      <c r="B74" s="337"/>
      <c r="C74" s="337"/>
      <c r="D74" s="323"/>
      <c r="E74" s="320"/>
      <c r="F74" s="329"/>
      <c r="G74" s="329"/>
      <c r="H74" s="333"/>
      <c r="I74" s="334"/>
      <c r="J74" s="324" t="e">
        <f>IF(AND(Q74="",#REF!&gt;0,#REF!&lt;5),K74,)</f>
        <v>#REF!</v>
      </c>
      <c r="K74" s="325" t="str">
        <f>IF(D74="","ZZZ9",IF(AND(#REF!&gt;0,#REF!&lt;5),D74&amp;#REF!,D74&amp;"9"))</f>
        <v>ZZZ9</v>
      </c>
      <c r="L74" s="326">
        <f t="shared" si="0"/>
        <v>999</v>
      </c>
      <c r="M74" s="340">
        <f t="shared" si="1"/>
        <v>999</v>
      </c>
      <c r="N74" s="336"/>
      <c r="O74" s="329"/>
      <c r="P74" s="328">
        <f t="shared" si="2"/>
        <v>999</v>
      </c>
      <c r="Q74" s="329"/>
    </row>
    <row r="75" spans="1:17" s="330" customFormat="1" ht="18.899999999999999" customHeight="1" x14ac:dyDescent="0.25">
      <c r="A75" s="316">
        <v>69</v>
      </c>
      <c r="B75" s="337"/>
      <c r="C75" s="337"/>
      <c r="D75" s="323"/>
      <c r="E75" s="320"/>
      <c r="F75" s="329"/>
      <c r="G75" s="329"/>
      <c r="H75" s="333"/>
      <c r="I75" s="334"/>
      <c r="J75" s="324" t="e">
        <f>IF(AND(Q75="",#REF!&gt;0,#REF!&lt;5),K75,)</f>
        <v>#REF!</v>
      </c>
      <c r="K75" s="325" t="str">
        <f>IF(D75="","ZZZ9",IF(AND(#REF!&gt;0,#REF!&lt;5),D75&amp;#REF!,D75&amp;"9"))</f>
        <v>ZZZ9</v>
      </c>
      <c r="L75" s="326">
        <f t="shared" si="0"/>
        <v>999</v>
      </c>
      <c r="M75" s="340">
        <f t="shared" si="1"/>
        <v>999</v>
      </c>
      <c r="N75" s="336"/>
      <c r="O75" s="329"/>
      <c r="P75" s="328">
        <f t="shared" si="2"/>
        <v>999</v>
      </c>
      <c r="Q75" s="329"/>
    </row>
    <row r="76" spans="1:17" s="330" customFormat="1" ht="18.899999999999999" customHeight="1" x14ac:dyDescent="0.25">
      <c r="A76" s="316">
        <v>70</v>
      </c>
      <c r="B76" s="337"/>
      <c r="C76" s="337"/>
      <c r="D76" s="323"/>
      <c r="E76" s="320"/>
      <c r="F76" s="329"/>
      <c r="G76" s="329"/>
      <c r="H76" s="333"/>
      <c r="I76" s="334"/>
      <c r="J76" s="324" t="e">
        <f>IF(AND(Q76="",#REF!&gt;0,#REF!&lt;5),K76,)</f>
        <v>#REF!</v>
      </c>
      <c r="K76" s="325" t="str">
        <f>IF(D76="","ZZZ9",IF(AND(#REF!&gt;0,#REF!&lt;5),D76&amp;#REF!,D76&amp;"9"))</f>
        <v>ZZZ9</v>
      </c>
      <c r="L76" s="326">
        <f t="shared" si="0"/>
        <v>999</v>
      </c>
      <c r="M76" s="340">
        <f t="shared" si="1"/>
        <v>999</v>
      </c>
      <c r="N76" s="336"/>
      <c r="O76" s="329"/>
      <c r="P76" s="328">
        <f t="shared" si="2"/>
        <v>999</v>
      </c>
      <c r="Q76" s="329"/>
    </row>
    <row r="77" spans="1:17" s="330" customFormat="1" ht="18.899999999999999" customHeight="1" x14ac:dyDescent="0.25">
      <c r="A77" s="316">
        <v>71</v>
      </c>
      <c r="B77" s="337"/>
      <c r="C77" s="337"/>
      <c r="D77" s="323"/>
      <c r="E77" s="320"/>
      <c r="F77" s="329"/>
      <c r="G77" s="329"/>
      <c r="H77" s="333"/>
      <c r="I77" s="334"/>
      <c r="J77" s="324" t="e">
        <f>IF(AND(Q77="",#REF!&gt;0,#REF!&lt;5),K77,)</f>
        <v>#REF!</v>
      </c>
      <c r="K77" s="325" t="str">
        <f>IF(D77="","ZZZ9",IF(AND(#REF!&gt;0,#REF!&lt;5),D77&amp;#REF!,D77&amp;"9"))</f>
        <v>ZZZ9</v>
      </c>
      <c r="L77" s="326">
        <f t="shared" si="0"/>
        <v>999</v>
      </c>
      <c r="M77" s="340">
        <f t="shared" si="1"/>
        <v>999</v>
      </c>
      <c r="N77" s="336"/>
      <c r="O77" s="329"/>
      <c r="P77" s="328">
        <f t="shared" si="2"/>
        <v>999</v>
      </c>
      <c r="Q77" s="329"/>
    </row>
    <row r="78" spans="1:17" s="330" customFormat="1" ht="18.899999999999999" customHeight="1" x14ac:dyDescent="0.25">
      <c r="A78" s="316">
        <v>72</v>
      </c>
      <c r="B78" s="337"/>
      <c r="C78" s="337"/>
      <c r="D78" s="323"/>
      <c r="E78" s="320"/>
      <c r="F78" s="329"/>
      <c r="G78" s="329"/>
      <c r="H78" s="333"/>
      <c r="I78" s="334"/>
      <c r="J78" s="324" t="e">
        <f>IF(AND(Q78="",#REF!&gt;0,#REF!&lt;5),K78,)</f>
        <v>#REF!</v>
      </c>
      <c r="K78" s="325" t="str">
        <f>IF(D78="","ZZZ9",IF(AND(#REF!&gt;0,#REF!&lt;5),D78&amp;#REF!,D78&amp;"9"))</f>
        <v>ZZZ9</v>
      </c>
      <c r="L78" s="326">
        <f t="shared" si="0"/>
        <v>999</v>
      </c>
      <c r="M78" s="340">
        <f t="shared" si="1"/>
        <v>999</v>
      </c>
      <c r="N78" s="336"/>
      <c r="O78" s="329"/>
      <c r="P78" s="328">
        <f t="shared" si="2"/>
        <v>999</v>
      </c>
      <c r="Q78" s="329"/>
    </row>
    <row r="79" spans="1:17" s="330" customFormat="1" ht="18.899999999999999" customHeight="1" x14ac:dyDescent="0.25">
      <c r="A79" s="316">
        <v>73</v>
      </c>
      <c r="B79" s="337"/>
      <c r="C79" s="337"/>
      <c r="D79" s="323"/>
      <c r="E79" s="320"/>
      <c r="F79" s="329"/>
      <c r="G79" s="329"/>
      <c r="H79" s="333"/>
      <c r="I79" s="334"/>
      <c r="J79" s="324" t="e">
        <f>IF(AND(Q79="",#REF!&gt;0,#REF!&lt;5),K79,)</f>
        <v>#REF!</v>
      </c>
      <c r="K79" s="325" t="str">
        <f>IF(D79="","ZZZ9",IF(AND(#REF!&gt;0,#REF!&lt;5),D79&amp;#REF!,D79&amp;"9"))</f>
        <v>ZZZ9</v>
      </c>
      <c r="L79" s="326">
        <f t="shared" si="0"/>
        <v>999</v>
      </c>
      <c r="M79" s="340">
        <f t="shared" si="1"/>
        <v>999</v>
      </c>
      <c r="N79" s="336"/>
      <c r="O79" s="329"/>
      <c r="P79" s="328">
        <f t="shared" si="2"/>
        <v>999</v>
      </c>
      <c r="Q79" s="329"/>
    </row>
    <row r="80" spans="1:17" s="330" customFormat="1" ht="18.899999999999999" customHeight="1" x14ac:dyDescent="0.25">
      <c r="A80" s="316">
        <v>74</v>
      </c>
      <c r="B80" s="337"/>
      <c r="C80" s="337"/>
      <c r="D80" s="323"/>
      <c r="E80" s="320"/>
      <c r="F80" s="329"/>
      <c r="G80" s="329"/>
      <c r="H80" s="333"/>
      <c r="I80" s="334"/>
      <c r="J80" s="324" t="e">
        <f>IF(AND(Q80="",#REF!&gt;0,#REF!&lt;5),K80,)</f>
        <v>#REF!</v>
      </c>
      <c r="K80" s="325" t="str">
        <f>IF(D80="","ZZZ9",IF(AND(#REF!&gt;0,#REF!&lt;5),D80&amp;#REF!,D80&amp;"9"))</f>
        <v>ZZZ9</v>
      </c>
      <c r="L80" s="326">
        <f t="shared" si="0"/>
        <v>999</v>
      </c>
      <c r="M80" s="340">
        <f t="shared" si="1"/>
        <v>999</v>
      </c>
      <c r="N80" s="336"/>
      <c r="O80" s="329"/>
      <c r="P80" s="328">
        <f t="shared" si="2"/>
        <v>999</v>
      </c>
      <c r="Q80" s="329"/>
    </row>
    <row r="81" spans="1:17" s="330" customFormat="1" ht="18.899999999999999" customHeight="1" x14ac:dyDescent="0.25">
      <c r="A81" s="316">
        <v>75</v>
      </c>
      <c r="B81" s="337"/>
      <c r="C81" s="337"/>
      <c r="D81" s="323"/>
      <c r="E81" s="320"/>
      <c r="F81" s="329"/>
      <c r="G81" s="329"/>
      <c r="H81" s="333"/>
      <c r="I81" s="334"/>
      <c r="J81" s="324" t="e">
        <f>IF(AND(Q81="",#REF!&gt;0,#REF!&lt;5),K81,)</f>
        <v>#REF!</v>
      </c>
      <c r="K81" s="325" t="str">
        <f>IF(D81="","ZZZ9",IF(AND(#REF!&gt;0,#REF!&lt;5),D81&amp;#REF!,D81&amp;"9"))</f>
        <v>ZZZ9</v>
      </c>
      <c r="L81" s="326">
        <f t="shared" si="0"/>
        <v>999</v>
      </c>
      <c r="M81" s="340">
        <f t="shared" si="1"/>
        <v>999</v>
      </c>
      <c r="N81" s="336"/>
      <c r="O81" s="329"/>
      <c r="P81" s="328">
        <f t="shared" si="2"/>
        <v>999</v>
      </c>
      <c r="Q81" s="329"/>
    </row>
    <row r="82" spans="1:17" s="330" customFormat="1" ht="18.899999999999999" customHeight="1" x14ac:dyDescent="0.25">
      <c r="A82" s="316">
        <v>76</v>
      </c>
      <c r="B82" s="337"/>
      <c r="C82" s="337"/>
      <c r="D82" s="323"/>
      <c r="E82" s="320"/>
      <c r="F82" s="329"/>
      <c r="G82" s="329"/>
      <c r="H82" s="333"/>
      <c r="I82" s="334"/>
      <c r="J82" s="324" t="e">
        <f>IF(AND(Q82="",#REF!&gt;0,#REF!&lt;5),K82,)</f>
        <v>#REF!</v>
      </c>
      <c r="K82" s="325" t="str">
        <f>IF(D82="","ZZZ9",IF(AND(#REF!&gt;0,#REF!&lt;5),D82&amp;#REF!,D82&amp;"9"))</f>
        <v>ZZZ9</v>
      </c>
      <c r="L82" s="326">
        <f t="shared" si="0"/>
        <v>999</v>
      </c>
      <c r="M82" s="340">
        <f t="shared" si="1"/>
        <v>999</v>
      </c>
      <c r="N82" s="336"/>
      <c r="O82" s="329"/>
      <c r="P82" s="328">
        <f t="shared" si="2"/>
        <v>999</v>
      </c>
      <c r="Q82" s="329"/>
    </row>
    <row r="83" spans="1:17" s="330" customFormat="1" ht="18.899999999999999" customHeight="1" x14ac:dyDescent="0.25">
      <c r="A83" s="316">
        <v>77</v>
      </c>
      <c r="B83" s="337"/>
      <c r="C83" s="337"/>
      <c r="D83" s="323"/>
      <c r="E83" s="320"/>
      <c r="F83" s="329"/>
      <c r="G83" s="329"/>
      <c r="H83" s="333"/>
      <c r="I83" s="334"/>
      <c r="J83" s="324" t="e">
        <f>IF(AND(Q83="",#REF!&gt;0,#REF!&lt;5),K83,)</f>
        <v>#REF!</v>
      </c>
      <c r="K83" s="325" t="str">
        <f>IF(D83="","ZZZ9",IF(AND(#REF!&gt;0,#REF!&lt;5),D83&amp;#REF!,D83&amp;"9"))</f>
        <v>ZZZ9</v>
      </c>
      <c r="L83" s="326">
        <f t="shared" si="0"/>
        <v>999</v>
      </c>
      <c r="M83" s="340">
        <f t="shared" si="1"/>
        <v>999</v>
      </c>
      <c r="N83" s="336"/>
      <c r="O83" s="329"/>
      <c r="P83" s="328">
        <f t="shared" si="2"/>
        <v>999</v>
      </c>
      <c r="Q83" s="329"/>
    </row>
    <row r="84" spans="1:17" s="330" customFormat="1" ht="18.899999999999999" customHeight="1" x14ac:dyDescent="0.25">
      <c r="A84" s="316">
        <v>78</v>
      </c>
      <c r="B84" s="337"/>
      <c r="C84" s="337"/>
      <c r="D84" s="323"/>
      <c r="E84" s="320"/>
      <c r="F84" s="329"/>
      <c r="G84" s="329"/>
      <c r="H84" s="333"/>
      <c r="I84" s="334"/>
      <c r="J84" s="324" t="e">
        <f>IF(AND(Q84="",#REF!&gt;0,#REF!&lt;5),K84,)</f>
        <v>#REF!</v>
      </c>
      <c r="K84" s="325" t="str">
        <f>IF(D84="","ZZZ9",IF(AND(#REF!&gt;0,#REF!&lt;5),D84&amp;#REF!,D84&amp;"9"))</f>
        <v>ZZZ9</v>
      </c>
      <c r="L84" s="326">
        <f t="shared" si="0"/>
        <v>999</v>
      </c>
      <c r="M84" s="340">
        <f t="shared" si="1"/>
        <v>999</v>
      </c>
      <c r="N84" s="336"/>
      <c r="O84" s="329"/>
      <c r="P84" s="328">
        <f t="shared" si="2"/>
        <v>999</v>
      </c>
      <c r="Q84" s="329"/>
    </row>
    <row r="85" spans="1:17" s="330" customFormat="1" ht="18.899999999999999" customHeight="1" x14ac:dyDescent="0.25">
      <c r="A85" s="316">
        <v>79</v>
      </c>
      <c r="B85" s="337"/>
      <c r="C85" s="337"/>
      <c r="D85" s="323"/>
      <c r="E85" s="320"/>
      <c r="F85" s="329"/>
      <c r="G85" s="329"/>
      <c r="H85" s="333"/>
      <c r="I85" s="334"/>
      <c r="J85" s="324" t="e">
        <f>IF(AND(Q85="",#REF!&gt;0,#REF!&lt;5),K85,)</f>
        <v>#REF!</v>
      </c>
      <c r="K85" s="325" t="str">
        <f>IF(D85="","ZZZ9",IF(AND(#REF!&gt;0,#REF!&lt;5),D85&amp;#REF!,D85&amp;"9"))</f>
        <v>ZZZ9</v>
      </c>
      <c r="L85" s="326">
        <f t="shared" si="0"/>
        <v>999</v>
      </c>
      <c r="M85" s="340">
        <f t="shared" si="1"/>
        <v>999</v>
      </c>
      <c r="N85" s="336"/>
      <c r="O85" s="329"/>
      <c r="P85" s="328">
        <f t="shared" si="2"/>
        <v>999</v>
      </c>
      <c r="Q85" s="329"/>
    </row>
    <row r="86" spans="1:17" s="330" customFormat="1" ht="18.899999999999999" customHeight="1" x14ac:dyDescent="0.25">
      <c r="A86" s="316">
        <v>80</v>
      </c>
      <c r="B86" s="337"/>
      <c r="C86" s="337"/>
      <c r="D86" s="323"/>
      <c r="E86" s="320"/>
      <c r="F86" s="329"/>
      <c r="G86" s="329"/>
      <c r="H86" s="333"/>
      <c r="I86" s="334"/>
      <c r="J86" s="324" t="e">
        <f>IF(AND(Q86="",#REF!&gt;0,#REF!&lt;5),K86,)</f>
        <v>#REF!</v>
      </c>
      <c r="K86" s="325" t="str">
        <f>IF(D86="","ZZZ9",IF(AND(#REF!&gt;0,#REF!&lt;5),D86&amp;#REF!,D86&amp;"9"))</f>
        <v>ZZZ9</v>
      </c>
      <c r="L86" s="326">
        <f t="shared" si="0"/>
        <v>999</v>
      </c>
      <c r="M86" s="340">
        <f t="shared" si="1"/>
        <v>999</v>
      </c>
      <c r="N86" s="336"/>
      <c r="O86" s="329"/>
      <c r="P86" s="328">
        <f t="shared" si="2"/>
        <v>999</v>
      </c>
      <c r="Q86" s="329"/>
    </row>
    <row r="87" spans="1:17" s="330" customFormat="1" ht="18.899999999999999" customHeight="1" x14ac:dyDescent="0.25">
      <c r="A87" s="316">
        <v>81</v>
      </c>
      <c r="B87" s="337"/>
      <c r="C87" s="337"/>
      <c r="D87" s="323"/>
      <c r="E87" s="320"/>
      <c r="F87" s="329"/>
      <c r="G87" s="329"/>
      <c r="H87" s="333"/>
      <c r="I87" s="334"/>
      <c r="J87" s="324" t="e">
        <f>IF(AND(Q87="",#REF!&gt;0,#REF!&lt;5),K87,)</f>
        <v>#REF!</v>
      </c>
      <c r="K87" s="325" t="str">
        <f>IF(D87="","ZZZ9",IF(AND(#REF!&gt;0,#REF!&lt;5),D87&amp;#REF!,D87&amp;"9"))</f>
        <v>ZZZ9</v>
      </c>
      <c r="L87" s="326">
        <f t="shared" si="0"/>
        <v>999</v>
      </c>
      <c r="M87" s="340">
        <f t="shared" si="1"/>
        <v>999</v>
      </c>
      <c r="N87" s="336"/>
      <c r="O87" s="329"/>
      <c r="P87" s="328">
        <f t="shared" si="2"/>
        <v>999</v>
      </c>
      <c r="Q87" s="329"/>
    </row>
    <row r="88" spans="1:17" s="330" customFormat="1" ht="18.899999999999999" customHeight="1" x14ac:dyDescent="0.25">
      <c r="A88" s="316">
        <v>82</v>
      </c>
      <c r="B88" s="337"/>
      <c r="C88" s="337"/>
      <c r="D88" s="323"/>
      <c r="E88" s="320"/>
      <c r="F88" s="329"/>
      <c r="G88" s="329"/>
      <c r="H88" s="333"/>
      <c r="I88" s="334"/>
      <c r="J88" s="324" t="e">
        <f>IF(AND(Q88="",#REF!&gt;0,#REF!&lt;5),K88,)</f>
        <v>#REF!</v>
      </c>
      <c r="K88" s="325" t="str">
        <f>IF(D88="","ZZZ9",IF(AND(#REF!&gt;0,#REF!&lt;5),D88&amp;#REF!,D88&amp;"9"))</f>
        <v>ZZZ9</v>
      </c>
      <c r="L88" s="326">
        <f t="shared" si="0"/>
        <v>999</v>
      </c>
      <c r="M88" s="340">
        <f t="shared" si="1"/>
        <v>999</v>
      </c>
      <c r="N88" s="336"/>
      <c r="O88" s="329"/>
      <c r="P88" s="328">
        <f t="shared" si="2"/>
        <v>999</v>
      </c>
      <c r="Q88" s="329"/>
    </row>
    <row r="89" spans="1:17" s="330" customFormat="1" ht="18.899999999999999" customHeight="1" x14ac:dyDescent="0.25">
      <c r="A89" s="316">
        <v>83</v>
      </c>
      <c r="B89" s="337"/>
      <c r="C89" s="337"/>
      <c r="D89" s="323"/>
      <c r="E89" s="320"/>
      <c r="F89" s="329"/>
      <c r="G89" s="329"/>
      <c r="H89" s="333"/>
      <c r="I89" s="334"/>
      <c r="J89" s="324" t="e">
        <f>IF(AND(Q89="",#REF!&gt;0,#REF!&lt;5),K89,)</f>
        <v>#REF!</v>
      </c>
      <c r="K89" s="325" t="str">
        <f>IF(D89="","ZZZ9",IF(AND(#REF!&gt;0,#REF!&lt;5),D89&amp;#REF!,D89&amp;"9"))</f>
        <v>ZZZ9</v>
      </c>
      <c r="L89" s="326">
        <f t="shared" si="0"/>
        <v>999</v>
      </c>
      <c r="M89" s="340">
        <f t="shared" si="1"/>
        <v>999</v>
      </c>
      <c r="N89" s="336"/>
      <c r="O89" s="329"/>
      <c r="P89" s="328">
        <f t="shared" si="2"/>
        <v>999</v>
      </c>
      <c r="Q89" s="329"/>
    </row>
    <row r="90" spans="1:17" s="330" customFormat="1" ht="18.899999999999999" customHeight="1" x14ac:dyDescent="0.25">
      <c r="A90" s="316">
        <v>84</v>
      </c>
      <c r="B90" s="337"/>
      <c r="C90" s="337"/>
      <c r="D90" s="323"/>
      <c r="E90" s="320"/>
      <c r="F90" s="329"/>
      <c r="G90" s="329"/>
      <c r="H90" s="333"/>
      <c r="I90" s="334"/>
      <c r="J90" s="324" t="e">
        <f>IF(AND(Q90="",#REF!&gt;0,#REF!&lt;5),K90,)</f>
        <v>#REF!</v>
      </c>
      <c r="K90" s="325" t="str">
        <f>IF(D90="","ZZZ9",IF(AND(#REF!&gt;0,#REF!&lt;5),D90&amp;#REF!,D90&amp;"9"))</f>
        <v>ZZZ9</v>
      </c>
      <c r="L90" s="326">
        <f t="shared" si="0"/>
        <v>999</v>
      </c>
      <c r="M90" s="340">
        <f t="shared" si="1"/>
        <v>999</v>
      </c>
      <c r="N90" s="336"/>
      <c r="O90" s="329"/>
      <c r="P90" s="328">
        <f t="shared" si="2"/>
        <v>999</v>
      </c>
      <c r="Q90" s="329"/>
    </row>
    <row r="91" spans="1:17" s="330" customFormat="1" ht="18.899999999999999" customHeight="1" x14ac:dyDescent="0.25">
      <c r="A91" s="316">
        <v>85</v>
      </c>
      <c r="B91" s="337"/>
      <c r="C91" s="337"/>
      <c r="D91" s="323"/>
      <c r="E91" s="320"/>
      <c r="F91" s="329"/>
      <c r="G91" s="329"/>
      <c r="H91" s="333"/>
      <c r="I91" s="334"/>
      <c r="J91" s="324" t="e">
        <f>IF(AND(Q91="",#REF!&gt;0,#REF!&lt;5),K91,)</f>
        <v>#REF!</v>
      </c>
      <c r="K91" s="325" t="str">
        <f>IF(D91="","ZZZ9",IF(AND(#REF!&gt;0,#REF!&lt;5),D91&amp;#REF!,D91&amp;"9"))</f>
        <v>ZZZ9</v>
      </c>
      <c r="L91" s="326">
        <f t="shared" si="0"/>
        <v>999</v>
      </c>
      <c r="M91" s="340">
        <f t="shared" si="1"/>
        <v>999</v>
      </c>
      <c r="N91" s="336"/>
      <c r="O91" s="329"/>
      <c r="P91" s="328">
        <f t="shared" si="2"/>
        <v>999</v>
      </c>
      <c r="Q91" s="329"/>
    </row>
    <row r="92" spans="1:17" s="330" customFormat="1" ht="18.899999999999999" customHeight="1" x14ac:dyDescent="0.25">
      <c r="A92" s="316">
        <v>86</v>
      </c>
      <c r="B92" s="337"/>
      <c r="C92" s="337"/>
      <c r="D92" s="323"/>
      <c r="E92" s="320"/>
      <c r="F92" s="329"/>
      <c r="G92" s="329"/>
      <c r="H92" s="333"/>
      <c r="I92" s="334"/>
      <c r="J92" s="324" t="e">
        <f>IF(AND(Q92="",#REF!&gt;0,#REF!&lt;5),K92,)</f>
        <v>#REF!</v>
      </c>
      <c r="K92" s="325" t="str">
        <f>IF(D92="","ZZZ9",IF(AND(#REF!&gt;0,#REF!&lt;5),D92&amp;#REF!,D92&amp;"9"))</f>
        <v>ZZZ9</v>
      </c>
      <c r="L92" s="326">
        <f t="shared" si="0"/>
        <v>999</v>
      </c>
      <c r="M92" s="340">
        <f t="shared" si="1"/>
        <v>999</v>
      </c>
      <c r="N92" s="336"/>
      <c r="O92" s="329"/>
      <c r="P92" s="328">
        <f t="shared" si="2"/>
        <v>999</v>
      </c>
      <c r="Q92" s="329"/>
    </row>
    <row r="93" spans="1:17" s="330" customFormat="1" ht="18.899999999999999" customHeight="1" x14ac:dyDescent="0.25">
      <c r="A93" s="316">
        <v>87</v>
      </c>
      <c r="B93" s="337"/>
      <c r="C93" s="337"/>
      <c r="D93" s="323"/>
      <c r="E93" s="320"/>
      <c r="F93" s="329"/>
      <c r="G93" s="329"/>
      <c r="H93" s="333"/>
      <c r="I93" s="334"/>
      <c r="J93" s="324" t="e">
        <f>IF(AND(Q93="",#REF!&gt;0,#REF!&lt;5),K93,)</f>
        <v>#REF!</v>
      </c>
      <c r="K93" s="325" t="str">
        <f>IF(D93="","ZZZ9",IF(AND(#REF!&gt;0,#REF!&lt;5),D93&amp;#REF!,D93&amp;"9"))</f>
        <v>ZZZ9</v>
      </c>
      <c r="L93" s="326">
        <f t="shared" si="0"/>
        <v>999</v>
      </c>
      <c r="M93" s="340">
        <f t="shared" si="1"/>
        <v>999</v>
      </c>
      <c r="N93" s="336"/>
      <c r="O93" s="329"/>
      <c r="P93" s="328">
        <f t="shared" si="2"/>
        <v>999</v>
      </c>
      <c r="Q93" s="329"/>
    </row>
    <row r="94" spans="1:17" s="330" customFormat="1" ht="18.899999999999999" customHeight="1" x14ac:dyDescent="0.25">
      <c r="A94" s="316">
        <v>88</v>
      </c>
      <c r="B94" s="337"/>
      <c r="C94" s="337"/>
      <c r="D94" s="323"/>
      <c r="E94" s="320"/>
      <c r="F94" s="329"/>
      <c r="G94" s="329"/>
      <c r="H94" s="333"/>
      <c r="I94" s="334"/>
      <c r="J94" s="324" t="e">
        <f>IF(AND(Q94="",#REF!&gt;0,#REF!&lt;5),K94,)</f>
        <v>#REF!</v>
      </c>
      <c r="K94" s="325" t="str">
        <f>IF(D94="","ZZZ9",IF(AND(#REF!&gt;0,#REF!&lt;5),D94&amp;#REF!,D94&amp;"9"))</f>
        <v>ZZZ9</v>
      </c>
      <c r="L94" s="326">
        <f t="shared" si="0"/>
        <v>999</v>
      </c>
      <c r="M94" s="340">
        <f t="shared" si="1"/>
        <v>999</v>
      </c>
      <c r="N94" s="336"/>
      <c r="O94" s="329"/>
      <c r="P94" s="328">
        <f t="shared" si="2"/>
        <v>999</v>
      </c>
      <c r="Q94" s="329"/>
    </row>
    <row r="95" spans="1:17" s="330" customFormat="1" ht="18.899999999999999" customHeight="1" x14ac:dyDescent="0.25">
      <c r="A95" s="316">
        <v>89</v>
      </c>
      <c r="B95" s="337"/>
      <c r="C95" s="337"/>
      <c r="D95" s="323"/>
      <c r="E95" s="320"/>
      <c r="F95" s="329"/>
      <c r="G95" s="329"/>
      <c r="H95" s="333"/>
      <c r="I95" s="334"/>
      <c r="J95" s="324" t="e">
        <f>IF(AND(Q95="",#REF!&gt;0,#REF!&lt;5),K95,)</f>
        <v>#REF!</v>
      </c>
      <c r="K95" s="325" t="str">
        <f>IF(D95="","ZZZ9",IF(AND(#REF!&gt;0,#REF!&lt;5),D95&amp;#REF!,D95&amp;"9"))</f>
        <v>ZZZ9</v>
      </c>
      <c r="L95" s="326">
        <f t="shared" si="0"/>
        <v>999</v>
      </c>
      <c r="M95" s="340">
        <f t="shared" si="1"/>
        <v>999</v>
      </c>
      <c r="N95" s="336"/>
      <c r="O95" s="329"/>
      <c r="P95" s="328">
        <f t="shared" si="2"/>
        <v>999</v>
      </c>
      <c r="Q95" s="329"/>
    </row>
    <row r="96" spans="1:17" s="330" customFormat="1" ht="18.899999999999999" customHeight="1" x14ac:dyDescent="0.25">
      <c r="A96" s="316">
        <v>90</v>
      </c>
      <c r="B96" s="337"/>
      <c r="C96" s="337"/>
      <c r="D96" s="323"/>
      <c r="E96" s="320"/>
      <c r="F96" s="329"/>
      <c r="G96" s="329"/>
      <c r="H96" s="333"/>
      <c r="I96" s="334"/>
      <c r="J96" s="324" t="e">
        <f>IF(AND(Q96="",#REF!&gt;0,#REF!&lt;5),K96,)</f>
        <v>#REF!</v>
      </c>
      <c r="K96" s="325" t="str">
        <f>IF(D96="","ZZZ9",IF(AND(#REF!&gt;0,#REF!&lt;5),D96&amp;#REF!,D96&amp;"9"))</f>
        <v>ZZZ9</v>
      </c>
      <c r="L96" s="326">
        <f t="shared" si="0"/>
        <v>999</v>
      </c>
      <c r="M96" s="340">
        <f t="shared" si="1"/>
        <v>999</v>
      </c>
      <c r="N96" s="336"/>
      <c r="O96" s="329"/>
      <c r="P96" s="328">
        <f t="shared" si="2"/>
        <v>999</v>
      </c>
      <c r="Q96" s="329"/>
    </row>
    <row r="97" spans="1:17" s="330" customFormat="1" ht="18.899999999999999" customHeight="1" x14ac:dyDescent="0.25">
      <c r="A97" s="316">
        <v>91</v>
      </c>
      <c r="B97" s="337"/>
      <c r="C97" s="337"/>
      <c r="D97" s="323"/>
      <c r="E97" s="320"/>
      <c r="F97" s="329"/>
      <c r="G97" s="329"/>
      <c r="H97" s="333"/>
      <c r="I97" s="334"/>
      <c r="J97" s="324" t="e">
        <f>IF(AND(Q97="",#REF!&gt;0,#REF!&lt;5),K97,)</f>
        <v>#REF!</v>
      </c>
      <c r="K97" s="325" t="str">
        <f>IF(D97="","ZZZ9",IF(AND(#REF!&gt;0,#REF!&lt;5),D97&amp;#REF!,D97&amp;"9"))</f>
        <v>ZZZ9</v>
      </c>
      <c r="L97" s="326">
        <f t="shared" si="0"/>
        <v>999</v>
      </c>
      <c r="M97" s="340">
        <f t="shared" si="1"/>
        <v>999</v>
      </c>
      <c r="N97" s="336"/>
      <c r="O97" s="329"/>
      <c r="P97" s="328">
        <f t="shared" si="2"/>
        <v>999</v>
      </c>
      <c r="Q97" s="329"/>
    </row>
    <row r="98" spans="1:17" s="330" customFormat="1" ht="18.899999999999999" customHeight="1" x14ac:dyDescent="0.25">
      <c r="A98" s="316">
        <v>92</v>
      </c>
      <c r="B98" s="337"/>
      <c r="C98" s="337"/>
      <c r="D98" s="323"/>
      <c r="E98" s="320"/>
      <c r="F98" s="329"/>
      <c r="G98" s="329"/>
      <c r="H98" s="333"/>
      <c r="I98" s="334"/>
      <c r="J98" s="324" t="e">
        <f>IF(AND(Q98="",#REF!&gt;0,#REF!&lt;5),K98,)</f>
        <v>#REF!</v>
      </c>
      <c r="K98" s="325" t="str">
        <f>IF(D98="","ZZZ9",IF(AND(#REF!&gt;0,#REF!&lt;5),D98&amp;#REF!,D98&amp;"9"))</f>
        <v>ZZZ9</v>
      </c>
      <c r="L98" s="326">
        <f t="shared" si="0"/>
        <v>999</v>
      </c>
      <c r="M98" s="340">
        <f t="shared" si="1"/>
        <v>999</v>
      </c>
      <c r="N98" s="336"/>
      <c r="O98" s="329"/>
      <c r="P98" s="328">
        <f t="shared" si="2"/>
        <v>999</v>
      </c>
      <c r="Q98" s="329"/>
    </row>
    <row r="99" spans="1:17" s="330" customFormat="1" ht="18.899999999999999" customHeight="1" x14ac:dyDescent="0.25">
      <c r="A99" s="316">
        <v>93</v>
      </c>
      <c r="B99" s="337"/>
      <c r="C99" s="337"/>
      <c r="D99" s="323"/>
      <c r="E99" s="320"/>
      <c r="F99" s="329"/>
      <c r="G99" s="329"/>
      <c r="H99" s="333"/>
      <c r="I99" s="334"/>
      <c r="J99" s="324" t="e">
        <f>IF(AND(Q99="",#REF!&gt;0,#REF!&lt;5),K99,)</f>
        <v>#REF!</v>
      </c>
      <c r="K99" s="325" t="str">
        <f>IF(D99="","ZZZ9",IF(AND(#REF!&gt;0,#REF!&lt;5),D99&amp;#REF!,D99&amp;"9"))</f>
        <v>ZZZ9</v>
      </c>
      <c r="L99" s="326">
        <f t="shared" si="0"/>
        <v>999</v>
      </c>
      <c r="M99" s="340">
        <f t="shared" si="1"/>
        <v>999</v>
      </c>
      <c r="N99" s="336"/>
      <c r="O99" s="329"/>
      <c r="P99" s="328">
        <f t="shared" si="2"/>
        <v>999</v>
      </c>
      <c r="Q99" s="329"/>
    </row>
    <row r="100" spans="1:17" s="330" customFormat="1" ht="18.899999999999999" customHeight="1" x14ac:dyDescent="0.25">
      <c r="A100" s="316">
        <v>94</v>
      </c>
      <c r="B100" s="337"/>
      <c r="C100" s="337"/>
      <c r="D100" s="323"/>
      <c r="E100" s="320"/>
      <c r="F100" s="329"/>
      <c r="G100" s="329"/>
      <c r="H100" s="333"/>
      <c r="I100" s="334"/>
      <c r="J100" s="324" t="e">
        <f>IF(AND(Q100="",#REF!&gt;0,#REF!&lt;5),K100,)</f>
        <v>#REF!</v>
      </c>
      <c r="K100" s="325" t="str">
        <f>IF(D100="","ZZZ9",IF(AND(#REF!&gt;0,#REF!&lt;5),D100&amp;#REF!,D100&amp;"9"))</f>
        <v>ZZZ9</v>
      </c>
      <c r="L100" s="326">
        <f t="shared" si="0"/>
        <v>999</v>
      </c>
      <c r="M100" s="340">
        <f t="shared" si="1"/>
        <v>999</v>
      </c>
      <c r="N100" s="336"/>
      <c r="O100" s="329"/>
      <c r="P100" s="328">
        <f t="shared" si="2"/>
        <v>999</v>
      </c>
      <c r="Q100" s="329"/>
    </row>
    <row r="101" spans="1:17" s="330" customFormat="1" ht="18.899999999999999" customHeight="1" x14ac:dyDescent="0.25">
      <c r="A101" s="316">
        <v>95</v>
      </c>
      <c r="B101" s="337"/>
      <c r="C101" s="337"/>
      <c r="D101" s="323"/>
      <c r="E101" s="320"/>
      <c r="F101" s="329"/>
      <c r="G101" s="329"/>
      <c r="H101" s="333"/>
      <c r="I101" s="334"/>
      <c r="J101" s="324" t="e">
        <f>IF(AND(Q101="",#REF!&gt;0,#REF!&lt;5),K101,)</f>
        <v>#REF!</v>
      </c>
      <c r="K101" s="325" t="str">
        <f>IF(D101="","ZZZ9",IF(AND(#REF!&gt;0,#REF!&lt;5),D101&amp;#REF!,D101&amp;"9"))</f>
        <v>ZZZ9</v>
      </c>
      <c r="L101" s="326">
        <f t="shared" si="0"/>
        <v>999</v>
      </c>
      <c r="M101" s="340">
        <f t="shared" si="1"/>
        <v>999</v>
      </c>
      <c r="N101" s="336"/>
      <c r="O101" s="329"/>
      <c r="P101" s="328">
        <f t="shared" si="2"/>
        <v>999</v>
      </c>
      <c r="Q101" s="329"/>
    </row>
    <row r="102" spans="1:17" s="330" customFormat="1" ht="18.899999999999999" customHeight="1" x14ac:dyDescent="0.25">
      <c r="A102" s="316">
        <v>96</v>
      </c>
      <c r="B102" s="337"/>
      <c r="C102" s="337"/>
      <c r="D102" s="323"/>
      <c r="E102" s="320"/>
      <c r="F102" s="329"/>
      <c r="G102" s="329"/>
      <c r="H102" s="333"/>
      <c r="I102" s="334"/>
      <c r="J102" s="324" t="e">
        <f>IF(AND(Q102="",#REF!&gt;0,#REF!&lt;5),K102,)</f>
        <v>#REF!</v>
      </c>
      <c r="K102" s="325" t="str">
        <f>IF(D102="","ZZZ9",IF(AND(#REF!&gt;0,#REF!&lt;5),D102&amp;#REF!,D102&amp;"9"))</f>
        <v>ZZZ9</v>
      </c>
      <c r="L102" s="326">
        <f t="shared" si="0"/>
        <v>999</v>
      </c>
      <c r="M102" s="340">
        <f t="shared" si="1"/>
        <v>999</v>
      </c>
      <c r="N102" s="336"/>
      <c r="O102" s="329"/>
      <c r="P102" s="328">
        <f t="shared" si="2"/>
        <v>999</v>
      </c>
      <c r="Q102" s="329"/>
    </row>
    <row r="103" spans="1:17" s="330" customFormat="1" ht="18.899999999999999" customHeight="1" x14ac:dyDescent="0.25">
      <c r="A103" s="316">
        <v>97</v>
      </c>
      <c r="B103" s="337"/>
      <c r="C103" s="337"/>
      <c r="D103" s="323"/>
      <c r="E103" s="320"/>
      <c r="F103" s="329"/>
      <c r="G103" s="329"/>
      <c r="H103" s="333"/>
      <c r="I103" s="334"/>
      <c r="J103" s="324" t="e">
        <f>IF(AND(Q103="",#REF!&gt;0,#REF!&lt;5),K103,)</f>
        <v>#REF!</v>
      </c>
      <c r="K103" s="325" t="str">
        <f>IF(D103="","ZZZ9",IF(AND(#REF!&gt;0,#REF!&lt;5),D103&amp;#REF!,D103&amp;"9"))</f>
        <v>ZZZ9</v>
      </c>
      <c r="L103" s="326">
        <f t="shared" si="0"/>
        <v>999</v>
      </c>
      <c r="M103" s="340">
        <f t="shared" si="1"/>
        <v>999</v>
      </c>
      <c r="N103" s="336"/>
      <c r="O103" s="329"/>
      <c r="P103" s="328">
        <f t="shared" si="2"/>
        <v>999</v>
      </c>
      <c r="Q103" s="329"/>
    </row>
    <row r="104" spans="1:17" s="330" customFormat="1" ht="18.899999999999999" customHeight="1" x14ac:dyDescent="0.25">
      <c r="A104" s="316">
        <v>98</v>
      </c>
      <c r="B104" s="337"/>
      <c r="C104" s="337"/>
      <c r="D104" s="323"/>
      <c r="E104" s="320"/>
      <c r="F104" s="329"/>
      <c r="G104" s="329"/>
      <c r="H104" s="333"/>
      <c r="I104" s="334"/>
      <c r="J104" s="324" t="e">
        <f>IF(AND(Q104="",#REF!&gt;0,#REF!&lt;5),K104,)</f>
        <v>#REF!</v>
      </c>
      <c r="K104" s="325" t="str">
        <f>IF(D104="","ZZZ9",IF(AND(#REF!&gt;0,#REF!&lt;5),D104&amp;#REF!,D104&amp;"9"))</f>
        <v>ZZZ9</v>
      </c>
      <c r="L104" s="326">
        <f t="shared" ref="L104:L156" si="3">IF(Q104="",999,Q104)</f>
        <v>999</v>
      </c>
      <c r="M104" s="340">
        <f t="shared" ref="M104:M156" si="4">IF(P104=999,999,1)</f>
        <v>999</v>
      </c>
      <c r="N104" s="336"/>
      <c r="O104" s="329"/>
      <c r="P104" s="328">
        <f t="shared" ref="P104:P156" si="5">IF(N104="DA",1,IF(N104="WC",2,IF(N104="SE",3,IF(N104="Q",4,IF(N104="LL",5,999)))))</f>
        <v>999</v>
      </c>
      <c r="Q104" s="329"/>
    </row>
    <row r="105" spans="1:17" s="330" customFormat="1" ht="18.899999999999999" customHeight="1" x14ac:dyDescent="0.25">
      <c r="A105" s="316">
        <v>99</v>
      </c>
      <c r="B105" s="337"/>
      <c r="C105" s="337"/>
      <c r="D105" s="323"/>
      <c r="E105" s="320"/>
      <c r="F105" s="329"/>
      <c r="G105" s="329"/>
      <c r="H105" s="333"/>
      <c r="I105" s="334"/>
      <c r="J105" s="324" t="e">
        <f>IF(AND(Q105="",#REF!&gt;0,#REF!&lt;5),K105,)</f>
        <v>#REF!</v>
      </c>
      <c r="K105" s="325" t="str">
        <f>IF(D105="","ZZZ9",IF(AND(#REF!&gt;0,#REF!&lt;5),D105&amp;#REF!,D105&amp;"9"))</f>
        <v>ZZZ9</v>
      </c>
      <c r="L105" s="326">
        <f t="shared" si="3"/>
        <v>999</v>
      </c>
      <c r="M105" s="340">
        <f t="shared" si="4"/>
        <v>999</v>
      </c>
      <c r="N105" s="336"/>
      <c r="O105" s="329"/>
      <c r="P105" s="328">
        <f t="shared" si="5"/>
        <v>999</v>
      </c>
      <c r="Q105" s="329"/>
    </row>
    <row r="106" spans="1:17" s="330" customFormat="1" ht="18.899999999999999" customHeight="1" x14ac:dyDescent="0.25">
      <c r="A106" s="316">
        <v>100</v>
      </c>
      <c r="B106" s="337"/>
      <c r="C106" s="337"/>
      <c r="D106" s="323"/>
      <c r="E106" s="320"/>
      <c r="F106" s="329"/>
      <c r="G106" s="329"/>
      <c r="H106" s="333"/>
      <c r="I106" s="334"/>
      <c r="J106" s="324" t="e">
        <f>IF(AND(Q106="",#REF!&gt;0,#REF!&lt;5),K106,)</f>
        <v>#REF!</v>
      </c>
      <c r="K106" s="325" t="str">
        <f>IF(D106="","ZZZ9",IF(AND(#REF!&gt;0,#REF!&lt;5),D106&amp;#REF!,D106&amp;"9"))</f>
        <v>ZZZ9</v>
      </c>
      <c r="L106" s="326">
        <f t="shared" si="3"/>
        <v>999</v>
      </c>
      <c r="M106" s="340">
        <f t="shared" si="4"/>
        <v>999</v>
      </c>
      <c r="N106" s="336"/>
      <c r="O106" s="329"/>
      <c r="P106" s="328">
        <f t="shared" si="5"/>
        <v>999</v>
      </c>
      <c r="Q106" s="329"/>
    </row>
    <row r="107" spans="1:17" s="330" customFormat="1" ht="18.899999999999999" customHeight="1" x14ac:dyDescent="0.25">
      <c r="A107" s="316">
        <v>101</v>
      </c>
      <c r="B107" s="337"/>
      <c r="C107" s="337"/>
      <c r="D107" s="323"/>
      <c r="E107" s="320"/>
      <c r="F107" s="329"/>
      <c r="G107" s="329"/>
      <c r="H107" s="333"/>
      <c r="I107" s="334"/>
      <c r="J107" s="324" t="e">
        <f>IF(AND(Q107="",#REF!&gt;0,#REF!&lt;5),K107,)</f>
        <v>#REF!</v>
      </c>
      <c r="K107" s="325" t="str">
        <f>IF(D107="","ZZZ9",IF(AND(#REF!&gt;0,#REF!&lt;5),D107&amp;#REF!,D107&amp;"9"))</f>
        <v>ZZZ9</v>
      </c>
      <c r="L107" s="326">
        <f t="shared" si="3"/>
        <v>999</v>
      </c>
      <c r="M107" s="340">
        <f t="shared" si="4"/>
        <v>999</v>
      </c>
      <c r="N107" s="336"/>
      <c r="O107" s="329"/>
      <c r="P107" s="328">
        <f t="shared" si="5"/>
        <v>999</v>
      </c>
      <c r="Q107" s="329"/>
    </row>
    <row r="108" spans="1:17" s="330" customFormat="1" ht="18.899999999999999" customHeight="1" x14ac:dyDescent="0.25">
      <c r="A108" s="316">
        <v>102</v>
      </c>
      <c r="B108" s="337"/>
      <c r="C108" s="337"/>
      <c r="D108" s="323"/>
      <c r="E108" s="320"/>
      <c r="F108" s="329"/>
      <c r="G108" s="329"/>
      <c r="H108" s="333"/>
      <c r="I108" s="334"/>
      <c r="J108" s="324" t="e">
        <f>IF(AND(Q108="",#REF!&gt;0,#REF!&lt;5),K108,)</f>
        <v>#REF!</v>
      </c>
      <c r="K108" s="325" t="str">
        <f>IF(D108="","ZZZ9",IF(AND(#REF!&gt;0,#REF!&lt;5),D108&amp;#REF!,D108&amp;"9"))</f>
        <v>ZZZ9</v>
      </c>
      <c r="L108" s="326">
        <f t="shared" si="3"/>
        <v>999</v>
      </c>
      <c r="M108" s="340">
        <f t="shared" si="4"/>
        <v>999</v>
      </c>
      <c r="N108" s="336"/>
      <c r="O108" s="329"/>
      <c r="P108" s="328">
        <f t="shared" si="5"/>
        <v>999</v>
      </c>
      <c r="Q108" s="329"/>
    </row>
    <row r="109" spans="1:17" s="330" customFormat="1" ht="18.899999999999999" customHeight="1" x14ac:dyDescent="0.25">
      <c r="A109" s="316">
        <v>103</v>
      </c>
      <c r="B109" s="337"/>
      <c r="C109" s="337"/>
      <c r="D109" s="323"/>
      <c r="E109" s="320"/>
      <c r="F109" s="329"/>
      <c r="G109" s="329"/>
      <c r="H109" s="333"/>
      <c r="I109" s="334"/>
      <c r="J109" s="324" t="e">
        <f>IF(AND(Q109="",#REF!&gt;0,#REF!&lt;5),K109,)</f>
        <v>#REF!</v>
      </c>
      <c r="K109" s="325" t="str">
        <f>IF(D109="","ZZZ9",IF(AND(#REF!&gt;0,#REF!&lt;5),D109&amp;#REF!,D109&amp;"9"))</f>
        <v>ZZZ9</v>
      </c>
      <c r="L109" s="326">
        <f t="shared" si="3"/>
        <v>999</v>
      </c>
      <c r="M109" s="340">
        <f t="shared" si="4"/>
        <v>999</v>
      </c>
      <c r="N109" s="336"/>
      <c r="O109" s="329"/>
      <c r="P109" s="328">
        <f t="shared" si="5"/>
        <v>999</v>
      </c>
      <c r="Q109" s="329"/>
    </row>
    <row r="110" spans="1:17" s="330" customFormat="1" ht="18.899999999999999" customHeight="1" x14ac:dyDescent="0.25">
      <c r="A110" s="316">
        <v>104</v>
      </c>
      <c r="B110" s="337"/>
      <c r="C110" s="337"/>
      <c r="D110" s="323"/>
      <c r="E110" s="320"/>
      <c r="F110" s="329"/>
      <c r="G110" s="329"/>
      <c r="H110" s="333"/>
      <c r="I110" s="334"/>
      <c r="J110" s="324" t="e">
        <f>IF(AND(Q110="",#REF!&gt;0,#REF!&lt;5),K110,)</f>
        <v>#REF!</v>
      </c>
      <c r="K110" s="325" t="str">
        <f>IF(D110="","ZZZ9",IF(AND(#REF!&gt;0,#REF!&lt;5),D110&amp;#REF!,D110&amp;"9"))</f>
        <v>ZZZ9</v>
      </c>
      <c r="L110" s="326">
        <f t="shared" si="3"/>
        <v>999</v>
      </c>
      <c r="M110" s="340">
        <f t="shared" si="4"/>
        <v>999</v>
      </c>
      <c r="N110" s="336"/>
      <c r="O110" s="329"/>
      <c r="P110" s="328">
        <f t="shared" si="5"/>
        <v>999</v>
      </c>
      <c r="Q110" s="329"/>
    </row>
    <row r="111" spans="1:17" s="330" customFormat="1" ht="18.899999999999999" customHeight="1" x14ac:dyDescent="0.25">
      <c r="A111" s="316">
        <v>105</v>
      </c>
      <c r="B111" s="337"/>
      <c r="C111" s="337"/>
      <c r="D111" s="323"/>
      <c r="E111" s="320"/>
      <c r="F111" s="329"/>
      <c r="G111" s="329"/>
      <c r="H111" s="333"/>
      <c r="I111" s="334"/>
      <c r="J111" s="324" t="e">
        <f>IF(AND(Q111="",#REF!&gt;0,#REF!&lt;5),K111,)</f>
        <v>#REF!</v>
      </c>
      <c r="K111" s="325" t="str">
        <f>IF(D111="","ZZZ9",IF(AND(#REF!&gt;0,#REF!&lt;5),D111&amp;#REF!,D111&amp;"9"))</f>
        <v>ZZZ9</v>
      </c>
      <c r="L111" s="326">
        <f t="shared" si="3"/>
        <v>999</v>
      </c>
      <c r="M111" s="340">
        <f t="shared" si="4"/>
        <v>999</v>
      </c>
      <c r="N111" s="336"/>
      <c r="O111" s="329"/>
      <c r="P111" s="328">
        <f t="shared" si="5"/>
        <v>999</v>
      </c>
      <c r="Q111" s="329"/>
    </row>
    <row r="112" spans="1:17" s="330" customFormat="1" ht="18.899999999999999" customHeight="1" x14ac:dyDescent="0.25">
      <c r="A112" s="316">
        <v>106</v>
      </c>
      <c r="B112" s="337"/>
      <c r="C112" s="337"/>
      <c r="D112" s="323"/>
      <c r="E112" s="320"/>
      <c r="F112" s="329"/>
      <c r="G112" s="329"/>
      <c r="H112" s="333"/>
      <c r="I112" s="334"/>
      <c r="J112" s="324" t="e">
        <f>IF(AND(Q112="",#REF!&gt;0,#REF!&lt;5),K112,)</f>
        <v>#REF!</v>
      </c>
      <c r="K112" s="325" t="str">
        <f>IF(D112="","ZZZ9",IF(AND(#REF!&gt;0,#REF!&lt;5),D112&amp;#REF!,D112&amp;"9"))</f>
        <v>ZZZ9</v>
      </c>
      <c r="L112" s="326">
        <f t="shared" si="3"/>
        <v>999</v>
      </c>
      <c r="M112" s="340">
        <f t="shared" si="4"/>
        <v>999</v>
      </c>
      <c r="N112" s="336"/>
      <c r="O112" s="329"/>
      <c r="P112" s="328">
        <f t="shared" si="5"/>
        <v>999</v>
      </c>
      <c r="Q112" s="329"/>
    </row>
    <row r="113" spans="1:17" s="330" customFormat="1" ht="18.899999999999999" customHeight="1" x14ac:dyDescent="0.25">
      <c r="A113" s="316">
        <v>107</v>
      </c>
      <c r="B113" s="337"/>
      <c r="C113" s="337"/>
      <c r="D113" s="323"/>
      <c r="E113" s="320"/>
      <c r="F113" s="329"/>
      <c r="G113" s="329"/>
      <c r="H113" s="333"/>
      <c r="I113" s="334"/>
      <c r="J113" s="324" t="e">
        <f>IF(AND(Q113="",#REF!&gt;0,#REF!&lt;5),K113,)</f>
        <v>#REF!</v>
      </c>
      <c r="K113" s="325" t="str">
        <f>IF(D113="","ZZZ9",IF(AND(#REF!&gt;0,#REF!&lt;5),D113&amp;#REF!,D113&amp;"9"))</f>
        <v>ZZZ9</v>
      </c>
      <c r="L113" s="326">
        <f t="shared" si="3"/>
        <v>999</v>
      </c>
      <c r="M113" s="340">
        <f t="shared" si="4"/>
        <v>999</v>
      </c>
      <c r="N113" s="336"/>
      <c r="O113" s="329"/>
      <c r="P113" s="328">
        <f t="shared" si="5"/>
        <v>999</v>
      </c>
      <c r="Q113" s="329"/>
    </row>
    <row r="114" spans="1:17" s="330" customFormat="1" ht="18.899999999999999" customHeight="1" x14ac:dyDescent="0.25">
      <c r="A114" s="316">
        <v>108</v>
      </c>
      <c r="B114" s="337"/>
      <c r="C114" s="337"/>
      <c r="D114" s="323"/>
      <c r="E114" s="320"/>
      <c r="F114" s="329"/>
      <c r="G114" s="329"/>
      <c r="H114" s="333"/>
      <c r="I114" s="334"/>
      <c r="J114" s="324" t="e">
        <f>IF(AND(Q114="",#REF!&gt;0,#REF!&lt;5),K114,)</f>
        <v>#REF!</v>
      </c>
      <c r="K114" s="325" t="str">
        <f>IF(D114="","ZZZ9",IF(AND(#REF!&gt;0,#REF!&lt;5),D114&amp;#REF!,D114&amp;"9"))</f>
        <v>ZZZ9</v>
      </c>
      <c r="L114" s="326">
        <f t="shared" si="3"/>
        <v>999</v>
      </c>
      <c r="M114" s="340">
        <f t="shared" si="4"/>
        <v>999</v>
      </c>
      <c r="N114" s="336"/>
      <c r="O114" s="329"/>
      <c r="P114" s="328">
        <f t="shared" si="5"/>
        <v>999</v>
      </c>
      <c r="Q114" s="329"/>
    </row>
    <row r="115" spans="1:17" s="330" customFormat="1" ht="18.899999999999999" customHeight="1" x14ac:dyDescent="0.25">
      <c r="A115" s="316">
        <v>109</v>
      </c>
      <c r="B115" s="337"/>
      <c r="C115" s="337"/>
      <c r="D115" s="323"/>
      <c r="E115" s="320"/>
      <c r="F115" s="329"/>
      <c r="G115" s="329"/>
      <c r="H115" s="333"/>
      <c r="I115" s="334"/>
      <c r="J115" s="324" t="e">
        <f>IF(AND(Q115="",#REF!&gt;0,#REF!&lt;5),K115,)</f>
        <v>#REF!</v>
      </c>
      <c r="K115" s="325" t="str">
        <f>IF(D115="","ZZZ9",IF(AND(#REF!&gt;0,#REF!&lt;5),D115&amp;#REF!,D115&amp;"9"))</f>
        <v>ZZZ9</v>
      </c>
      <c r="L115" s="326">
        <f t="shared" si="3"/>
        <v>999</v>
      </c>
      <c r="M115" s="340">
        <f t="shared" si="4"/>
        <v>999</v>
      </c>
      <c r="N115" s="336"/>
      <c r="O115" s="329"/>
      <c r="P115" s="328">
        <f t="shared" si="5"/>
        <v>999</v>
      </c>
      <c r="Q115" s="329"/>
    </row>
    <row r="116" spans="1:17" s="330" customFormat="1" ht="18.899999999999999" customHeight="1" x14ac:dyDescent="0.25">
      <c r="A116" s="316">
        <v>110</v>
      </c>
      <c r="B116" s="337"/>
      <c r="C116" s="337"/>
      <c r="D116" s="323"/>
      <c r="E116" s="320"/>
      <c r="F116" s="329"/>
      <c r="G116" s="329"/>
      <c r="H116" s="333"/>
      <c r="I116" s="334"/>
      <c r="J116" s="324" t="e">
        <f>IF(AND(Q116="",#REF!&gt;0,#REF!&lt;5),K116,)</f>
        <v>#REF!</v>
      </c>
      <c r="K116" s="325" t="str">
        <f>IF(D116="","ZZZ9",IF(AND(#REF!&gt;0,#REF!&lt;5),D116&amp;#REF!,D116&amp;"9"))</f>
        <v>ZZZ9</v>
      </c>
      <c r="L116" s="326">
        <f t="shared" si="3"/>
        <v>999</v>
      </c>
      <c r="M116" s="340">
        <f t="shared" si="4"/>
        <v>999</v>
      </c>
      <c r="N116" s="336"/>
      <c r="O116" s="329"/>
      <c r="P116" s="328">
        <f t="shared" si="5"/>
        <v>999</v>
      </c>
      <c r="Q116" s="329"/>
    </row>
    <row r="117" spans="1:17" s="330" customFormat="1" ht="18.899999999999999" customHeight="1" x14ac:dyDescent="0.25">
      <c r="A117" s="316">
        <v>111</v>
      </c>
      <c r="B117" s="337"/>
      <c r="C117" s="337"/>
      <c r="D117" s="323"/>
      <c r="E117" s="320"/>
      <c r="F117" s="329"/>
      <c r="G117" s="329"/>
      <c r="H117" s="333"/>
      <c r="I117" s="334"/>
      <c r="J117" s="324" t="e">
        <f>IF(AND(Q117="",#REF!&gt;0,#REF!&lt;5),K117,)</f>
        <v>#REF!</v>
      </c>
      <c r="K117" s="325" t="str">
        <f>IF(D117="","ZZZ9",IF(AND(#REF!&gt;0,#REF!&lt;5),D117&amp;#REF!,D117&amp;"9"))</f>
        <v>ZZZ9</v>
      </c>
      <c r="L117" s="326">
        <f t="shared" si="3"/>
        <v>999</v>
      </c>
      <c r="M117" s="340">
        <f t="shared" si="4"/>
        <v>999</v>
      </c>
      <c r="N117" s="336"/>
      <c r="O117" s="329"/>
      <c r="P117" s="328">
        <f t="shared" si="5"/>
        <v>999</v>
      </c>
      <c r="Q117" s="329"/>
    </row>
    <row r="118" spans="1:17" s="330" customFormat="1" ht="18.899999999999999" customHeight="1" x14ac:dyDescent="0.25">
      <c r="A118" s="316">
        <v>112</v>
      </c>
      <c r="B118" s="337"/>
      <c r="C118" s="337"/>
      <c r="D118" s="323"/>
      <c r="E118" s="320"/>
      <c r="F118" s="329"/>
      <c r="G118" s="329"/>
      <c r="H118" s="333"/>
      <c r="I118" s="334"/>
      <c r="J118" s="324" t="e">
        <f>IF(AND(Q118="",#REF!&gt;0,#REF!&lt;5),K118,)</f>
        <v>#REF!</v>
      </c>
      <c r="K118" s="325" t="str">
        <f>IF(D118="","ZZZ9",IF(AND(#REF!&gt;0,#REF!&lt;5),D118&amp;#REF!,D118&amp;"9"))</f>
        <v>ZZZ9</v>
      </c>
      <c r="L118" s="326">
        <f t="shared" si="3"/>
        <v>999</v>
      </c>
      <c r="M118" s="340">
        <f t="shared" si="4"/>
        <v>999</v>
      </c>
      <c r="N118" s="336"/>
      <c r="O118" s="329"/>
      <c r="P118" s="328">
        <f t="shared" si="5"/>
        <v>999</v>
      </c>
      <c r="Q118" s="329"/>
    </row>
    <row r="119" spans="1:17" s="330" customFormat="1" ht="18.899999999999999" customHeight="1" x14ac:dyDescent="0.25">
      <c r="A119" s="316">
        <v>113</v>
      </c>
      <c r="B119" s="337"/>
      <c r="C119" s="337"/>
      <c r="D119" s="323"/>
      <c r="E119" s="320"/>
      <c r="F119" s="329"/>
      <c r="G119" s="329"/>
      <c r="H119" s="333"/>
      <c r="I119" s="334"/>
      <c r="J119" s="324" t="e">
        <f>IF(AND(Q119="",#REF!&gt;0,#REF!&lt;5),K119,)</f>
        <v>#REF!</v>
      </c>
      <c r="K119" s="325" t="str">
        <f>IF(D119="","ZZZ9",IF(AND(#REF!&gt;0,#REF!&lt;5),D119&amp;#REF!,D119&amp;"9"))</f>
        <v>ZZZ9</v>
      </c>
      <c r="L119" s="326">
        <f t="shared" si="3"/>
        <v>999</v>
      </c>
      <c r="M119" s="340">
        <f t="shared" si="4"/>
        <v>999</v>
      </c>
      <c r="N119" s="336"/>
      <c r="O119" s="329"/>
      <c r="P119" s="328">
        <f t="shared" si="5"/>
        <v>999</v>
      </c>
      <c r="Q119" s="329"/>
    </row>
    <row r="120" spans="1:17" s="330" customFormat="1" ht="18.899999999999999" customHeight="1" x14ac:dyDescent="0.25">
      <c r="A120" s="316">
        <v>114</v>
      </c>
      <c r="B120" s="337"/>
      <c r="C120" s="337"/>
      <c r="D120" s="323"/>
      <c r="E120" s="320"/>
      <c r="F120" s="329"/>
      <c r="G120" s="329"/>
      <c r="H120" s="333"/>
      <c r="I120" s="334"/>
      <c r="J120" s="324" t="e">
        <f>IF(AND(Q120="",#REF!&gt;0,#REF!&lt;5),K120,)</f>
        <v>#REF!</v>
      </c>
      <c r="K120" s="325" t="str">
        <f>IF(D120="","ZZZ9",IF(AND(#REF!&gt;0,#REF!&lt;5),D120&amp;#REF!,D120&amp;"9"))</f>
        <v>ZZZ9</v>
      </c>
      <c r="L120" s="326">
        <f t="shared" si="3"/>
        <v>999</v>
      </c>
      <c r="M120" s="340">
        <f t="shared" si="4"/>
        <v>999</v>
      </c>
      <c r="N120" s="336"/>
      <c r="O120" s="329"/>
      <c r="P120" s="328">
        <f t="shared" si="5"/>
        <v>999</v>
      </c>
      <c r="Q120" s="329"/>
    </row>
    <row r="121" spans="1:17" s="330" customFormat="1" ht="18.899999999999999" customHeight="1" x14ac:dyDescent="0.25">
      <c r="A121" s="316">
        <v>115</v>
      </c>
      <c r="B121" s="337"/>
      <c r="C121" s="337"/>
      <c r="D121" s="323"/>
      <c r="E121" s="320"/>
      <c r="F121" s="329"/>
      <c r="G121" s="329"/>
      <c r="H121" s="333"/>
      <c r="I121" s="334"/>
      <c r="J121" s="324" t="e">
        <f>IF(AND(Q121="",#REF!&gt;0,#REF!&lt;5),K121,)</f>
        <v>#REF!</v>
      </c>
      <c r="K121" s="325" t="str">
        <f>IF(D121="","ZZZ9",IF(AND(#REF!&gt;0,#REF!&lt;5),D121&amp;#REF!,D121&amp;"9"))</f>
        <v>ZZZ9</v>
      </c>
      <c r="L121" s="326">
        <f t="shared" si="3"/>
        <v>999</v>
      </c>
      <c r="M121" s="340">
        <f t="shared" si="4"/>
        <v>999</v>
      </c>
      <c r="N121" s="336"/>
      <c r="O121" s="329"/>
      <c r="P121" s="328">
        <f t="shared" si="5"/>
        <v>999</v>
      </c>
      <c r="Q121" s="329"/>
    </row>
    <row r="122" spans="1:17" s="330" customFormat="1" ht="18.899999999999999" customHeight="1" x14ac:dyDescent="0.25">
      <c r="A122" s="316">
        <v>116</v>
      </c>
      <c r="B122" s="337"/>
      <c r="C122" s="337"/>
      <c r="D122" s="323"/>
      <c r="E122" s="320"/>
      <c r="F122" s="329"/>
      <c r="G122" s="329"/>
      <c r="H122" s="333"/>
      <c r="I122" s="334"/>
      <c r="J122" s="324" t="e">
        <f>IF(AND(Q122="",#REF!&gt;0,#REF!&lt;5),K122,)</f>
        <v>#REF!</v>
      </c>
      <c r="K122" s="325" t="str">
        <f>IF(D122="","ZZZ9",IF(AND(#REF!&gt;0,#REF!&lt;5),D122&amp;#REF!,D122&amp;"9"))</f>
        <v>ZZZ9</v>
      </c>
      <c r="L122" s="326">
        <f t="shared" si="3"/>
        <v>999</v>
      </c>
      <c r="M122" s="340">
        <f t="shared" si="4"/>
        <v>999</v>
      </c>
      <c r="N122" s="336"/>
      <c r="O122" s="329"/>
      <c r="P122" s="328">
        <f t="shared" si="5"/>
        <v>999</v>
      </c>
      <c r="Q122" s="329"/>
    </row>
    <row r="123" spans="1:17" s="330" customFormat="1" ht="18.899999999999999" customHeight="1" x14ac:dyDescent="0.25">
      <c r="A123" s="316">
        <v>117</v>
      </c>
      <c r="B123" s="337"/>
      <c r="C123" s="337"/>
      <c r="D123" s="323"/>
      <c r="E123" s="320"/>
      <c r="F123" s="329"/>
      <c r="G123" s="329"/>
      <c r="H123" s="333"/>
      <c r="I123" s="334"/>
      <c r="J123" s="324" t="e">
        <f>IF(AND(Q123="",#REF!&gt;0,#REF!&lt;5),K123,)</f>
        <v>#REF!</v>
      </c>
      <c r="K123" s="325" t="str">
        <f>IF(D123="","ZZZ9",IF(AND(#REF!&gt;0,#REF!&lt;5),D123&amp;#REF!,D123&amp;"9"))</f>
        <v>ZZZ9</v>
      </c>
      <c r="L123" s="326">
        <f t="shared" si="3"/>
        <v>999</v>
      </c>
      <c r="M123" s="340">
        <f t="shared" si="4"/>
        <v>999</v>
      </c>
      <c r="N123" s="336"/>
      <c r="O123" s="329"/>
      <c r="P123" s="328">
        <f t="shared" si="5"/>
        <v>999</v>
      </c>
      <c r="Q123" s="329"/>
    </row>
    <row r="124" spans="1:17" s="330" customFormat="1" ht="18.899999999999999" customHeight="1" x14ac:dyDescent="0.25">
      <c r="A124" s="316">
        <v>118</v>
      </c>
      <c r="B124" s="337"/>
      <c r="C124" s="337"/>
      <c r="D124" s="323"/>
      <c r="E124" s="320"/>
      <c r="F124" s="329"/>
      <c r="G124" s="329"/>
      <c r="H124" s="333"/>
      <c r="I124" s="334"/>
      <c r="J124" s="324" t="e">
        <f>IF(AND(Q124="",#REF!&gt;0,#REF!&lt;5),K124,)</f>
        <v>#REF!</v>
      </c>
      <c r="K124" s="325" t="str">
        <f>IF(D124="","ZZZ9",IF(AND(#REF!&gt;0,#REF!&lt;5),D124&amp;#REF!,D124&amp;"9"))</f>
        <v>ZZZ9</v>
      </c>
      <c r="L124" s="326">
        <f t="shared" si="3"/>
        <v>999</v>
      </c>
      <c r="M124" s="340">
        <f t="shared" si="4"/>
        <v>999</v>
      </c>
      <c r="N124" s="336"/>
      <c r="O124" s="329"/>
      <c r="P124" s="328">
        <f t="shared" si="5"/>
        <v>999</v>
      </c>
      <c r="Q124" s="329"/>
    </row>
    <row r="125" spans="1:17" s="330" customFormat="1" ht="18.899999999999999" customHeight="1" x14ac:dyDescent="0.25">
      <c r="A125" s="316">
        <v>119</v>
      </c>
      <c r="B125" s="337"/>
      <c r="C125" s="337"/>
      <c r="D125" s="323"/>
      <c r="E125" s="320"/>
      <c r="F125" s="329"/>
      <c r="G125" s="329"/>
      <c r="H125" s="333"/>
      <c r="I125" s="334"/>
      <c r="J125" s="324" t="e">
        <f>IF(AND(Q125="",#REF!&gt;0,#REF!&lt;5),K125,)</f>
        <v>#REF!</v>
      </c>
      <c r="K125" s="325" t="str">
        <f>IF(D125="","ZZZ9",IF(AND(#REF!&gt;0,#REF!&lt;5),D125&amp;#REF!,D125&amp;"9"))</f>
        <v>ZZZ9</v>
      </c>
      <c r="L125" s="326">
        <f t="shared" si="3"/>
        <v>999</v>
      </c>
      <c r="M125" s="340">
        <f t="shared" si="4"/>
        <v>999</v>
      </c>
      <c r="N125" s="336"/>
      <c r="O125" s="329"/>
      <c r="P125" s="328">
        <f t="shared" si="5"/>
        <v>999</v>
      </c>
      <c r="Q125" s="329"/>
    </row>
    <row r="126" spans="1:17" s="330" customFormat="1" ht="18.899999999999999" customHeight="1" x14ac:dyDescent="0.25">
      <c r="A126" s="316">
        <v>120</v>
      </c>
      <c r="B126" s="337"/>
      <c r="C126" s="337"/>
      <c r="D126" s="323"/>
      <c r="E126" s="320"/>
      <c r="F126" s="329"/>
      <c r="G126" s="329"/>
      <c r="H126" s="333"/>
      <c r="I126" s="334"/>
      <c r="J126" s="324" t="e">
        <f>IF(AND(Q126="",#REF!&gt;0,#REF!&lt;5),K126,)</f>
        <v>#REF!</v>
      </c>
      <c r="K126" s="325" t="str">
        <f>IF(D126="","ZZZ9",IF(AND(#REF!&gt;0,#REF!&lt;5),D126&amp;#REF!,D126&amp;"9"))</f>
        <v>ZZZ9</v>
      </c>
      <c r="L126" s="326">
        <f t="shared" si="3"/>
        <v>999</v>
      </c>
      <c r="M126" s="340">
        <f t="shared" si="4"/>
        <v>999</v>
      </c>
      <c r="N126" s="336"/>
      <c r="O126" s="329"/>
      <c r="P126" s="328">
        <f t="shared" si="5"/>
        <v>999</v>
      </c>
      <c r="Q126" s="329"/>
    </row>
    <row r="127" spans="1:17" s="330" customFormat="1" ht="18.899999999999999" customHeight="1" x14ac:dyDescent="0.25">
      <c r="A127" s="316">
        <v>121</v>
      </c>
      <c r="B127" s="337"/>
      <c r="C127" s="337"/>
      <c r="D127" s="323"/>
      <c r="E127" s="320"/>
      <c r="F127" s="329"/>
      <c r="G127" s="329"/>
      <c r="H127" s="333"/>
      <c r="I127" s="334"/>
      <c r="J127" s="324" t="e">
        <f>IF(AND(Q127="",#REF!&gt;0,#REF!&lt;5),K127,)</f>
        <v>#REF!</v>
      </c>
      <c r="K127" s="325" t="str">
        <f>IF(D127="","ZZZ9",IF(AND(#REF!&gt;0,#REF!&lt;5),D127&amp;#REF!,D127&amp;"9"))</f>
        <v>ZZZ9</v>
      </c>
      <c r="L127" s="326">
        <f t="shared" si="3"/>
        <v>999</v>
      </c>
      <c r="M127" s="340">
        <f t="shared" si="4"/>
        <v>999</v>
      </c>
      <c r="N127" s="336"/>
      <c r="O127" s="329"/>
      <c r="P127" s="328">
        <f t="shared" si="5"/>
        <v>999</v>
      </c>
      <c r="Q127" s="329"/>
    </row>
    <row r="128" spans="1:17" s="330" customFormat="1" ht="18.899999999999999" customHeight="1" x14ac:dyDescent="0.25">
      <c r="A128" s="316">
        <v>122</v>
      </c>
      <c r="B128" s="337"/>
      <c r="C128" s="337"/>
      <c r="D128" s="323"/>
      <c r="E128" s="320"/>
      <c r="F128" s="329"/>
      <c r="G128" s="329"/>
      <c r="H128" s="333"/>
      <c r="I128" s="334"/>
      <c r="J128" s="324" t="e">
        <f>IF(AND(Q128="",#REF!&gt;0,#REF!&lt;5),K128,)</f>
        <v>#REF!</v>
      </c>
      <c r="K128" s="325" t="str">
        <f>IF(D128="","ZZZ9",IF(AND(#REF!&gt;0,#REF!&lt;5),D128&amp;#REF!,D128&amp;"9"))</f>
        <v>ZZZ9</v>
      </c>
      <c r="L128" s="326">
        <f t="shared" si="3"/>
        <v>999</v>
      </c>
      <c r="M128" s="340">
        <f t="shared" si="4"/>
        <v>999</v>
      </c>
      <c r="N128" s="336"/>
      <c r="O128" s="329"/>
      <c r="P128" s="328">
        <f t="shared" si="5"/>
        <v>999</v>
      </c>
      <c r="Q128" s="329"/>
    </row>
    <row r="129" spans="1:17" s="330" customFormat="1" ht="18.899999999999999" customHeight="1" x14ac:dyDescent="0.25">
      <c r="A129" s="316">
        <v>123</v>
      </c>
      <c r="B129" s="337"/>
      <c r="C129" s="337"/>
      <c r="D129" s="323"/>
      <c r="E129" s="320"/>
      <c r="F129" s="329"/>
      <c r="G129" s="329"/>
      <c r="H129" s="333"/>
      <c r="I129" s="334"/>
      <c r="J129" s="324" t="e">
        <f>IF(AND(Q129="",#REF!&gt;0,#REF!&lt;5),K129,)</f>
        <v>#REF!</v>
      </c>
      <c r="K129" s="325" t="str">
        <f>IF(D129="","ZZZ9",IF(AND(#REF!&gt;0,#REF!&lt;5),D129&amp;#REF!,D129&amp;"9"))</f>
        <v>ZZZ9</v>
      </c>
      <c r="L129" s="326">
        <f t="shared" si="3"/>
        <v>999</v>
      </c>
      <c r="M129" s="340">
        <f t="shared" si="4"/>
        <v>999</v>
      </c>
      <c r="N129" s="336"/>
      <c r="O129" s="329"/>
      <c r="P129" s="328">
        <f t="shared" si="5"/>
        <v>999</v>
      </c>
      <c r="Q129" s="329"/>
    </row>
    <row r="130" spans="1:17" s="330" customFormat="1" ht="18.899999999999999" customHeight="1" x14ac:dyDescent="0.25">
      <c r="A130" s="316">
        <v>124</v>
      </c>
      <c r="B130" s="337"/>
      <c r="C130" s="337"/>
      <c r="D130" s="323"/>
      <c r="E130" s="320"/>
      <c r="F130" s="329"/>
      <c r="G130" s="329"/>
      <c r="H130" s="333"/>
      <c r="I130" s="334"/>
      <c r="J130" s="324" t="e">
        <f>IF(AND(Q130="",#REF!&gt;0,#REF!&lt;5),K130,)</f>
        <v>#REF!</v>
      </c>
      <c r="K130" s="325" t="str">
        <f>IF(D130="","ZZZ9",IF(AND(#REF!&gt;0,#REF!&lt;5),D130&amp;#REF!,D130&amp;"9"))</f>
        <v>ZZZ9</v>
      </c>
      <c r="L130" s="326">
        <f t="shared" si="3"/>
        <v>999</v>
      </c>
      <c r="M130" s="340">
        <f t="shared" si="4"/>
        <v>999</v>
      </c>
      <c r="N130" s="336"/>
      <c r="O130" s="329"/>
      <c r="P130" s="328">
        <f t="shared" si="5"/>
        <v>999</v>
      </c>
      <c r="Q130" s="329"/>
    </row>
    <row r="131" spans="1:17" s="330" customFormat="1" ht="18.899999999999999" customHeight="1" x14ac:dyDescent="0.25">
      <c r="A131" s="316">
        <v>125</v>
      </c>
      <c r="B131" s="337"/>
      <c r="C131" s="337"/>
      <c r="D131" s="323"/>
      <c r="E131" s="320"/>
      <c r="F131" s="329"/>
      <c r="G131" s="329"/>
      <c r="H131" s="333"/>
      <c r="I131" s="334"/>
      <c r="J131" s="324" t="e">
        <f>IF(AND(Q131="",#REF!&gt;0,#REF!&lt;5),K131,)</f>
        <v>#REF!</v>
      </c>
      <c r="K131" s="325" t="str">
        <f>IF(D131="","ZZZ9",IF(AND(#REF!&gt;0,#REF!&lt;5),D131&amp;#REF!,D131&amp;"9"))</f>
        <v>ZZZ9</v>
      </c>
      <c r="L131" s="326">
        <f t="shared" si="3"/>
        <v>999</v>
      </c>
      <c r="M131" s="340">
        <f t="shared" si="4"/>
        <v>999</v>
      </c>
      <c r="N131" s="336"/>
      <c r="O131" s="329"/>
      <c r="P131" s="328">
        <f t="shared" si="5"/>
        <v>999</v>
      </c>
      <c r="Q131" s="329"/>
    </row>
    <row r="132" spans="1:17" s="330" customFormat="1" ht="18.899999999999999" customHeight="1" x14ac:dyDescent="0.25">
      <c r="A132" s="316">
        <v>126</v>
      </c>
      <c r="B132" s="337"/>
      <c r="C132" s="337"/>
      <c r="D132" s="323"/>
      <c r="E132" s="320"/>
      <c r="F132" s="329"/>
      <c r="G132" s="329"/>
      <c r="H132" s="333"/>
      <c r="I132" s="334"/>
      <c r="J132" s="324" t="e">
        <f>IF(AND(Q132="",#REF!&gt;0,#REF!&lt;5),K132,)</f>
        <v>#REF!</v>
      </c>
      <c r="K132" s="325" t="str">
        <f>IF(D132="","ZZZ9",IF(AND(#REF!&gt;0,#REF!&lt;5),D132&amp;#REF!,D132&amp;"9"))</f>
        <v>ZZZ9</v>
      </c>
      <c r="L132" s="326">
        <f t="shared" si="3"/>
        <v>999</v>
      </c>
      <c r="M132" s="340">
        <f t="shared" si="4"/>
        <v>999</v>
      </c>
      <c r="N132" s="336"/>
      <c r="O132" s="329"/>
      <c r="P132" s="328">
        <f t="shared" si="5"/>
        <v>999</v>
      </c>
      <c r="Q132" s="329"/>
    </row>
    <row r="133" spans="1:17" s="330" customFormat="1" ht="18.899999999999999" customHeight="1" x14ac:dyDescent="0.25">
      <c r="A133" s="316">
        <v>127</v>
      </c>
      <c r="B133" s="337"/>
      <c r="C133" s="337"/>
      <c r="D133" s="323"/>
      <c r="E133" s="320"/>
      <c r="F133" s="329"/>
      <c r="G133" s="329"/>
      <c r="H133" s="333"/>
      <c r="I133" s="334"/>
      <c r="J133" s="324" t="e">
        <f>IF(AND(Q133="",#REF!&gt;0,#REF!&lt;5),K133,)</f>
        <v>#REF!</v>
      </c>
      <c r="K133" s="325" t="str">
        <f>IF(D133="","ZZZ9",IF(AND(#REF!&gt;0,#REF!&lt;5),D133&amp;#REF!,D133&amp;"9"))</f>
        <v>ZZZ9</v>
      </c>
      <c r="L133" s="326">
        <f t="shared" si="3"/>
        <v>999</v>
      </c>
      <c r="M133" s="340">
        <f t="shared" si="4"/>
        <v>999</v>
      </c>
      <c r="N133" s="336"/>
      <c r="O133" s="329"/>
      <c r="P133" s="328">
        <f t="shared" si="5"/>
        <v>999</v>
      </c>
      <c r="Q133" s="329"/>
    </row>
    <row r="134" spans="1:17" s="330" customFormat="1" ht="18.899999999999999" customHeight="1" x14ac:dyDescent="0.25">
      <c r="A134" s="316">
        <v>128</v>
      </c>
      <c r="B134" s="337"/>
      <c r="C134" s="337"/>
      <c r="D134" s="323"/>
      <c r="E134" s="320"/>
      <c r="F134" s="329"/>
      <c r="G134" s="329"/>
      <c r="H134" s="333"/>
      <c r="I134" s="334"/>
      <c r="J134" s="324" t="e">
        <f>IF(AND(Q134="",#REF!&gt;0,#REF!&lt;5),K134,)</f>
        <v>#REF!</v>
      </c>
      <c r="K134" s="325" t="str">
        <f>IF(D134="","ZZZ9",IF(AND(#REF!&gt;0,#REF!&lt;5),D134&amp;#REF!,D134&amp;"9"))</f>
        <v>ZZZ9</v>
      </c>
      <c r="L134" s="326">
        <f t="shared" si="3"/>
        <v>999</v>
      </c>
      <c r="M134" s="340">
        <f t="shared" si="4"/>
        <v>999</v>
      </c>
      <c r="N134" s="336"/>
      <c r="O134" s="334"/>
      <c r="P134" s="345">
        <f t="shared" si="5"/>
        <v>999</v>
      </c>
      <c r="Q134" s="334"/>
    </row>
    <row r="135" spans="1:17" x14ac:dyDescent="0.25">
      <c r="A135" s="316">
        <v>129</v>
      </c>
      <c r="B135" s="337"/>
      <c r="C135" s="337"/>
      <c r="D135" s="323"/>
      <c r="E135" s="320"/>
      <c r="F135" s="329"/>
      <c r="G135" s="329"/>
      <c r="H135" s="333"/>
      <c r="I135" s="334"/>
      <c r="J135" s="324" t="e">
        <f>IF(AND(Q135="",#REF!&gt;0,#REF!&lt;5),K135,)</f>
        <v>#REF!</v>
      </c>
      <c r="K135" s="325" t="str">
        <f>IF(D135="","ZZZ9",IF(AND(#REF!&gt;0,#REF!&lt;5),D135&amp;#REF!,D135&amp;"9"))</f>
        <v>ZZZ9</v>
      </c>
      <c r="L135" s="326">
        <f t="shared" si="3"/>
        <v>999</v>
      </c>
      <c r="M135" s="340">
        <f t="shared" si="4"/>
        <v>999</v>
      </c>
      <c r="N135" s="336"/>
      <c r="O135" s="329"/>
      <c r="P135" s="328">
        <f t="shared" si="5"/>
        <v>999</v>
      </c>
      <c r="Q135" s="329"/>
    </row>
    <row r="136" spans="1:17" x14ac:dyDescent="0.25">
      <c r="A136" s="316">
        <v>130</v>
      </c>
      <c r="B136" s="337"/>
      <c r="C136" s="337"/>
      <c r="D136" s="323"/>
      <c r="E136" s="320"/>
      <c r="F136" s="329"/>
      <c r="G136" s="329"/>
      <c r="H136" s="333"/>
      <c r="I136" s="334"/>
      <c r="J136" s="324" t="e">
        <f>IF(AND(Q136="",#REF!&gt;0,#REF!&lt;5),K136,)</f>
        <v>#REF!</v>
      </c>
      <c r="K136" s="325" t="str">
        <f>IF(D136="","ZZZ9",IF(AND(#REF!&gt;0,#REF!&lt;5),D136&amp;#REF!,D136&amp;"9"))</f>
        <v>ZZZ9</v>
      </c>
      <c r="L136" s="326">
        <f t="shared" si="3"/>
        <v>999</v>
      </c>
      <c r="M136" s="340">
        <f t="shared" si="4"/>
        <v>999</v>
      </c>
      <c r="N136" s="336"/>
      <c r="O136" s="329"/>
      <c r="P136" s="328">
        <f t="shared" si="5"/>
        <v>999</v>
      </c>
      <c r="Q136" s="329"/>
    </row>
    <row r="137" spans="1:17" x14ac:dyDescent="0.25">
      <c r="A137" s="316">
        <v>131</v>
      </c>
      <c r="B137" s="337"/>
      <c r="C137" s="337"/>
      <c r="D137" s="323"/>
      <c r="E137" s="320"/>
      <c r="F137" s="329"/>
      <c r="G137" s="329"/>
      <c r="H137" s="333"/>
      <c r="I137" s="334"/>
      <c r="J137" s="324" t="e">
        <f>IF(AND(Q137="",#REF!&gt;0,#REF!&lt;5),K137,)</f>
        <v>#REF!</v>
      </c>
      <c r="K137" s="325" t="str">
        <f>IF(D137="","ZZZ9",IF(AND(#REF!&gt;0,#REF!&lt;5),D137&amp;#REF!,D137&amp;"9"))</f>
        <v>ZZZ9</v>
      </c>
      <c r="L137" s="326">
        <f t="shared" si="3"/>
        <v>999</v>
      </c>
      <c r="M137" s="340">
        <f t="shared" si="4"/>
        <v>999</v>
      </c>
      <c r="N137" s="336"/>
      <c r="O137" s="329"/>
      <c r="P137" s="328">
        <f t="shared" si="5"/>
        <v>999</v>
      </c>
      <c r="Q137" s="329"/>
    </row>
    <row r="138" spans="1:17" x14ac:dyDescent="0.25">
      <c r="A138" s="316">
        <v>132</v>
      </c>
      <c r="B138" s="337"/>
      <c r="C138" s="337"/>
      <c r="D138" s="323"/>
      <c r="E138" s="320"/>
      <c r="F138" s="329"/>
      <c r="G138" s="329"/>
      <c r="H138" s="333"/>
      <c r="I138" s="334"/>
      <c r="J138" s="324" t="e">
        <f>IF(AND(Q138="",#REF!&gt;0,#REF!&lt;5),K138,)</f>
        <v>#REF!</v>
      </c>
      <c r="K138" s="325" t="str">
        <f>IF(D138="","ZZZ9",IF(AND(#REF!&gt;0,#REF!&lt;5),D138&amp;#REF!,D138&amp;"9"))</f>
        <v>ZZZ9</v>
      </c>
      <c r="L138" s="326">
        <f t="shared" si="3"/>
        <v>999</v>
      </c>
      <c r="M138" s="340">
        <f t="shared" si="4"/>
        <v>999</v>
      </c>
      <c r="N138" s="336"/>
      <c r="O138" s="329"/>
      <c r="P138" s="328">
        <f t="shared" si="5"/>
        <v>999</v>
      </c>
      <c r="Q138" s="329"/>
    </row>
    <row r="139" spans="1:17" x14ac:dyDescent="0.25">
      <c r="A139" s="316">
        <v>133</v>
      </c>
      <c r="B139" s="337"/>
      <c r="C139" s="337"/>
      <c r="D139" s="323"/>
      <c r="E139" s="320"/>
      <c r="F139" s="329"/>
      <c r="G139" s="329"/>
      <c r="H139" s="333"/>
      <c r="I139" s="334"/>
      <c r="J139" s="324" t="e">
        <f>IF(AND(Q139="",#REF!&gt;0,#REF!&lt;5),K139,)</f>
        <v>#REF!</v>
      </c>
      <c r="K139" s="325" t="str">
        <f>IF(D139="","ZZZ9",IF(AND(#REF!&gt;0,#REF!&lt;5),D139&amp;#REF!,D139&amp;"9"))</f>
        <v>ZZZ9</v>
      </c>
      <c r="L139" s="326">
        <f t="shared" si="3"/>
        <v>999</v>
      </c>
      <c r="M139" s="340">
        <f t="shared" si="4"/>
        <v>999</v>
      </c>
      <c r="N139" s="336"/>
      <c r="O139" s="329"/>
      <c r="P139" s="328">
        <f t="shared" si="5"/>
        <v>999</v>
      </c>
      <c r="Q139" s="329"/>
    </row>
    <row r="140" spans="1:17" x14ac:dyDescent="0.25">
      <c r="A140" s="316">
        <v>134</v>
      </c>
      <c r="B140" s="337"/>
      <c r="C140" s="337"/>
      <c r="D140" s="323"/>
      <c r="E140" s="320"/>
      <c r="F140" s="329"/>
      <c r="G140" s="329"/>
      <c r="H140" s="333"/>
      <c r="I140" s="334"/>
      <c r="J140" s="324" t="e">
        <f>IF(AND(Q140="",#REF!&gt;0,#REF!&lt;5),K140,)</f>
        <v>#REF!</v>
      </c>
      <c r="K140" s="325" t="str">
        <f>IF(D140="","ZZZ9",IF(AND(#REF!&gt;0,#REF!&lt;5),D140&amp;#REF!,D140&amp;"9"))</f>
        <v>ZZZ9</v>
      </c>
      <c r="L140" s="326">
        <f t="shared" si="3"/>
        <v>999</v>
      </c>
      <c r="M140" s="340">
        <f t="shared" si="4"/>
        <v>999</v>
      </c>
      <c r="N140" s="336"/>
      <c r="O140" s="329"/>
      <c r="P140" s="328">
        <f t="shared" si="5"/>
        <v>999</v>
      </c>
      <c r="Q140" s="329"/>
    </row>
    <row r="141" spans="1:17" x14ac:dyDescent="0.25">
      <c r="A141" s="316">
        <v>135</v>
      </c>
      <c r="B141" s="337"/>
      <c r="C141" s="337"/>
      <c r="D141" s="323"/>
      <c r="E141" s="320"/>
      <c r="F141" s="329"/>
      <c r="G141" s="329"/>
      <c r="H141" s="333"/>
      <c r="I141" s="334"/>
      <c r="J141" s="324" t="e">
        <f>IF(AND(Q141="",#REF!&gt;0,#REF!&lt;5),K141,)</f>
        <v>#REF!</v>
      </c>
      <c r="K141" s="325" t="str">
        <f>IF(D141="","ZZZ9",IF(AND(#REF!&gt;0,#REF!&lt;5),D141&amp;#REF!,D141&amp;"9"))</f>
        <v>ZZZ9</v>
      </c>
      <c r="L141" s="326">
        <f t="shared" si="3"/>
        <v>999</v>
      </c>
      <c r="M141" s="340">
        <f t="shared" si="4"/>
        <v>999</v>
      </c>
      <c r="N141" s="336"/>
      <c r="O141" s="334"/>
      <c r="P141" s="345">
        <f t="shared" si="5"/>
        <v>999</v>
      </c>
      <c r="Q141" s="334"/>
    </row>
    <row r="142" spans="1:17" x14ac:dyDescent="0.25">
      <c r="A142" s="316">
        <v>136</v>
      </c>
      <c r="B142" s="337"/>
      <c r="C142" s="337"/>
      <c r="D142" s="323"/>
      <c r="E142" s="320"/>
      <c r="F142" s="329"/>
      <c r="G142" s="329"/>
      <c r="H142" s="333"/>
      <c r="I142" s="334"/>
      <c r="J142" s="324" t="e">
        <f>IF(AND(Q142="",#REF!&gt;0,#REF!&lt;5),K142,)</f>
        <v>#REF!</v>
      </c>
      <c r="K142" s="325" t="str">
        <f>IF(D142="","ZZZ9",IF(AND(#REF!&gt;0,#REF!&lt;5),D142&amp;#REF!,D142&amp;"9"))</f>
        <v>ZZZ9</v>
      </c>
      <c r="L142" s="326">
        <f t="shared" si="3"/>
        <v>999</v>
      </c>
      <c r="M142" s="340">
        <f t="shared" si="4"/>
        <v>999</v>
      </c>
      <c r="N142" s="336"/>
      <c r="O142" s="329"/>
      <c r="P142" s="328">
        <f t="shared" si="5"/>
        <v>999</v>
      </c>
      <c r="Q142" s="329"/>
    </row>
    <row r="143" spans="1:17" x14ac:dyDescent="0.25">
      <c r="A143" s="316">
        <v>137</v>
      </c>
      <c r="B143" s="337"/>
      <c r="C143" s="337"/>
      <c r="D143" s="323"/>
      <c r="E143" s="320"/>
      <c r="F143" s="329"/>
      <c r="G143" s="329"/>
      <c r="H143" s="333"/>
      <c r="I143" s="334"/>
      <c r="J143" s="324" t="e">
        <f>IF(AND(Q143="",#REF!&gt;0,#REF!&lt;5),K143,)</f>
        <v>#REF!</v>
      </c>
      <c r="K143" s="325" t="str">
        <f>IF(D143="","ZZZ9",IF(AND(#REF!&gt;0,#REF!&lt;5),D143&amp;#REF!,D143&amp;"9"))</f>
        <v>ZZZ9</v>
      </c>
      <c r="L143" s="326">
        <f t="shared" si="3"/>
        <v>999</v>
      </c>
      <c r="M143" s="340">
        <f t="shared" si="4"/>
        <v>999</v>
      </c>
      <c r="N143" s="336"/>
      <c r="O143" s="329"/>
      <c r="P143" s="328">
        <f t="shared" si="5"/>
        <v>999</v>
      </c>
      <c r="Q143" s="329"/>
    </row>
    <row r="144" spans="1:17" x14ac:dyDescent="0.25">
      <c r="A144" s="316">
        <v>138</v>
      </c>
      <c r="B144" s="337"/>
      <c r="C144" s="337"/>
      <c r="D144" s="323"/>
      <c r="E144" s="320"/>
      <c r="F144" s="329"/>
      <c r="G144" s="329"/>
      <c r="H144" s="333"/>
      <c r="I144" s="334"/>
      <c r="J144" s="324" t="e">
        <f>IF(AND(Q144="",#REF!&gt;0,#REF!&lt;5),K144,)</f>
        <v>#REF!</v>
      </c>
      <c r="K144" s="325" t="str">
        <f>IF(D144="","ZZZ9",IF(AND(#REF!&gt;0,#REF!&lt;5),D144&amp;#REF!,D144&amp;"9"))</f>
        <v>ZZZ9</v>
      </c>
      <c r="L144" s="326">
        <f t="shared" si="3"/>
        <v>999</v>
      </c>
      <c r="M144" s="340">
        <f t="shared" si="4"/>
        <v>999</v>
      </c>
      <c r="N144" s="336"/>
      <c r="O144" s="329"/>
      <c r="P144" s="328">
        <f t="shared" si="5"/>
        <v>999</v>
      </c>
      <c r="Q144" s="329"/>
    </row>
    <row r="145" spans="1:17" x14ac:dyDescent="0.25">
      <c r="A145" s="316">
        <v>139</v>
      </c>
      <c r="B145" s="337"/>
      <c r="C145" s="337"/>
      <c r="D145" s="323"/>
      <c r="E145" s="320"/>
      <c r="F145" s="329"/>
      <c r="G145" s="329"/>
      <c r="H145" s="333"/>
      <c r="I145" s="334"/>
      <c r="J145" s="324" t="e">
        <f>IF(AND(Q145="",#REF!&gt;0,#REF!&lt;5),K145,)</f>
        <v>#REF!</v>
      </c>
      <c r="K145" s="325" t="str">
        <f>IF(D145="","ZZZ9",IF(AND(#REF!&gt;0,#REF!&lt;5),D145&amp;#REF!,D145&amp;"9"))</f>
        <v>ZZZ9</v>
      </c>
      <c r="L145" s="326">
        <f t="shared" si="3"/>
        <v>999</v>
      </c>
      <c r="M145" s="340">
        <f t="shared" si="4"/>
        <v>999</v>
      </c>
      <c r="N145" s="336"/>
      <c r="O145" s="329"/>
      <c r="P145" s="328">
        <f t="shared" si="5"/>
        <v>999</v>
      </c>
      <c r="Q145" s="329"/>
    </row>
    <row r="146" spans="1:17" x14ac:dyDescent="0.25">
      <c r="A146" s="316">
        <v>140</v>
      </c>
      <c r="B146" s="337"/>
      <c r="C146" s="337"/>
      <c r="D146" s="323"/>
      <c r="E146" s="320"/>
      <c r="F146" s="329"/>
      <c r="G146" s="329"/>
      <c r="H146" s="333"/>
      <c r="I146" s="334"/>
      <c r="J146" s="324" t="e">
        <f>IF(AND(Q146="",#REF!&gt;0,#REF!&lt;5),K146,)</f>
        <v>#REF!</v>
      </c>
      <c r="K146" s="325" t="str">
        <f>IF(D146="","ZZZ9",IF(AND(#REF!&gt;0,#REF!&lt;5),D146&amp;#REF!,D146&amp;"9"))</f>
        <v>ZZZ9</v>
      </c>
      <c r="L146" s="326">
        <f t="shared" si="3"/>
        <v>999</v>
      </c>
      <c r="M146" s="340">
        <f t="shared" si="4"/>
        <v>999</v>
      </c>
      <c r="N146" s="336"/>
      <c r="O146" s="329"/>
      <c r="P146" s="328">
        <f t="shared" si="5"/>
        <v>999</v>
      </c>
      <c r="Q146" s="329"/>
    </row>
    <row r="147" spans="1:17" x14ac:dyDescent="0.25">
      <c r="A147" s="316">
        <v>141</v>
      </c>
      <c r="B147" s="337"/>
      <c r="C147" s="337"/>
      <c r="D147" s="323"/>
      <c r="E147" s="320"/>
      <c r="F147" s="329"/>
      <c r="G147" s="329"/>
      <c r="H147" s="333"/>
      <c r="I147" s="334"/>
      <c r="J147" s="324" t="e">
        <f>IF(AND(Q147="",#REF!&gt;0,#REF!&lt;5),K147,)</f>
        <v>#REF!</v>
      </c>
      <c r="K147" s="325" t="str">
        <f>IF(D147="","ZZZ9",IF(AND(#REF!&gt;0,#REF!&lt;5),D147&amp;#REF!,D147&amp;"9"))</f>
        <v>ZZZ9</v>
      </c>
      <c r="L147" s="326">
        <f t="shared" si="3"/>
        <v>999</v>
      </c>
      <c r="M147" s="340">
        <f t="shared" si="4"/>
        <v>999</v>
      </c>
      <c r="N147" s="336"/>
      <c r="O147" s="329"/>
      <c r="P147" s="328">
        <f t="shared" si="5"/>
        <v>999</v>
      </c>
      <c r="Q147" s="329"/>
    </row>
    <row r="148" spans="1:17" x14ac:dyDescent="0.25">
      <c r="A148" s="316">
        <v>142</v>
      </c>
      <c r="B148" s="337"/>
      <c r="C148" s="337"/>
      <c r="D148" s="323"/>
      <c r="E148" s="320"/>
      <c r="F148" s="329"/>
      <c r="G148" s="329"/>
      <c r="H148" s="333"/>
      <c r="I148" s="334"/>
      <c r="J148" s="324" t="e">
        <f>IF(AND(Q148="",#REF!&gt;0,#REF!&lt;5),K148,)</f>
        <v>#REF!</v>
      </c>
      <c r="K148" s="325" t="str">
        <f>IF(D148="","ZZZ9",IF(AND(#REF!&gt;0,#REF!&lt;5),D148&amp;#REF!,D148&amp;"9"))</f>
        <v>ZZZ9</v>
      </c>
      <c r="L148" s="326">
        <f t="shared" si="3"/>
        <v>999</v>
      </c>
      <c r="M148" s="340">
        <f t="shared" si="4"/>
        <v>999</v>
      </c>
      <c r="N148" s="336"/>
      <c r="O148" s="334"/>
      <c r="P148" s="345">
        <f t="shared" si="5"/>
        <v>999</v>
      </c>
      <c r="Q148" s="334"/>
    </row>
    <row r="149" spans="1:17" x14ac:dyDescent="0.25">
      <c r="A149" s="316">
        <v>143</v>
      </c>
      <c r="B149" s="337"/>
      <c r="C149" s="337"/>
      <c r="D149" s="323"/>
      <c r="E149" s="320"/>
      <c r="F149" s="329"/>
      <c r="G149" s="329"/>
      <c r="H149" s="333"/>
      <c r="I149" s="334"/>
      <c r="J149" s="324" t="e">
        <f>IF(AND(Q149="",#REF!&gt;0,#REF!&lt;5),K149,)</f>
        <v>#REF!</v>
      </c>
      <c r="K149" s="325" t="str">
        <f>IF(D149="","ZZZ9",IF(AND(#REF!&gt;0,#REF!&lt;5),D149&amp;#REF!,D149&amp;"9"))</f>
        <v>ZZZ9</v>
      </c>
      <c r="L149" s="326">
        <f t="shared" si="3"/>
        <v>999</v>
      </c>
      <c r="M149" s="340">
        <f t="shared" si="4"/>
        <v>999</v>
      </c>
      <c r="N149" s="336"/>
      <c r="O149" s="329"/>
      <c r="P149" s="328">
        <f t="shared" si="5"/>
        <v>999</v>
      </c>
      <c r="Q149" s="329"/>
    </row>
    <row r="150" spans="1:17" x14ac:dyDescent="0.25">
      <c r="A150" s="316">
        <v>144</v>
      </c>
      <c r="B150" s="337"/>
      <c r="C150" s="337"/>
      <c r="D150" s="323"/>
      <c r="E150" s="320"/>
      <c r="F150" s="329"/>
      <c r="G150" s="329"/>
      <c r="H150" s="333"/>
      <c r="I150" s="334"/>
      <c r="J150" s="324" t="e">
        <f>IF(AND(Q150="",#REF!&gt;0,#REF!&lt;5),K150,)</f>
        <v>#REF!</v>
      </c>
      <c r="K150" s="325" t="str">
        <f>IF(D150="","ZZZ9",IF(AND(#REF!&gt;0,#REF!&lt;5),D150&amp;#REF!,D150&amp;"9"))</f>
        <v>ZZZ9</v>
      </c>
      <c r="L150" s="326">
        <f t="shared" si="3"/>
        <v>999</v>
      </c>
      <c r="M150" s="340">
        <f t="shared" si="4"/>
        <v>999</v>
      </c>
      <c r="N150" s="336"/>
      <c r="O150" s="329"/>
      <c r="P150" s="328">
        <f t="shared" si="5"/>
        <v>999</v>
      </c>
      <c r="Q150" s="329"/>
    </row>
    <row r="151" spans="1:17" x14ac:dyDescent="0.25">
      <c r="A151" s="316">
        <v>145</v>
      </c>
      <c r="B151" s="337"/>
      <c r="C151" s="337"/>
      <c r="D151" s="323"/>
      <c r="E151" s="320"/>
      <c r="F151" s="329"/>
      <c r="G151" s="329"/>
      <c r="H151" s="333"/>
      <c r="I151" s="334"/>
      <c r="J151" s="324" t="e">
        <f>IF(AND(Q151="",#REF!&gt;0,#REF!&lt;5),K151,)</f>
        <v>#REF!</v>
      </c>
      <c r="K151" s="325" t="str">
        <f>IF(D151="","ZZZ9",IF(AND(#REF!&gt;0,#REF!&lt;5),D151&amp;#REF!,D151&amp;"9"))</f>
        <v>ZZZ9</v>
      </c>
      <c r="L151" s="326">
        <f t="shared" si="3"/>
        <v>999</v>
      </c>
      <c r="M151" s="340">
        <f t="shared" si="4"/>
        <v>999</v>
      </c>
      <c r="N151" s="336"/>
      <c r="O151" s="329"/>
      <c r="P151" s="328">
        <f t="shared" si="5"/>
        <v>999</v>
      </c>
      <c r="Q151" s="329"/>
    </row>
    <row r="152" spans="1:17" x14ac:dyDescent="0.25">
      <c r="A152" s="316">
        <v>146</v>
      </c>
      <c r="B152" s="337"/>
      <c r="C152" s="337"/>
      <c r="D152" s="323"/>
      <c r="E152" s="320"/>
      <c r="F152" s="329"/>
      <c r="G152" s="329"/>
      <c r="H152" s="333"/>
      <c r="I152" s="334"/>
      <c r="J152" s="324" t="e">
        <f>IF(AND(Q152="",#REF!&gt;0,#REF!&lt;5),K152,)</f>
        <v>#REF!</v>
      </c>
      <c r="K152" s="325" t="str">
        <f>IF(D152="","ZZZ9",IF(AND(#REF!&gt;0,#REF!&lt;5),D152&amp;#REF!,D152&amp;"9"))</f>
        <v>ZZZ9</v>
      </c>
      <c r="L152" s="326">
        <f t="shared" si="3"/>
        <v>999</v>
      </c>
      <c r="M152" s="340">
        <f t="shared" si="4"/>
        <v>999</v>
      </c>
      <c r="N152" s="336"/>
      <c r="O152" s="329"/>
      <c r="P152" s="328">
        <f t="shared" si="5"/>
        <v>999</v>
      </c>
      <c r="Q152" s="329"/>
    </row>
    <row r="153" spans="1:17" x14ac:dyDescent="0.25">
      <c r="A153" s="316">
        <v>147</v>
      </c>
      <c r="B153" s="337"/>
      <c r="C153" s="337"/>
      <c r="D153" s="323"/>
      <c r="E153" s="320"/>
      <c r="F153" s="329"/>
      <c r="G153" s="329"/>
      <c r="H153" s="333"/>
      <c r="I153" s="334"/>
      <c r="J153" s="324" t="e">
        <f>IF(AND(Q153="",#REF!&gt;0,#REF!&lt;5),K153,)</f>
        <v>#REF!</v>
      </c>
      <c r="K153" s="325" t="str">
        <f>IF(D153="","ZZZ9",IF(AND(#REF!&gt;0,#REF!&lt;5),D153&amp;#REF!,D153&amp;"9"))</f>
        <v>ZZZ9</v>
      </c>
      <c r="L153" s="326">
        <f t="shared" si="3"/>
        <v>999</v>
      </c>
      <c r="M153" s="340">
        <f t="shared" si="4"/>
        <v>999</v>
      </c>
      <c r="N153" s="336"/>
      <c r="O153" s="329"/>
      <c r="P153" s="328">
        <f t="shared" si="5"/>
        <v>999</v>
      </c>
      <c r="Q153" s="329"/>
    </row>
    <row r="154" spans="1:17" x14ac:dyDescent="0.25">
      <c r="A154" s="316">
        <v>148</v>
      </c>
      <c r="B154" s="337"/>
      <c r="C154" s="337"/>
      <c r="D154" s="323"/>
      <c r="E154" s="320"/>
      <c r="F154" s="329"/>
      <c r="G154" s="329"/>
      <c r="H154" s="333"/>
      <c r="I154" s="334"/>
      <c r="J154" s="324" t="e">
        <f>IF(AND(Q154="",#REF!&gt;0,#REF!&lt;5),K154,)</f>
        <v>#REF!</v>
      </c>
      <c r="K154" s="325" t="str">
        <f>IF(D154="","ZZZ9",IF(AND(#REF!&gt;0,#REF!&lt;5),D154&amp;#REF!,D154&amp;"9"))</f>
        <v>ZZZ9</v>
      </c>
      <c r="L154" s="326">
        <f t="shared" si="3"/>
        <v>999</v>
      </c>
      <c r="M154" s="340">
        <f t="shared" si="4"/>
        <v>999</v>
      </c>
      <c r="N154" s="336"/>
      <c r="O154" s="329"/>
      <c r="P154" s="328">
        <f t="shared" si="5"/>
        <v>999</v>
      </c>
      <c r="Q154" s="329"/>
    </row>
    <row r="155" spans="1:17" x14ac:dyDescent="0.25">
      <c r="A155" s="316">
        <v>149</v>
      </c>
      <c r="B155" s="337"/>
      <c r="C155" s="337"/>
      <c r="D155" s="323"/>
      <c r="E155" s="320"/>
      <c r="F155" s="329"/>
      <c r="G155" s="329"/>
      <c r="H155" s="333"/>
      <c r="I155" s="334"/>
      <c r="J155" s="324" t="e">
        <f>IF(AND(Q155="",#REF!&gt;0,#REF!&lt;5),K155,)</f>
        <v>#REF!</v>
      </c>
      <c r="K155" s="325" t="str">
        <f>IF(D155="","ZZZ9",IF(AND(#REF!&gt;0,#REF!&lt;5),D155&amp;#REF!,D155&amp;"9"))</f>
        <v>ZZZ9</v>
      </c>
      <c r="L155" s="326">
        <f t="shared" si="3"/>
        <v>999</v>
      </c>
      <c r="M155" s="340">
        <f t="shared" si="4"/>
        <v>999</v>
      </c>
      <c r="N155" s="336"/>
      <c r="O155" s="329"/>
      <c r="P155" s="328">
        <f t="shared" si="5"/>
        <v>999</v>
      </c>
      <c r="Q155" s="329"/>
    </row>
    <row r="156" spans="1:17" x14ac:dyDescent="0.25">
      <c r="A156" s="316">
        <v>150</v>
      </c>
      <c r="B156" s="337"/>
      <c r="C156" s="337"/>
      <c r="D156" s="323"/>
      <c r="E156" s="320"/>
      <c r="F156" s="329"/>
      <c r="G156" s="329"/>
      <c r="H156" s="333"/>
      <c r="I156" s="334"/>
      <c r="J156" s="324" t="e">
        <f>IF(AND(Q156="",#REF!&gt;0,#REF!&lt;5),K156,)</f>
        <v>#REF!</v>
      </c>
      <c r="K156" s="325" t="str">
        <f>IF(D156="","ZZZ9",IF(AND(#REF!&gt;0,#REF!&lt;5),D156&amp;#REF!,D156&amp;"9"))</f>
        <v>ZZZ9</v>
      </c>
      <c r="L156" s="326">
        <f t="shared" si="3"/>
        <v>999</v>
      </c>
      <c r="M156" s="340">
        <f t="shared" si="4"/>
        <v>999</v>
      </c>
      <c r="N156" s="336"/>
      <c r="O156" s="329"/>
      <c r="P156" s="328">
        <f t="shared" si="5"/>
        <v>999</v>
      </c>
      <c r="Q156" s="329"/>
    </row>
  </sheetData>
  <conditionalFormatting sqref="E7:E156">
    <cfRule type="expression" dxfId="323" priority="16" stopIfTrue="1">
      <formula>AND(ROUNDDOWN(($A$4-E7)/365.25,0)&lt;=13,G7&lt;&gt;"OK")</formula>
    </cfRule>
    <cfRule type="expression" dxfId="322" priority="17" stopIfTrue="1">
      <formula>AND(ROUNDDOWN(($A$4-E7)/365.25,0)&lt;=14,G7&lt;&gt;"OK")</formula>
    </cfRule>
    <cfRule type="expression" dxfId="321" priority="18" stopIfTrue="1">
      <formula>AND(ROUNDDOWN(($A$4-E7)/365.25,0)&lt;=17,G7&lt;&gt;"OK")</formula>
    </cfRule>
  </conditionalFormatting>
  <conditionalFormatting sqref="J7:J156">
    <cfRule type="cellIs" dxfId="320" priority="15" stopIfTrue="1" operator="equal">
      <formula>"Z"</formula>
    </cfRule>
  </conditionalFormatting>
  <conditionalFormatting sqref="A7:D156">
    <cfRule type="expression" dxfId="319" priority="14" stopIfTrue="1">
      <formula>$Q7&gt;=1</formula>
    </cfRule>
  </conditionalFormatting>
  <conditionalFormatting sqref="E7:E14">
    <cfRule type="expression" dxfId="318" priority="11" stopIfTrue="1">
      <formula>AND(ROUNDDOWN(($A$4-E7)/365.25,0)&lt;=13,G7&lt;&gt;"OK")</formula>
    </cfRule>
    <cfRule type="expression" dxfId="317" priority="12" stopIfTrue="1">
      <formula>AND(ROUNDDOWN(($A$4-E7)/365.25,0)&lt;=14,G7&lt;&gt;"OK")</formula>
    </cfRule>
    <cfRule type="expression" dxfId="316" priority="13" stopIfTrue="1">
      <formula>AND(ROUNDDOWN(($A$4-E7)/365.25,0)&lt;=17,G7&lt;&gt;"OK")</formula>
    </cfRule>
  </conditionalFormatting>
  <conditionalFormatting sqref="J7:J14">
    <cfRule type="cellIs" dxfId="315" priority="10" stopIfTrue="1" operator="equal">
      <formula>"Z"</formula>
    </cfRule>
  </conditionalFormatting>
  <conditionalFormatting sqref="B7:D14">
    <cfRule type="expression" dxfId="314" priority="9" stopIfTrue="1">
      <formula>$Q7&gt;=1</formula>
    </cfRule>
  </conditionalFormatting>
  <conditionalFormatting sqref="E7:E14">
    <cfRule type="expression" dxfId="313" priority="6" stopIfTrue="1">
      <formula>AND(ROUNDDOWN(($A$4-E7)/365.25,0)&lt;=13,G7&lt;&gt;"OK")</formula>
    </cfRule>
    <cfRule type="expression" dxfId="312" priority="7" stopIfTrue="1">
      <formula>AND(ROUNDDOWN(($A$4-E7)/365.25,0)&lt;=14,G7&lt;&gt;"OK")</formula>
    </cfRule>
    <cfRule type="expression" dxfId="311" priority="8" stopIfTrue="1">
      <formula>AND(ROUNDDOWN(($A$4-E7)/365.25,0)&lt;=17,G7&lt;&gt;"OK")</formula>
    </cfRule>
  </conditionalFormatting>
  <conditionalFormatting sqref="B7:D14">
    <cfRule type="expression" dxfId="310" priority="5" stopIfTrue="1">
      <formula>$Q7&gt;=1</formula>
    </cfRule>
  </conditionalFormatting>
  <conditionalFormatting sqref="E7:E27 E29:E37">
    <cfRule type="expression" dxfId="309" priority="2" stopIfTrue="1">
      <formula>AND(ROUNDDOWN(($A$4-E7)/365.25,0)&lt;=13,G7&lt;&gt;"OK")</formula>
    </cfRule>
    <cfRule type="expression" dxfId="308" priority="3" stopIfTrue="1">
      <formula>AND(ROUNDDOWN(($A$4-E7)/365.25,0)&lt;=14,G7&lt;&gt;"OK")</formula>
    </cfRule>
    <cfRule type="expression" dxfId="307" priority="4" stopIfTrue="1">
      <formula>AND(ROUNDDOWN(($A$4-E7)/365.25,0)&lt;=17,G7&lt;&gt;"OK")</formula>
    </cfRule>
  </conditionalFormatting>
  <conditionalFormatting sqref="B7:D37">
    <cfRule type="expression" dxfId="306" priority="1" stopIfTrue="1">
      <formula>$Q7&gt;=1</formula>
    </cfRule>
  </conditionalFormatting>
  <printOptions horizontalCentered="1"/>
  <pageMargins left="0.35" right="0.35" top="0.39" bottom="0.39" header="0" footer="0"/>
  <pageSetup paperSize="9" orientation="landscape" horizontalDpi="200" verticalDpi="200" r:id="rId1"/>
  <headerFooter alignWithMargins="0"/>
  <rowBreaks count="6" manualBreakCount="6">
    <brk id="26" max="16383" man="1"/>
    <brk id="46" max="16383" man="1"/>
    <brk id="66" max="16383" man="1"/>
    <brk id="86" max="16383" man="1"/>
    <brk id="106" max="16383" man="1"/>
    <brk id="126" max="16383" man="1"/>
  </rowBreaks>
  <colBreaks count="1" manualBreakCount="1">
    <brk id="17"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746497" r:id="rId4" name="Button 1">
              <controlPr defaultSize="0" print="0" autoFill="0" autoPict="0" macro="[2]!egyeni_fotabla_sorsolasi_ranglista">
                <anchor moveWithCells="1" sizeWithCells="1">
                  <from>
                    <xdr:col>7</xdr:col>
                    <xdr:colOff>205740</xdr:colOff>
                    <xdr:row>0</xdr:row>
                    <xdr:rowOff>68580</xdr:rowOff>
                  </from>
                  <to>
                    <xdr:col>14</xdr:col>
                    <xdr:colOff>129540</xdr:colOff>
                    <xdr:row>1</xdr:row>
                    <xdr:rowOff>137160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053037-11FE-40BA-9E21-1C39DBF9AC3C}">
  <sheetPr codeName="Sheet25">
    <tabColor indexed="42"/>
  </sheetPr>
  <dimension ref="A1:Q156"/>
  <sheetViews>
    <sheetView showGridLines="0" showZeros="0" workbookViewId="0">
      <pane ySplit="6" topLeftCell="A7" activePane="bottomLeft" state="frozen"/>
      <selection activeCell="G12" sqref="G12"/>
      <selection pane="bottomLeft" activeCell="G12" sqref="G12"/>
    </sheetView>
  </sheetViews>
  <sheetFormatPr defaultRowHeight="13.2" x14ac:dyDescent="0.25"/>
  <cols>
    <col min="1" max="1" width="3.88671875" style="270" customWidth="1"/>
    <col min="2" max="2" width="16.5546875" style="270" customWidth="1"/>
    <col min="3" max="3" width="14" style="270" customWidth="1"/>
    <col min="4" max="4" width="31.44140625" style="346" customWidth="1"/>
    <col min="5" max="5" width="12.109375" style="347" customWidth="1"/>
    <col min="6" max="6" width="6.109375" style="348" hidden="1" customWidth="1"/>
    <col min="7" max="7" width="29.88671875" style="348" customWidth="1"/>
    <col min="8" max="8" width="7.6640625" style="346" customWidth="1"/>
    <col min="9" max="13" width="7.44140625" style="346" hidden="1" customWidth="1"/>
    <col min="14" max="15" width="7.44140625" style="346" customWidth="1"/>
    <col min="16" max="16" width="7.44140625" style="346" hidden="1" customWidth="1"/>
    <col min="17" max="17" width="7.44140625" style="346" customWidth="1"/>
    <col min="18" max="256" width="8.88671875" style="270"/>
    <col min="257" max="257" width="3.88671875" style="270" customWidth="1"/>
    <col min="258" max="258" width="16.5546875" style="270" customWidth="1"/>
    <col min="259" max="259" width="14" style="270" customWidth="1"/>
    <col min="260" max="260" width="31.44140625" style="270" customWidth="1"/>
    <col min="261" max="261" width="12.109375" style="270" customWidth="1"/>
    <col min="262" max="262" width="0" style="270" hidden="1" customWidth="1"/>
    <col min="263" max="263" width="29.88671875" style="270" customWidth="1"/>
    <col min="264" max="264" width="7.6640625" style="270" customWidth="1"/>
    <col min="265" max="269" width="0" style="270" hidden="1" customWidth="1"/>
    <col min="270" max="271" width="7.44140625" style="270" customWidth="1"/>
    <col min="272" max="272" width="0" style="270" hidden="1" customWidth="1"/>
    <col min="273" max="273" width="7.44140625" style="270" customWidth="1"/>
    <col min="274" max="512" width="8.88671875" style="270"/>
    <col min="513" max="513" width="3.88671875" style="270" customWidth="1"/>
    <col min="514" max="514" width="16.5546875" style="270" customWidth="1"/>
    <col min="515" max="515" width="14" style="270" customWidth="1"/>
    <col min="516" max="516" width="31.44140625" style="270" customWidth="1"/>
    <col min="517" max="517" width="12.109375" style="270" customWidth="1"/>
    <col min="518" max="518" width="0" style="270" hidden="1" customWidth="1"/>
    <col min="519" max="519" width="29.88671875" style="270" customWidth="1"/>
    <col min="520" max="520" width="7.6640625" style="270" customWidth="1"/>
    <col min="521" max="525" width="0" style="270" hidden="1" customWidth="1"/>
    <col min="526" max="527" width="7.44140625" style="270" customWidth="1"/>
    <col min="528" max="528" width="0" style="270" hidden="1" customWidth="1"/>
    <col min="529" max="529" width="7.44140625" style="270" customWidth="1"/>
    <col min="530" max="768" width="8.88671875" style="270"/>
    <col min="769" max="769" width="3.88671875" style="270" customWidth="1"/>
    <col min="770" max="770" width="16.5546875" style="270" customWidth="1"/>
    <col min="771" max="771" width="14" style="270" customWidth="1"/>
    <col min="772" max="772" width="31.44140625" style="270" customWidth="1"/>
    <col min="773" max="773" width="12.109375" style="270" customWidth="1"/>
    <col min="774" max="774" width="0" style="270" hidden="1" customWidth="1"/>
    <col min="775" max="775" width="29.88671875" style="270" customWidth="1"/>
    <col min="776" max="776" width="7.6640625" style="270" customWidth="1"/>
    <col min="777" max="781" width="0" style="270" hidden="1" customWidth="1"/>
    <col min="782" max="783" width="7.44140625" style="270" customWidth="1"/>
    <col min="784" max="784" width="0" style="270" hidden="1" customWidth="1"/>
    <col min="785" max="785" width="7.44140625" style="270" customWidth="1"/>
    <col min="786" max="1024" width="8.88671875" style="270"/>
    <col min="1025" max="1025" width="3.88671875" style="270" customWidth="1"/>
    <col min="1026" max="1026" width="16.5546875" style="270" customWidth="1"/>
    <col min="1027" max="1027" width="14" style="270" customWidth="1"/>
    <col min="1028" max="1028" width="31.44140625" style="270" customWidth="1"/>
    <col min="1029" max="1029" width="12.109375" style="270" customWidth="1"/>
    <col min="1030" max="1030" width="0" style="270" hidden="1" customWidth="1"/>
    <col min="1031" max="1031" width="29.88671875" style="270" customWidth="1"/>
    <col min="1032" max="1032" width="7.6640625" style="270" customWidth="1"/>
    <col min="1033" max="1037" width="0" style="270" hidden="1" customWidth="1"/>
    <col min="1038" max="1039" width="7.44140625" style="270" customWidth="1"/>
    <col min="1040" max="1040" width="0" style="270" hidden="1" customWidth="1"/>
    <col min="1041" max="1041" width="7.44140625" style="270" customWidth="1"/>
    <col min="1042" max="1280" width="8.88671875" style="270"/>
    <col min="1281" max="1281" width="3.88671875" style="270" customWidth="1"/>
    <col min="1282" max="1282" width="16.5546875" style="270" customWidth="1"/>
    <col min="1283" max="1283" width="14" style="270" customWidth="1"/>
    <col min="1284" max="1284" width="31.44140625" style="270" customWidth="1"/>
    <col min="1285" max="1285" width="12.109375" style="270" customWidth="1"/>
    <col min="1286" max="1286" width="0" style="270" hidden="1" customWidth="1"/>
    <col min="1287" max="1287" width="29.88671875" style="270" customWidth="1"/>
    <col min="1288" max="1288" width="7.6640625" style="270" customWidth="1"/>
    <col min="1289" max="1293" width="0" style="270" hidden="1" customWidth="1"/>
    <col min="1294" max="1295" width="7.44140625" style="270" customWidth="1"/>
    <col min="1296" max="1296" width="0" style="270" hidden="1" customWidth="1"/>
    <col min="1297" max="1297" width="7.44140625" style="270" customWidth="1"/>
    <col min="1298" max="1536" width="8.88671875" style="270"/>
    <col min="1537" max="1537" width="3.88671875" style="270" customWidth="1"/>
    <col min="1538" max="1538" width="16.5546875" style="270" customWidth="1"/>
    <col min="1539" max="1539" width="14" style="270" customWidth="1"/>
    <col min="1540" max="1540" width="31.44140625" style="270" customWidth="1"/>
    <col min="1541" max="1541" width="12.109375" style="270" customWidth="1"/>
    <col min="1542" max="1542" width="0" style="270" hidden="1" customWidth="1"/>
    <col min="1543" max="1543" width="29.88671875" style="270" customWidth="1"/>
    <col min="1544" max="1544" width="7.6640625" style="270" customWidth="1"/>
    <col min="1545" max="1549" width="0" style="270" hidden="1" customWidth="1"/>
    <col min="1550" max="1551" width="7.44140625" style="270" customWidth="1"/>
    <col min="1552" max="1552" width="0" style="270" hidden="1" customWidth="1"/>
    <col min="1553" max="1553" width="7.44140625" style="270" customWidth="1"/>
    <col min="1554" max="1792" width="8.88671875" style="270"/>
    <col min="1793" max="1793" width="3.88671875" style="270" customWidth="1"/>
    <col min="1794" max="1794" width="16.5546875" style="270" customWidth="1"/>
    <col min="1795" max="1795" width="14" style="270" customWidth="1"/>
    <col min="1796" max="1796" width="31.44140625" style="270" customWidth="1"/>
    <col min="1797" max="1797" width="12.109375" style="270" customWidth="1"/>
    <col min="1798" max="1798" width="0" style="270" hidden="1" customWidth="1"/>
    <col min="1799" max="1799" width="29.88671875" style="270" customWidth="1"/>
    <col min="1800" max="1800" width="7.6640625" style="270" customWidth="1"/>
    <col min="1801" max="1805" width="0" style="270" hidden="1" customWidth="1"/>
    <col min="1806" max="1807" width="7.44140625" style="270" customWidth="1"/>
    <col min="1808" max="1808" width="0" style="270" hidden="1" customWidth="1"/>
    <col min="1809" max="1809" width="7.44140625" style="270" customWidth="1"/>
    <col min="1810" max="2048" width="8.88671875" style="270"/>
    <col min="2049" max="2049" width="3.88671875" style="270" customWidth="1"/>
    <col min="2050" max="2050" width="16.5546875" style="270" customWidth="1"/>
    <col min="2051" max="2051" width="14" style="270" customWidth="1"/>
    <col min="2052" max="2052" width="31.44140625" style="270" customWidth="1"/>
    <col min="2053" max="2053" width="12.109375" style="270" customWidth="1"/>
    <col min="2054" max="2054" width="0" style="270" hidden="1" customWidth="1"/>
    <col min="2055" max="2055" width="29.88671875" style="270" customWidth="1"/>
    <col min="2056" max="2056" width="7.6640625" style="270" customWidth="1"/>
    <col min="2057" max="2061" width="0" style="270" hidden="1" customWidth="1"/>
    <col min="2062" max="2063" width="7.44140625" style="270" customWidth="1"/>
    <col min="2064" max="2064" width="0" style="270" hidden="1" customWidth="1"/>
    <col min="2065" max="2065" width="7.44140625" style="270" customWidth="1"/>
    <col min="2066" max="2304" width="8.88671875" style="270"/>
    <col min="2305" max="2305" width="3.88671875" style="270" customWidth="1"/>
    <col min="2306" max="2306" width="16.5546875" style="270" customWidth="1"/>
    <col min="2307" max="2307" width="14" style="270" customWidth="1"/>
    <col min="2308" max="2308" width="31.44140625" style="270" customWidth="1"/>
    <col min="2309" max="2309" width="12.109375" style="270" customWidth="1"/>
    <col min="2310" max="2310" width="0" style="270" hidden="1" customWidth="1"/>
    <col min="2311" max="2311" width="29.88671875" style="270" customWidth="1"/>
    <col min="2312" max="2312" width="7.6640625" style="270" customWidth="1"/>
    <col min="2313" max="2317" width="0" style="270" hidden="1" customWidth="1"/>
    <col min="2318" max="2319" width="7.44140625" style="270" customWidth="1"/>
    <col min="2320" max="2320" width="0" style="270" hidden="1" customWidth="1"/>
    <col min="2321" max="2321" width="7.44140625" style="270" customWidth="1"/>
    <col min="2322" max="2560" width="8.88671875" style="270"/>
    <col min="2561" max="2561" width="3.88671875" style="270" customWidth="1"/>
    <col min="2562" max="2562" width="16.5546875" style="270" customWidth="1"/>
    <col min="2563" max="2563" width="14" style="270" customWidth="1"/>
    <col min="2564" max="2564" width="31.44140625" style="270" customWidth="1"/>
    <col min="2565" max="2565" width="12.109375" style="270" customWidth="1"/>
    <col min="2566" max="2566" width="0" style="270" hidden="1" customWidth="1"/>
    <col min="2567" max="2567" width="29.88671875" style="270" customWidth="1"/>
    <col min="2568" max="2568" width="7.6640625" style="270" customWidth="1"/>
    <col min="2569" max="2573" width="0" style="270" hidden="1" customWidth="1"/>
    <col min="2574" max="2575" width="7.44140625" style="270" customWidth="1"/>
    <col min="2576" max="2576" width="0" style="270" hidden="1" customWidth="1"/>
    <col min="2577" max="2577" width="7.44140625" style="270" customWidth="1"/>
    <col min="2578" max="2816" width="8.88671875" style="270"/>
    <col min="2817" max="2817" width="3.88671875" style="270" customWidth="1"/>
    <col min="2818" max="2818" width="16.5546875" style="270" customWidth="1"/>
    <col min="2819" max="2819" width="14" style="270" customWidth="1"/>
    <col min="2820" max="2820" width="31.44140625" style="270" customWidth="1"/>
    <col min="2821" max="2821" width="12.109375" style="270" customWidth="1"/>
    <col min="2822" max="2822" width="0" style="270" hidden="1" customWidth="1"/>
    <col min="2823" max="2823" width="29.88671875" style="270" customWidth="1"/>
    <col min="2824" max="2824" width="7.6640625" style="270" customWidth="1"/>
    <col min="2825" max="2829" width="0" style="270" hidden="1" customWidth="1"/>
    <col min="2830" max="2831" width="7.44140625" style="270" customWidth="1"/>
    <col min="2832" max="2832" width="0" style="270" hidden="1" customWidth="1"/>
    <col min="2833" max="2833" width="7.44140625" style="270" customWidth="1"/>
    <col min="2834" max="3072" width="8.88671875" style="270"/>
    <col min="3073" max="3073" width="3.88671875" style="270" customWidth="1"/>
    <col min="3074" max="3074" width="16.5546875" style="270" customWidth="1"/>
    <col min="3075" max="3075" width="14" style="270" customWidth="1"/>
    <col min="3076" max="3076" width="31.44140625" style="270" customWidth="1"/>
    <col min="3077" max="3077" width="12.109375" style="270" customWidth="1"/>
    <col min="3078" max="3078" width="0" style="270" hidden="1" customWidth="1"/>
    <col min="3079" max="3079" width="29.88671875" style="270" customWidth="1"/>
    <col min="3080" max="3080" width="7.6640625" style="270" customWidth="1"/>
    <col min="3081" max="3085" width="0" style="270" hidden="1" customWidth="1"/>
    <col min="3086" max="3087" width="7.44140625" style="270" customWidth="1"/>
    <col min="3088" max="3088" width="0" style="270" hidden="1" customWidth="1"/>
    <col min="3089" max="3089" width="7.44140625" style="270" customWidth="1"/>
    <col min="3090" max="3328" width="8.88671875" style="270"/>
    <col min="3329" max="3329" width="3.88671875" style="270" customWidth="1"/>
    <col min="3330" max="3330" width="16.5546875" style="270" customWidth="1"/>
    <col min="3331" max="3331" width="14" style="270" customWidth="1"/>
    <col min="3332" max="3332" width="31.44140625" style="270" customWidth="1"/>
    <col min="3333" max="3333" width="12.109375" style="270" customWidth="1"/>
    <col min="3334" max="3334" width="0" style="270" hidden="1" customWidth="1"/>
    <col min="3335" max="3335" width="29.88671875" style="270" customWidth="1"/>
    <col min="3336" max="3336" width="7.6640625" style="270" customWidth="1"/>
    <col min="3337" max="3341" width="0" style="270" hidden="1" customWidth="1"/>
    <col min="3342" max="3343" width="7.44140625" style="270" customWidth="1"/>
    <col min="3344" max="3344" width="0" style="270" hidden="1" customWidth="1"/>
    <col min="3345" max="3345" width="7.44140625" style="270" customWidth="1"/>
    <col min="3346" max="3584" width="8.88671875" style="270"/>
    <col min="3585" max="3585" width="3.88671875" style="270" customWidth="1"/>
    <col min="3586" max="3586" width="16.5546875" style="270" customWidth="1"/>
    <col min="3587" max="3587" width="14" style="270" customWidth="1"/>
    <col min="3588" max="3588" width="31.44140625" style="270" customWidth="1"/>
    <col min="3589" max="3589" width="12.109375" style="270" customWidth="1"/>
    <col min="3590" max="3590" width="0" style="270" hidden="1" customWidth="1"/>
    <col min="3591" max="3591" width="29.88671875" style="270" customWidth="1"/>
    <col min="3592" max="3592" width="7.6640625" style="270" customWidth="1"/>
    <col min="3593" max="3597" width="0" style="270" hidden="1" customWidth="1"/>
    <col min="3598" max="3599" width="7.44140625" style="270" customWidth="1"/>
    <col min="3600" max="3600" width="0" style="270" hidden="1" customWidth="1"/>
    <col min="3601" max="3601" width="7.44140625" style="270" customWidth="1"/>
    <col min="3602" max="3840" width="8.88671875" style="270"/>
    <col min="3841" max="3841" width="3.88671875" style="270" customWidth="1"/>
    <col min="3842" max="3842" width="16.5546875" style="270" customWidth="1"/>
    <col min="3843" max="3843" width="14" style="270" customWidth="1"/>
    <col min="3844" max="3844" width="31.44140625" style="270" customWidth="1"/>
    <col min="3845" max="3845" width="12.109375" style="270" customWidth="1"/>
    <col min="3846" max="3846" width="0" style="270" hidden="1" customWidth="1"/>
    <col min="3847" max="3847" width="29.88671875" style="270" customWidth="1"/>
    <col min="3848" max="3848" width="7.6640625" style="270" customWidth="1"/>
    <col min="3849" max="3853" width="0" style="270" hidden="1" customWidth="1"/>
    <col min="3854" max="3855" width="7.44140625" style="270" customWidth="1"/>
    <col min="3856" max="3856" width="0" style="270" hidden="1" customWidth="1"/>
    <col min="3857" max="3857" width="7.44140625" style="270" customWidth="1"/>
    <col min="3858" max="4096" width="8.88671875" style="270"/>
    <col min="4097" max="4097" width="3.88671875" style="270" customWidth="1"/>
    <col min="4098" max="4098" width="16.5546875" style="270" customWidth="1"/>
    <col min="4099" max="4099" width="14" style="270" customWidth="1"/>
    <col min="4100" max="4100" width="31.44140625" style="270" customWidth="1"/>
    <col min="4101" max="4101" width="12.109375" style="270" customWidth="1"/>
    <col min="4102" max="4102" width="0" style="270" hidden="1" customWidth="1"/>
    <col min="4103" max="4103" width="29.88671875" style="270" customWidth="1"/>
    <col min="4104" max="4104" width="7.6640625" style="270" customWidth="1"/>
    <col min="4105" max="4109" width="0" style="270" hidden="1" customWidth="1"/>
    <col min="4110" max="4111" width="7.44140625" style="270" customWidth="1"/>
    <col min="4112" max="4112" width="0" style="270" hidden="1" customWidth="1"/>
    <col min="4113" max="4113" width="7.44140625" style="270" customWidth="1"/>
    <col min="4114" max="4352" width="8.88671875" style="270"/>
    <col min="4353" max="4353" width="3.88671875" style="270" customWidth="1"/>
    <col min="4354" max="4354" width="16.5546875" style="270" customWidth="1"/>
    <col min="4355" max="4355" width="14" style="270" customWidth="1"/>
    <col min="4356" max="4356" width="31.44140625" style="270" customWidth="1"/>
    <col min="4357" max="4357" width="12.109375" style="270" customWidth="1"/>
    <col min="4358" max="4358" width="0" style="270" hidden="1" customWidth="1"/>
    <col min="4359" max="4359" width="29.88671875" style="270" customWidth="1"/>
    <col min="4360" max="4360" width="7.6640625" style="270" customWidth="1"/>
    <col min="4361" max="4365" width="0" style="270" hidden="1" customWidth="1"/>
    <col min="4366" max="4367" width="7.44140625" style="270" customWidth="1"/>
    <col min="4368" max="4368" width="0" style="270" hidden="1" customWidth="1"/>
    <col min="4369" max="4369" width="7.44140625" style="270" customWidth="1"/>
    <col min="4370" max="4608" width="8.88671875" style="270"/>
    <col min="4609" max="4609" width="3.88671875" style="270" customWidth="1"/>
    <col min="4610" max="4610" width="16.5546875" style="270" customWidth="1"/>
    <col min="4611" max="4611" width="14" style="270" customWidth="1"/>
    <col min="4612" max="4612" width="31.44140625" style="270" customWidth="1"/>
    <col min="4613" max="4613" width="12.109375" style="270" customWidth="1"/>
    <col min="4614" max="4614" width="0" style="270" hidden="1" customWidth="1"/>
    <col min="4615" max="4615" width="29.88671875" style="270" customWidth="1"/>
    <col min="4616" max="4616" width="7.6640625" style="270" customWidth="1"/>
    <col min="4617" max="4621" width="0" style="270" hidden="1" customWidth="1"/>
    <col min="4622" max="4623" width="7.44140625" style="270" customWidth="1"/>
    <col min="4624" max="4624" width="0" style="270" hidden="1" customWidth="1"/>
    <col min="4625" max="4625" width="7.44140625" style="270" customWidth="1"/>
    <col min="4626" max="4864" width="8.88671875" style="270"/>
    <col min="4865" max="4865" width="3.88671875" style="270" customWidth="1"/>
    <col min="4866" max="4866" width="16.5546875" style="270" customWidth="1"/>
    <col min="4867" max="4867" width="14" style="270" customWidth="1"/>
    <col min="4868" max="4868" width="31.44140625" style="270" customWidth="1"/>
    <col min="4869" max="4869" width="12.109375" style="270" customWidth="1"/>
    <col min="4870" max="4870" width="0" style="270" hidden="1" customWidth="1"/>
    <col min="4871" max="4871" width="29.88671875" style="270" customWidth="1"/>
    <col min="4872" max="4872" width="7.6640625" style="270" customWidth="1"/>
    <col min="4873" max="4877" width="0" style="270" hidden="1" customWidth="1"/>
    <col min="4878" max="4879" width="7.44140625" style="270" customWidth="1"/>
    <col min="4880" max="4880" width="0" style="270" hidden="1" customWidth="1"/>
    <col min="4881" max="4881" width="7.44140625" style="270" customWidth="1"/>
    <col min="4882" max="5120" width="8.88671875" style="270"/>
    <col min="5121" max="5121" width="3.88671875" style="270" customWidth="1"/>
    <col min="5122" max="5122" width="16.5546875" style="270" customWidth="1"/>
    <col min="5123" max="5123" width="14" style="270" customWidth="1"/>
    <col min="5124" max="5124" width="31.44140625" style="270" customWidth="1"/>
    <col min="5125" max="5125" width="12.109375" style="270" customWidth="1"/>
    <col min="5126" max="5126" width="0" style="270" hidden="1" customWidth="1"/>
    <col min="5127" max="5127" width="29.88671875" style="270" customWidth="1"/>
    <col min="5128" max="5128" width="7.6640625" style="270" customWidth="1"/>
    <col min="5129" max="5133" width="0" style="270" hidden="1" customWidth="1"/>
    <col min="5134" max="5135" width="7.44140625" style="270" customWidth="1"/>
    <col min="5136" max="5136" width="0" style="270" hidden="1" customWidth="1"/>
    <col min="5137" max="5137" width="7.44140625" style="270" customWidth="1"/>
    <col min="5138" max="5376" width="8.88671875" style="270"/>
    <col min="5377" max="5377" width="3.88671875" style="270" customWidth="1"/>
    <col min="5378" max="5378" width="16.5546875" style="270" customWidth="1"/>
    <col min="5379" max="5379" width="14" style="270" customWidth="1"/>
    <col min="5380" max="5380" width="31.44140625" style="270" customWidth="1"/>
    <col min="5381" max="5381" width="12.109375" style="270" customWidth="1"/>
    <col min="5382" max="5382" width="0" style="270" hidden="1" customWidth="1"/>
    <col min="5383" max="5383" width="29.88671875" style="270" customWidth="1"/>
    <col min="5384" max="5384" width="7.6640625" style="270" customWidth="1"/>
    <col min="5385" max="5389" width="0" style="270" hidden="1" customWidth="1"/>
    <col min="5390" max="5391" width="7.44140625" style="270" customWidth="1"/>
    <col min="5392" max="5392" width="0" style="270" hidden="1" customWidth="1"/>
    <col min="5393" max="5393" width="7.44140625" style="270" customWidth="1"/>
    <col min="5394" max="5632" width="8.88671875" style="270"/>
    <col min="5633" max="5633" width="3.88671875" style="270" customWidth="1"/>
    <col min="5634" max="5634" width="16.5546875" style="270" customWidth="1"/>
    <col min="5635" max="5635" width="14" style="270" customWidth="1"/>
    <col min="5636" max="5636" width="31.44140625" style="270" customWidth="1"/>
    <col min="5637" max="5637" width="12.109375" style="270" customWidth="1"/>
    <col min="5638" max="5638" width="0" style="270" hidden="1" customWidth="1"/>
    <col min="5639" max="5639" width="29.88671875" style="270" customWidth="1"/>
    <col min="5640" max="5640" width="7.6640625" style="270" customWidth="1"/>
    <col min="5641" max="5645" width="0" style="270" hidden="1" customWidth="1"/>
    <col min="5646" max="5647" width="7.44140625" style="270" customWidth="1"/>
    <col min="5648" max="5648" width="0" style="270" hidden="1" customWidth="1"/>
    <col min="5649" max="5649" width="7.44140625" style="270" customWidth="1"/>
    <col min="5650" max="5888" width="8.88671875" style="270"/>
    <col min="5889" max="5889" width="3.88671875" style="270" customWidth="1"/>
    <col min="5890" max="5890" width="16.5546875" style="270" customWidth="1"/>
    <col min="5891" max="5891" width="14" style="270" customWidth="1"/>
    <col min="5892" max="5892" width="31.44140625" style="270" customWidth="1"/>
    <col min="5893" max="5893" width="12.109375" style="270" customWidth="1"/>
    <col min="5894" max="5894" width="0" style="270" hidden="1" customWidth="1"/>
    <col min="5895" max="5895" width="29.88671875" style="270" customWidth="1"/>
    <col min="5896" max="5896" width="7.6640625" style="270" customWidth="1"/>
    <col min="5897" max="5901" width="0" style="270" hidden="1" customWidth="1"/>
    <col min="5902" max="5903" width="7.44140625" style="270" customWidth="1"/>
    <col min="5904" max="5904" width="0" style="270" hidden="1" customWidth="1"/>
    <col min="5905" max="5905" width="7.44140625" style="270" customWidth="1"/>
    <col min="5906" max="6144" width="8.88671875" style="270"/>
    <col min="6145" max="6145" width="3.88671875" style="270" customWidth="1"/>
    <col min="6146" max="6146" width="16.5546875" style="270" customWidth="1"/>
    <col min="6147" max="6147" width="14" style="270" customWidth="1"/>
    <col min="6148" max="6148" width="31.44140625" style="270" customWidth="1"/>
    <col min="6149" max="6149" width="12.109375" style="270" customWidth="1"/>
    <col min="6150" max="6150" width="0" style="270" hidden="1" customWidth="1"/>
    <col min="6151" max="6151" width="29.88671875" style="270" customWidth="1"/>
    <col min="6152" max="6152" width="7.6640625" style="270" customWidth="1"/>
    <col min="6153" max="6157" width="0" style="270" hidden="1" customWidth="1"/>
    <col min="6158" max="6159" width="7.44140625" style="270" customWidth="1"/>
    <col min="6160" max="6160" width="0" style="270" hidden="1" customWidth="1"/>
    <col min="6161" max="6161" width="7.44140625" style="270" customWidth="1"/>
    <col min="6162" max="6400" width="8.88671875" style="270"/>
    <col min="6401" max="6401" width="3.88671875" style="270" customWidth="1"/>
    <col min="6402" max="6402" width="16.5546875" style="270" customWidth="1"/>
    <col min="6403" max="6403" width="14" style="270" customWidth="1"/>
    <col min="6404" max="6404" width="31.44140625" style="270" customWidth="1"/>
    <col min="6405" max="6405" width="12.109375" style="270" customWidth="1"/>
    <col min="6406" max="6406" width="0" style="270" hidden="1" customWidth="1"/>
    <col min="6407" max="6407" width="29.88671875" style="270" customWidth="1"/>
    <col min="6408" max="6408" width="7.6640625" style="270" customWidth="1"/>
    <col min="6409" max="6413" width="0" style="270" hidden="1" customWidth="1"/>
    <col min="6414" max="6415" width="7.44140625" style="270" customWidth="1"/>
    <col min="6416" max="6416" width="0" style="270" hidden="1" customWidth="1"/>
    <col min="6417" max="6417" width="7.44140625" style="270" customWidth="1"/>
    <col min="6418" max="6656" width="8.88671875" style="270"/>
    <col min="6657" max="6657" width="3.88671875" style="270" customWidth="1"/>
    <col min="6658" max="6658" width="16.5546875" style="270" customWidth="1"/>
    <col min="6659" max="6659" width="14" style="270" customWidth="1"/>
    <col min="6660" max="6660" width="31.44140625" style="270" customWidth="1"/>
    <col min="6661" max="6661" width="12.109375" style="270" customWidth="1"/>
    <col min="6662" max="6662" width="0" style="270" hidden="1" customWidth="1"/>
    <col min="6663" max="6663" width="29.88671875" style="270" customWidth="1"/>
    <col min="6664" max="6664" width="7.6640625" style="270" customWidth="1"/>
    <col min="6665" max="6669" width="0" style="270" hidden="1" customWidth="1"/>
    <col min="6670" max="6671" width="7.44140625" style="270" customWidth="1"/>
    <col min="6672" max="6672" width="0" style="270" hidden="1" customWidth="1"/>
    <col min="6673" max="6673" width="7.44140625" style="270" customWidth="1"/>
    <col min="6674" max="6912" width="8.88671875" style="270"/>
    <col min="6913" max="6913" width="3.88671875" style="270" customWidth="1"/>
    <col min="6914" max="6914" width="16.5546875" style="270" customWidth="1"/>
    <col min="6915" max="6915" width="14" style="270" customWidth="1"/>
    <col min="6916" max="6916" width="31.44140625" style="270" customWidth="1"/>
    <col min="6917" max="6917" width="12.109375" style="270" customWidth="1"/>
    <col min="6918" max="6918" width="0" style="270" hidden="1" customWidth="1"/>
    <col min="6919" max="6919" width="29.88671875" style="270" customWidth="1"/>
    <col min="6920" max="6920" width="7.6640625" style="270" customWidth="1"/>
    <col min="6921" max="6925" width="0" style="270" hidden="1" customWidth="1"/>
    <col min="6926" max="6927" width="7.44140625" style="270" customWidth="1"/>
    <col min="6928" max="6928" width="0" style="270" hidden="1" customWidth="1"/>
    <col min="6929" max="6929" width="7.44140625" style="270" customWidth="1"/>
    <col min="6930" max="7168" width="8.88671875" style="270"/>
    <col min="7169" max="7169" width="3.88671875" style="270" customWidth="1"/>
    <col min="7170" max="7170" width="16.5546875" style="270" customWidth="1"/>
    <col min="7171" max="7171" width="14" style="270" customWidth="1"/>
    <col min="7172" max="7172" width="31.44140625" style="270" customWidth="1"/>
    <col min="7173" max="7173" width="12.109375" style="270" customWidth="1"/>
    <col min="7174" max="7174" width="0" style="270" hidden="1" customWidth="1"/>
    <col min="7175" max="7175" width="29.88671875" style="270" customWidth="1"/>
    <col min="7176" max="7176" width="7.6640625" style="270" customWidth="1"/>
    <col min="7177" max="7181" width="0" style="270" hidden="1" customWidth="1"/>
    <col min="7182" max="7183" width="7.44140625" style="270" customWidth="1"/>
    <col min="7184" max="7184" width="0" style="270" hidden="1" customWidth="1"/>
    <col min="7185" max="7185" width="7.44140625" style="270" customWidth="1"/>
    <col min="7186" max="7424" width="8.88671875" style="270"/>
    <col min="7425" max="7425" width="3.88671875" style="270" customWidth="1"/>
    <col min="7426" max="7426" width="16.5546875" style="270" customWidth="1"/>
    <col min="7427" max="7427" width="14" style="270" customWidth="1"/>
    <col min="7428" max="7428" width="31.44140625" style="270" customWidth="1"/>
    <col min="7429" max="7429" width="12.109375" style="270" customWidth="1"/>
    <col min="7430" max="7430" width="0" style="270" hidden="1" customWidth="1"/>
    <col min="7431" max="7431" width="29.88671875" style="270" customWidth="1"/>
    <col min="7432" max="7432" width="7.6640625" style="270" customWidth="1"/>
    <col min="7433" max="7437" width="0" style="270" hidden="1" customWidth="1"/>
    <col min="7438" max="7439" width="7.44140625" style="270" customWidth="1"/>
    <col min="7440" max="7440" width="0" style="270" hidden="1" customWidth="1"/>
    <col min="7441" max="7441" width="7.44140625" style="270" customWidth="1"/>
    <col min="7442" max="7680" width="8.88671875" style="270"/>
    <col min="7681" max="7681" width="3.88671875" style="270" customWidth="1"/>
    <col min="7682" max="7682" width="16.5546875" style="270" customWidth="1"/>
    <col min="7683" max="7683" width="14" style="270" customWidth="1"/>
    <col min="7684" max="7684" width="31.44140625" style="270" customWidth="1"/>
    <col min="7685" max="7685" width="12.109375" style="270" customWidth="1"/>
    <col min="7686" max="7686" width="0" style="270" hidden="1" customWidth="1"/>
    <col min="7687" max="7687" width="29.88671875" style="270" customWidth="1"/>
    <col min="7688" max="7688" width="7.6640625" style="270" customWidth="1"/>
    <col min="7689" max="7693" width="0" style="270" hidden="1" customWidth="1"/>
    <col min="7694" max="7695" width="7.44140625" style="270" customWidth="1"/>
    <col min="7696" max="7696" width="0" style="270" hidden="1" customWidth="1"/>
    <col min="7697" max="7697" width="7.44140625" style="270" customWidth="1"/>
    <col min="7698" max="7936" width="8.88671875" style="270"/>
    <col min="7937" max="7937" width="3.88671875" style="270" customWidth="1"/>
    <col min="7938" max="7938" width="16.5546875" style="270" customWidth="1"/>
    <col min="7939" max="7939" width="14" style="270" customWidth="1"/>
    <col min="7940" max="7940" width="31.44140625" style="270" customWidth="1"/>
    <col min="7941" max="7941" width="12.109375" style="270" customWidth="1"/>
    <col min="7942" max="7942" width="0" style="270" hidden="1" customWidth="1"/>
    <col min="7943" max="7943" width="29.88671875" style="270" customWidth="1"/>
    <col min="7944" max="7944" width="7.6640625" style="270" customWidth="1"/>
    <col min="7945" max="7949" width="0" style="270" hidden="1" customWidth="1"/>
    <col min="7950" max="7951" width="7.44140625" style="270" customWidth="1"/>
    <col min="7952" max="7952" width="0" style="270" hidden="1" customWidth="1"/>
    <col min="7953" max="7953" width="7.44140625" style="270" customWidth="1"/>
    <col min="7954" max="8192" width="8.88671875" style="270"/>
    <col min="8193" max="8193" width="3.88671875" style="270" customWidth="1"/>
    <col min="8194" max="8194" width="16.5546875" style="270" customWidth="1"/>
    <col min="8195" max="8195" width="14" style="270" customWidth="1"/>
    <col min="8196" max="8196" width="31.44140625" style="270" customWidth="1"/>
    <col min="8197" max="8197" width="12.109375" style="270" customWidth="1"/>
    <col min="8198" max="8198" width="0" style="270" hidden="1" customWidth="1"/>
    <col min="8199" max="8199" width="29.88671875" style="270" customWidth="1"/>
    <col min="8200" max="8200" width="7.6640625" style="270" customWidth="1"/>
    <col min="8201" max="8205" width="0" style="270" hidden="1" customWidth="1"/>
    <col min="8206" max="8207" width="7.44140625" style="270" customWidth="1"/>
    <col min="8208" max="8208" width="0" style="270" hidden="1" customWidth="1"/>
    <col min="8209" max="8209" width="7.44140625" style="270" customWidth="1"/>
    <col min="8210" max="8448" width="8.88671875" style="270"/>
    <col min="8449" max="8449" width="3.88671875" style="270" customWidth="1"/>
    <col min="8450" max="8450" width="16.5546875" style="270" customWidth="1"/>
    <col min="8451" max="8451" width="14" style="270" customWidth="1"/>
    <col min="8452" max="8452" width="31.44140625" style="270" customWidth="1"/>
    <col min="8453" max="8453" width="12.109375" style="270" customWidth="1"/>
    <col min="8454" max="8454" width="0" style="270" hidden="1" customWidth="1"/>
    <col min="8455" max="8455" width="29.88671875" style="270" customWidth="1"/>
    <col min="8456" max="8456" width="7.6640625" style="270" customWidth="1"/>
    <col min="8457" max="8461" width="0" style="270" hidden="1" customWidth="1"/>
    <col min="8462" max="8463" width="7.44140625" style="270" customWidth="1"/>
    <col min="8464" max="8464" width="0" style="270" hidden="1" customWidth="1"/>
    <col min="8465" max="8465" width="7.44140625" style="270" customWidth="1"/>
    <col min="8466" max="8704" width="8.88671875" style="270"/>
    <col min="8705" max="8705" width="3.88671875" style="270" customWidth="1"/>
    <col min="8706" max="8706" width="16.5546875" style="270" customWidth="1"/>
    <col min="8707" max="8707" width="14" style="270" customWidth="1"/>
    <col min="8708" max="8708" width="31.44140625" style="270" customWidth="1"/>
    <col min="8709" max="8709" width="12.109375" style="270" customWidth="1"/>
    <col min="8710" max="8710" width="0" style="270" hidden="1" customWidth="1"/>
    <col min="8711" max="8711" width="29.88671875" style="270" customWidth="1"/>
    <col min="8712" max="8712" width="7.6640625" style="270" customWidth="1"/>
    <col min="8713" max="8717" width="0" style="270" hidden="1" customWidth="1"/>
    <col min="8718" max="8719" width="7.44140625" style="270" customWidth="1"/>
    <col min="8720" max="8720" width="0" style="270" hidden="1" customWidth="1"/>
    <col min="8721" max="8721" width="7.44140625" style="270" customWidth="1"/>
    <col min="8722" max="8960" width="8.88671875" style="270"/>
    <col min="8961" max="8961" width="3.88671875" style="270" customWidth="1"/>
    <col min="8962" max="8962" width="16.5546875" style="270" customWidth="1"/>
    <col min="8963" max="8963" width="14" style="270" customWidth="1"/>
    <col min="8964" max="8964" width="31.44140625" style="270" customWidth="1"/>
    <col min="8965" max="8965" width="12.109375" style="270" customWidth="1"/>
    <col min="8966" max="8966" width="0" style="270" hidden="1" customWidth="1"/>
    <col min="8967" max="8967" width="29.88671875" style="270" customWidth="1"/>
    <col min="8968" max="8968" width="7.6640625" style="270" customWidth="1"/>
    <col min="8969" max="8973" width="0" style="270" hidden="1" customWidth="1"/>
    <col min="8974" max="8975" width="7.44140625" style="270" customWidth="1"/>
    <col min="8976" max="8976" width="0" style="270" hidden="1" customWidth="1"/>
    <col min="8977" max="8977" width="7.44140625" style="270" customWidth="1"/>
    <col min="8978" max="9216" width="8.88671875" style="270"/>
    <col min="9217" max="9217" width="3.88671875" style="270" customWidth="1"/>
    <col min="9218" max="9218" width="16.5546875" style="270" customWidth="1"/>
    <col min="9219" max="9219" width="14" style="270" customWidth="1"/>
    <col min="9220" max="9220" width="31.44140625" style="270" customWidth="1"/>
    <col min="9221" max="9221" width="12.109375" style="270" customWidth="1"/>
    <col min="9222" max="9222" width="0" style="270" hidden="1" customWidth="1"/>
    <col min="9223" max="9223" width="29.88671875" style="270" customWidth="1"/>
    <col min="9224" max="9224" width="7.6640625" style="270" customWidth="1"/>
    <col min="9225" max="9229" width="0" style="270" hidden="1" customWidth="1"/>
    <col min="9230" max="9231" width="7.44140625" style="270" customWidth="1"/>
    <col min="9232" max="9232" width="0" style="270" hidden="1" customWidth="1"/>
    <col min="9233" max="9233" width="7.44140625" style="270" customWidth="1"/>
    <col min="9234" max="9472" width="8.88671875" style="270"/>
    <col min="9473" max="9473" width="3.88671875" style="270" customWidth="1"/>
    <col min="9474" max="9474" width="16.5546875" style="270" customWidth="1"/>
    <col min="9475" max="9475" width="14" style="270" customWidth="1"/>
    <col min="9476" max="9476" width="31.44140625" style="270" customWidth="1"/>
    <col min="9477" max="9477" width="12.109375" style="270" customWidth="1"/>
    <col min="9478" max="9478" width="0" style="270" hidden="1" customWidth="1"/>
    <col min="9479" max="9479" width="29.88671875" style="270" customWidth="1"/>
    <col min="9480" max="9480" width="7.6640625" style="270" customWidth="1"/>
    <col min="9481" max="9485" width="0" style="270" hidden="1" customWidth="1"/>
    <col min="9486" max="9487" width="7.44140625" style="270" customWidth="1"/>
    <col min="9488" max="9488" width="0" style="270" hidden="1" customWidth="1"/>
    <col min="9489" max="9489" width="7.44140625" style="270" customWidth="1"/>
    <col min="9490" max="9728" width="8.88671875" style="270"/>
    <col min="9729" max="9729" width="3.88671875" style="270" customWidth="1"/>
    <col min="9730" max="9730" width="16.5546875" style="270" customWidth="1"/>
    <col min="9731" max="9731" width="14" style="270" customWidth="1"/>
    <col min="9732" max="9732" width="31.44140625" style="270" customWidth="1"/>
    <col min="9733" max="9733" width="12.109375" style="270" customWidth="1"/>
    <col min="9734" max="9734" width="0" style="270" hidden="1" customWidth="1"/>
    <col min="9735" max="9735" width="29.88671875" style="270" customWidth="1"/>
    <col min="9736" max="9736" width="7.6640625" style="270" customWidth="1"/>
    <col min="9737" max="9741" width="0" style="270" hidden="1" customWidth="1"/>
    <col min="9742" max="9743" width="7.44140625" style="270" customWidth="1"/>
    <col min="9744" max="9744" width="0" style="270" hidden="1" customWidth="1"/>
    <col min="9745" max="9745" width="7.44140625" style="270" customWidth="1"/>
    <col min="9746" max="9984" width="8.88671875" style="270"/>
    <col min="9985" max="9985" width="3.88671875" style="270" customWidth="1"/>
    <col min="9986" max="9986" width="16.5546875" style="270" customWidth="1"/>
    <col min="9987" max="9987" width="14" style="270" customWidth="1"/>
    <col min="9988" max="9988" width="31.44140625" style="270" customWidth="1"/>
    <col min="9989" max="9989" width="12.109375" style="270" customWidth="1"/>
    <col min="9990" max="9990" width="0" style="270" hidden="1" customWidth="1"/>
    <col min="9991" max="9991" width="29.88671875" style="270" customWidth="1"/>
    <col min="9992" max="9992" width="7.6640625" style="270" customWidth="1"/>
    <col min="9993" max="9997" width="0" style="270" hidden="1" customWidth="1"/>
    <col min="9998" max="9999" width="7.44140625" style="270" customWidth="1"/>
    <col min="10000" max="10000" width="0" style="270" hidden="1" customWidth="1"/>
    <col min="10001" max="10001" width="7.44140625" style="270" customWidth="1"/>
    <col min="10002" max="10240" width="8.88671875" style="270"/>
    <col min="10241" max="10241" width="3.88671875" style="270" customWidth="1"/>
    <col min="10242" max="10242" width="16.5546875" style="270" customWidth="1"/>
    <col min="10243" max="10243" width="14" style="270" customWidth="1"/>
    <col min="10244" max="10244" width="31.44140625" style="270" customWidth="1"/>
    <col min="10245" max="10245" width="12.109375" style="270" customWidth="1"/>
    <col min="10246" max="10246" width="0" style="270" hidden="1" customWidth="1"/>
    <col min="10247" max="10247" width="29.88671875" style="270" customWidth="1"/>
    <col min="10248" max="10248" width="7.6640625" style="270" customWidth="1"/>
    <col min="10249" max="10253" width="0" style="270" hidden="1" customWidth="1"/>
    <col min="10254" max="10255" width="7.44140625" style="270" customWidth="1"/>
    <col min="10256" max="10256" width="0" style="270" hidden="1" customWidth="1"/>
    <col min="10257" max="10257" width="7.44140625" style="270" customWidth="1"/>
    <col min="10258" max="10496" width="8.88671875" style="270"/>
    <col min="10497" max="10497" width="3.88671875" style="270" customWidth="1"/>
    <col min="10498" max="10498" width="16.5546875" style="270" customWidth="1"/>
    <col min="10499" max="10499" width="14" style="270" customWidth="1"/>
    <col min="10500" max="10500" width="31.44140625" style="270" customWidth="1"/>
    <col min="10501" max="10501" width="12.109375" style="270" customWidth="1"/>
    <col min="10502" max="10502" width="0" style="270" hidden="1" customWidth="1"/>
    <col min="10503" max="10503" width="29.88671875" style="270" customWidth="1"/>
    <col min="10504" max="10504" width="7.6640625" style="270" customWidth="1"/>
    <col min="10505" max="10509" width="0" style="270" hidden="1" customWidth="1"/>
    <col min="10510" max="10511" width="7.44140625" style="270" customWidth="1"/>
    <col min="10512" max="10512" width="0" style="270" hidden="1" customWidth="1"/>
    <col min="10513" max="10513" width="7.44140625" style="270" customWidth="1"/>
    <col min="10514" max="10752" width="8.88671875" style="270"/>
    <col min="10753" max="10753" width="3.88671875" style="270" customWidth="1"/>
    <col min="10754" max="10754" width="16.5546875" style="270" customWidth="1"/>
    <col min="10755" max="10755" width="14" style="270" customWidth="1"/>
    <col min="10756" max="10756" width="31.44140625" style="270" customWidth="1"/>
    <col min="10757" max="10757" width="12.109375" style="270" customWidth="1"/>
    <col min="10758" max="10758" width="0" style="270" hidden="1" customWidth="1"/>
    <col min="10759" max="10759" width="29.88671875" style="270" customWidth="1"/>
    <col min="10760" max="10760" width="7.6640625" style="270" customWidth="1"/>
    <col min="10761" max="10765" width="0" style="270" hidden="1" customWidth="1"/>
    <col min="10766" max="10767" width="7.44140625" style="270" customWidth="1"/>
    <col min="10768" max="10768" width="0" style="270" hidden="1" customWidth="1"/>
    <col min="10769" max="10769" width="7.44140625" style="270" customWidth="1"/>
    <col min="10770" max="11008" width="8.88671875" style="270"/>
    <col min="11009" max="11009" width="3.88671875" style="270" customWidth="1"/>
    <col min="11010" max="11010" width="16.5546875" style="270" customWidth="1"/>
    <col min="11011" max="11011" width="14" style="270" customWidth="1"/>
    <col min="11012" max="11012" width="31.44140625" style="270" customWidth="1"/>
    <col min="11013" max="11013" width="12.109375" style="270" customWidth="1"/>
    <col min="11014" max="11014" width="0" style="270" hidden="1" customWidth="1"/>
    <col min="11015" max="11015" width="29.88671875" style="270" customWidth="1"/>
    <col min="11016" max="11016" width="7.6640625" style="270" customWidth="1"/>
    <col min="11017" max="11021" width="0" style="270" hidden="1" customWidth="1"/>
    <col min="11022" max="11023" width="7.44140625" style="270" customWidth="1"/>
    <col min="11024" max="11024" width="0" style="270" hidden="1" customWidth="1"/>
    <col min="11025" max="11025" width="7.44140625" style="270" customWidth="1"/>
    <col min="11026" max="11264" width="8.88671875" style="270"/>
    <col min="11265" max="11265" width="3.88671875" style="270" customWidth="1"/>
    <col min="11266" max="11266" width="16.5546875" style="270" customWidth="1"/>
    <col min="11267" max="11267" width="14" style="270" customWidth="1"/>
    <col min="11268" max="11268" width="31.44140625" style="270" customWidth="1"/>
    <col min="11269" max="11269" width="12.109375" style="270" customWidth="1"/>
    <col min="11270" max="11270" width="0" style="270" hidden="1" customWidth="1"/>
    <col min="11271" max="11271" width="29.88671875" style="270" customWidth="1"/>
    <col min="11272" max="11272" width="7.6640625" style="270" customWidth="1"/>
    <col min="11273" max="11277" width="0" style="270" hidden="1" customWidth="1"/>
    <col min="11278" max="11279" width="7.44140625" style="270" customWidth="1"/>
    <col min="11280" max="11280" width="0" style="270" hidden="1" customWidth="1"/>
    <col min="11281" max="11281" width="7.44140625" style="270" customWidth="1"/>
    <col min="11282" max="11520" width="8.88671875" style="270"/>
    <col min="11521" max="11521" width="3.88671875" style="270" customWidth="1"/>
    <col min="11522" max="11522" width="16.5546875" style="270" customWidth="1"/>
    <col min="11523" max="11523" width="14" style="270" customWidth="1"/>
    <col min="11524" max="11524" width="31.44140625" style="270" customWidth="1"/>
    <col min="11525" max="11525" width="12.109375" style="270" customWidth="1"/>
    <col min="11526" max="11526" width="0" style="270" hidden="1" customWidth="1"/>
    <col min="11527" max="11527" width="29.88671875" style="270" customWidth="1"/>
    <col min="11528" max="11528" width="7.6640625" style="270" customWidth="1"/>
    <col min="11529" max="11533" width="0" style="270" hidden="1" customWidth="1"/>
    <col min="11534" max="11535" width="7.44140625" style="270" customWidth="1"/>
    <col min="11536" max="11536" width="0" style="270" hidden="1" customWidth="1"/>
    <col min="11537" max="11537" width="7.44140625" style="270" customWidth="1"/>
    <col min="11538" max="11776" width="8.88671875" style="270"/>
    <col min="11777" max="11777" width="3.88671875" style="270" customWidth="1"/>
    <col min="11778" max="11778" width="16.5546875" style="270" customWidth="1"/>
    <col min="11779" max="11779" width="14" style="270" customWidth="1"/>
    <col min="11780" max="11780" width="31.44140625" style="270" customWidth="1"/>
    <col min="11781" max="11781" width="12.109375" style="270" customWidth="1"/>
    <col min="11782" max="11782" width="0" style="270" hidden="1" customWidth="1"/>
    <col min="11783" max="11783" width="29.88671875" style="270" customWidth="1"/>
    <col min="11784" max="11784" width="7.6640625" style="270" customWidth="1"/>
    <col min="11785" max="11789" width="0" style="270" hidden="1" customWidth="1"/>
    <col min="11790" max="11791" width="7.44140625" style="270" customWidth="1"/>
    <col min="11792" max="11792" width="0" style="270" hidden="1" customWidth="1"/>
    <col min="11793" max="11793" width="7.44140625" style="270" customWidth="1"/>
    <col min="11794" max="12032" width="8.88671875" style="270"/>
    <col min="12033" max="12033" width="3.88671875" style="270" customWidth="1"/>
    <col min="12034" max="12034" width="16.5546875" style="270" customWidth="1"/>
    <col min="12035" max="12035" width="14" style="270" customWidth="1"/>
    <col min="12036" max="12036" width="31.44140625" style="270" customWidth="1"/>
    <col min="12037" max="12037" width="12.109375" style="270" customWidth="1"/>
    <col min="12038" max="12038" width="0" style="270" hidden="1" customWidth="1"/>
    <col min="12039" max="12039" width="29.88671875" style="270" customWidth="1"/>
    <col min="12040" max="12040" width="7.6640625" style="270" customWidth="1"/>
    <col min="12041" max="12045" width="0" style="270" hidden="1" customWidth="1"/>
    <col min="12046" max="12047" width="7.44140625" style="270" customWidth="1"/>
    <col min="12048" max="12048" width="0" style="270" hidden="1" customWidth="1"/>
    <col min="12049" max="12049" width="7.44140625" style="270" customWidth="1"/>
    <col min="12050" max="12288" width="8.88671875" style="270"/>
    <col min="12289" max="12289" width="3.88671875" style="270" customWidth="1"/>
    <col min="12290" max="12290" width="16.5546875" style="270" customWidth="1"/>
    <col min="12291" max="12291" width="14" style="270" customWidth="1"/>
    <col min="12292" max="12292" width="31.44140625" style="270" customWidth="1"/>
    <col min="12293" max="12293" width="12.109375" style="270" customWidth="1"/>
    <col min="12294" max="12294" width="0" style="270" hidden="1" customWidth="1"/>
    <col min="12295" max="12295" width="29.88671875" style="270" customWidth="1"/>
    <col min="12296" max="12296" width="7.6640625" style="270" customWidth="1"/>
    <col min="12297" max="12301" width="0" style="270" hidden="1" customWidth="1"/>
    <col min="12302" max="12303" width="7.44140625" style="270" customWidth="1"/>
    <col min="12304" max="12304" width="0" style="270" hidden="1" customWidth="1"/>
    <col min="12305" max="12305" width="7.44140625" style="270" customWidth="1"/>
    <col min="12306" max="12544" width="8.88671875" style="270"/>
    <col min="12545" max="12545" width="3.88671875" style="270" customWidth="1"/>
    <col min="12546" max="12546" width="16.5546875" style="270" customWidth="1"/>
    <col min="12547" max="12547" width="14" style="270" customWidth="1"/>
    <col min="12548" max="12548" width="31.44140625" style="270" customWidth="1"/>
    <col min="12549" max="12549" width="12.109375" style="270" customWidth="1"/>
    <col min="12550" max="12550" width="0" style="270" hidden="1" customWidth="1"/>
    <col min="12551" max="12551" width="29.88671875" style="270" customWidth="1"/>
    <col min="12552" max="12552" width="7.6640625" style="270" customWidth="1"/>
    <col min="12553" max="12557" width="0" style="270" hidden="1" customWidth="1"/>
    <col min="12558" max="12559" width="7.44140625" style="270" customWidth="1"/>
    <col min="12560" max="12560" width="0" style="270" hidden="1" customWidth="1"/>
    <col min="12561" max="12561" width="7.44140625" style="270" customWidth="1"/>
    <col min="12562" max="12800" width="8.88671875" style="270"/>
    <col min="12801" max="12801" width="3.88671875" style="270" customWidth="1"/>
    <col min="12802" max="12802" width="16.5546875" style="270" customWidth="1"/>
    <col min="12803" max="12803" width="14" style="270" customWidth="1"/>
    <col min="12804" max="12804" width="31.44140625" style="270" customWidth="1"/>
    <col min="12805" max="12805" width="12.109375" style="270" customWidth="1"/>
    <col min="12806" max="12806" width="0" style="270" hidden="1" customWidth="1"/>
    <col min="12807" max="12807" width="29.88671875" style="270" customWidth="1"/>
    <col min="12808" max="12808" width="7.6640625" style="270" customWidth="1"/>
    <col min="12809" max="12813" width="0" style="270" hidden="1" customWidth="1"/>
    <col min="12814" max="12815" width="7.44140625" style="270" customWidth="1"/>
    <col min="12816" max="12816" width="0" style="270" hidden="1" customWidth="1"/>
    <col min="12817" max="12817" width="7.44140625" style="270" customWidth="1"/>
    <col min="12818" max="13056" width="8.88671875" style="270"/>
    <col min="13057" max="13057" width="3.88671875" style="270" customWidth="1"/>
    <col min="13058" max="13058" width="16.5546875" style="270" customWidth="1"/>
    <col min="13059" max="13059" width="14" style="270" customWidth="1"/>
    <col min="13060" max="13060" width="31.44140625" style="270" customWidth="1"/>
    <col min="13061" max="13061" width="12.109375" style="270" customWidth="1"/>
    <col min="13062" max="13062" width="0" style="270" hidden="1" customWidth="1"/>
    <col min="13063" max="13063" width="29.88671875" style="270" customWidth="1"/>
    <col min="13064" max="13064" width="7.6640625" style="270" customWidth="1"/>
    <col min="13065" max="13069" width="0" style="270" hidden="1" customWidth="1"/>
    <col min="13070" max="13071" width="7.44140625" style="270" customWidth="1"/>
    <col min="13072" max="13072" width="0" style="270" hidden="1" customWidth="1"/>
    <col min="13073" max="13073" width="7.44140625" style="270" customWidth="1"/>
    <col min="13074" max="13312" width="8.88671875" style="270"/>
    <col min="13313" max="13313" width="3.88671875" style="270" customWidth="1"/>
    <col min="13314" max="13314" width="16.5546875" style="270" customWidth="1"/>
    <col min="13315" max="13315" width="14" style="270" customWidth="1"/>
    <col min="13316" max="13316" width="31.44140625" style="270" customWidth="1"/>
    <col min="13317" max="13317" width="12.109375" style="270" customWidth="1"/>
    <col min="13318" max="13318" width="0" style="270" hidden="1" customWidth="1"/>
    <col min="13319" max="13319" width="29.88671875" style="270" customWidth="1"/>
    <col min="13320" max="13320" width="7.6640625" style="270" customWidth="1"/>
    <col min="13321" max="13325" width="0" style="270" hidden="1" customWidth="1"/>
    <col min="13326" max="13327" width="7.44140625" style="270" customWidth="1"/>
    <col min="13328" max="13328" width="0" style="270" hidden="1" customWidth="1"/>
    <col min="13329" max="13329" width="7.44140625" style="270" customWidth="1"/>
    <col min="13330" max="13568" width="8.88671875" style="270"/>
    <col min="13569" max="13569" width="3.88671875" style="270" customWidth="1"/>
    <col min="13570" max="13570" width="16.5546875" style="270" customWidth="1"/>
    <col min="13571" max="13571" width="14" style="270" customWidth="1"/>
    <col min="13572" max="13572" width="31.44140625" style="270" customWidth="1"/>
    <col min="13573" max="13573" width="12.109375" style="270" customWidth="1"/>
    <col min="13574" max="13574" width="0" style="270" hidden="1" customWidth="1"/>
    <col min="13575" max="13575" width="29.88671875" style="270" customWidth="1"/>
    <col min="13576" max="13576" width="7.6640625" style="270" customWidth="1"/>
    <col min="13577" max="13581" width="0" style="270" hidden="1" customWidth="1"/>
    <col min="13582" max="13583" width="7.44140625" style="270" customWidth="1"/>
    <col min="13584" max="13584" width="0" style="270" hidden="1" customWidth="1"/>
    <col min="13585" max="13585" width="7.44140625" style="270" customWidth="1"/>
    <col min="13586" max="13824" width="8.88671875" style="270"/>
    <col min="13825" max="13825" width="3.88671875" style="270" customWidth="1"/>
    <col min="13826" max="13826" width="16.5546875" style="270" customWidth="1"/>
    <col min="13827" max="13827" width="14" style="270" customWidth="1"/>
    <col min="13828" max="13828" width="31.44140625" style="270" customWidth="1"/>
    <col min="13829" max="13829" width="12.109375" style="270" customWidth="1"/>
    <col min="13830" max="13830" width="0" style="270" hidden="1" customWidth="1"/>
    <col min="13831" max="13831" width="29.88671875" style="270" customWidth="1"/>
    <col min="13832" max="13832" width="7.6640625" style="270" customWidth="1"/>
    <col min="13833" max="13837" width="0" style="270" hidden="1" customWidth="1"/>
    <col min="13838" max="13839" width="7.44140625" style="270" customWidth="1"/>
    <col min="13840" max="13840" width="0" style="270" hidden="1" customWidth="1"/>
    <col min="13841" max="13841" width="7.44140625" style="270" customWidth="1"/>
    <col min="13842" max="14080" width="8.88671875" style="270"/>
    <col min="14081" max="14081" width="3.88671875" style="270" customWidth="1"/>
    <col min="14082" max="14082" width="16.5546875" style="270" customWidth="1"/>
    <col min="14083" max="14083" width="14" style="270" customWidth="1"/>
    <col min="14084" max="14084" width="31.44140625" style="270" customWidth="1"/>
    <col min="14085" max="14085" width="12.109375" style="270" customWidth="1"/>
    <col min="14086" max="14086" width="0" style="270" hidden="1" customWidth="1"/>
    <col min="14087" max="14087" width="29.88671875" style="270" customWidth="1"/>
    <col min="14088" max="14088" width="7.6640625" style="270" customWidth="1"/>
    <col min="14089" max="14093" width="0" style="270" hidden="1" customWidth="1"/>
    <col min="14094" max="14095" width="7.44140625" style="270" customWidth="1"/>
    <col min="14096" max="14096" width="0" style="270" hidden="1" customWidth="1"/>
    <col min="14097" max="14097" width="7.44140625" style="270" customWidth="1"/>
    <col min="14098" max="14336" width="8.88671875" style="270"/>
    <col min="14337" max="14337" width="3.88671875" style="270" customWidth="1"/>
    <col min="14338" max="14338" width="16.5546875" style="270" customWidth="1"/>
    <col min="14339" max="14339" width="14" style="270" customWidth="1"/>
    <col min="14340" max="14340" width="31.44140625" style="270" customWidth="1"/>
    <col min="14341" max="14341" width="12.109375" style="270" customWidth="1"/>
    <col min="14342" max="14342" width="0" style="270" hidden="1" customWidth="1"/>
    <col min="14343" max="14343" width="29.88671875" style="270" customWidth="1"/>
    <col min="14344" max="14344" width="7.6640625" style="270" customWidth="1"/>
    <col min="14345" max="14349" width="0" style="270" hidden="1" customWidth="1"/>
    <col min="14350" max="14351" width="7.44140625" style="270" customWidth="1"/>
    <col min="14352" max="14352" width="0" style="270" hidden="1" customWidth="1"/>
    <col min="14353" max="14353" width="7.44140625" style="270" customWidth="1"/>
    <col min="14354" max="14592" width="8.88671875" style="270"/>
    <col min="14593" max="14593" width="3.88671875" style="270" customWidth="1"/>
    <col min="14594" max="14594" width="16.5546875" style="270" customWidth="1"/>
    <col min="14595" max="14595" width="14" style="270" customWidth="1"/>
    <col min="14596" max="14596" width="31.44140625" style="270" customWidth="1"/>
    <col min="14597" max="14597" width="12.109375" style="270" customWidth="1"/>
    <col min="14598" max="14598" width="0" style="270" hidden="1" customWidth="1"/>
    <col min="14599" max="14599" width="29.88671875" style="270" customWidth="1"/>
    <col min="14600" max="14600" width="7.6640625" style="270" customWidth="1"/>
    <col min="14601" max="14605" width="0" style="270" hidden="1" customWidth="1"/>
    <col min="14606" max="14607" width="7.44140625" style="270" customWidth="1"/>
    <col min="14608" max="14608" width="0" style="270" hidden="1" customWidth="1"/>
    <col min="14609" max="14609" width="7.44140625" style="270" customWidth="1"/>
    <col min="14610" max="14848" width="8.88671875" style="270"/>
    <col min="14849" max="14849" width="3.88671875" style="270" customWidth="1"/>
    <col min="14850" max="14850" width="16.5546875" style="270" customWidth="1"/>
    <col min="14851" max="14851" width="14" style="270" customWidth="1"/>
    <col min="14852" max="14852" width="31.44140625" style="270" customWidth="1"/>
    <col min="14853" max="14853" width="12.109375" style="270" customWidth="1"/>
    <col min="14854" max="14854" width="0" style="270" hidden="1" customWidth="1"/>
    <col min="14855" max="14855" width="29.88671875" style="270" customWidth="1"/>
    <col min="14856" max="14856" width="7.6640625" style="270" customWidth="1"/>
    <col min="14857" max="14861" width="0" style="270" hidden="1" customWidth="1"/>
    <col min="14862" max="14863" width="7.44140625" style="270" customWidth="1"/>
    <col min="14864" max="14864" width="0" style="270" hidden="1" customWidth="1"/>
    <col min="14865" max="14865" width="7.44140625" style="270" customWidth="1"/>
    <col min="14866" max="15104" width="8.88671875" style="270"/>
    <col min="15105" max="15105" width="3.88671875" style="270" customWidth="1"/>
    <col min="15106" max="15106" width="16.5546875" style="270" customWidth="1"/>
    <col min="15107" max="15107" width="14" style="270" customWidth="1"/>
    <col min="15108" max="15108" width="31.44140625" style="270" customWidth="1"/>
    <col min="15109" max="15109" width="12.109375" style="270" customWidth="1"/>
    <col min="15110" max="15110" width="0" style="270" hidden="1" customWidth="1"/>
    <col min="15111" max="15111" width="29.88671875" style="270" customWidth="1"/>
    <col min="15112" max="15112" width="7.6640625" style="270" customWidth="1"/>
    <col min="15113" max="15117" width="0" style="270" hidden="1" customWidth="1"/>
    <col min="15118" max="15119" width="7.44140625" style="270" customWidth="1"/>
    <col min="15120" max="15120" width="0" style="270" hidden="1" customWidth="1"/>
    <col min="15121" max="15121" width="7.44140625" style="270" customWidth="1"/>
    <col min="15122" max="15360" width="8.88671875" style="270"/>
    <col min="15361" max="15361" width="3.88671875" style="270" customWidth="1"/>
    <col min="15362" max="15362" width="16.5546875" style="270" customWidth="1"/>
    <col min="15363" max="15363" width="14" style="270" customWidth="1"/>
    <col min="15364" max="15364" width="31.44140625" style="270" customWidth="1"/>
    <col min="15365" max="15365" width="12.109375" style="270" customWidth="1"/>
    <col min="15366" max="15366" width="0" style="270" hidden="1" customWidth="1"/>
    <col min="15367" max="15367" width="29.88671875" style="270" customWidth="1"/>
    <col min="15368" max="15368" width="7.6640625" style="270" customWidth="1"/>
    <col min="15369" max="15373" width="0" style="270" hidden="1" customWidth="1"/>
    <col min="15374" max="15375" width="7.44140625" style="270" customWidth="1"/>
    <col min="15376" max="15376" width="0" style="270" hidden="1" customWidth="1"/>
    <col min="15377" max="15377" width="7.44140625" style="270" customWidth="1"/>
    <col min="15378" max="15616" width="8.88671875" style="270"/>
    <col min="15617" max="15617" width="3.88671875" style="270" customWidth="1"/>
    <col min="15618" max="15618" width="16.5546875" style="270" customWidth="1"/>
    <col min="15619" max="15619" width="14" style="270" customWidth="1"/>
    <col min="15620" max="15620" width="31.44140625" style="270" customWidth="1"/>
    <col min="15621" max="15621" width="12.109375" style="270" customWidth="1"/>
    <col min="15622" max="15622" width="0" style="270" hidden="1" customWidth="1"/>
    <col min="15623" max="15623" width="29.88671875" style="270" customWidth="1"/>
    <col min="15624" max="15624" width="7.6640625" style="270" customWidth="1"/>
    <col min="15625" max="15629" width="0" style="270" hidden="1" customWidth="1"/>
    <col min="15630" max="15631" width="7.44140625" style="270" customWidth="1"/>
    <col min="15632" max="15632" width="0" style="270" hidden="1" customWidth="1"/>
    <col min="15633" max="15633" width="7.44140625" style="270" customWidth="1"/>
    <col min="15634" max="15872" width="8.88671875" style="270"/>
    <col min="15873" max="15873" width="3.88671875" style="270" customWidth="1"/>
    <col min="15874" max="15874" width="16.5546875" style="270" customWidth="1"/>
    <col min="15875" max="15875" width="14" style="270" customWidth="1"/>
    <col min="15876" max="15876" width="31.44140625" style="270" customWidth="1"/>
    <col min="15877" max="15877" width="12.109375" style="270" customWidth="1"/>
    <col min="15878" max="15878" width="0" style="270" hidden="1" customWidth="1"/>
    <col min="15879" max="15879" width="29.88671875" style="270" customWidth="1"/>
    <col min="15880" max="15880" width="7.6640625" style="270" customWidth="1"/>
    <col min="15881" max="15885" width="0" style="270" hidden="1" customWidth="1"/>
    <col min="15886" max="15887" width="7.44140625" style="270" customWidth="1"/>
    <col min="15888" max="15888" width="0" style="270" hidden="1" customWidth="1"/>
    <col min="15889" max="15889" width="7.44140625" style="270" customWidth="1"/>
    <col min="15890" max="16128" width="8.88671875" style="270"/>
    <col min="16129" max="16129" width="3.88671875" style="270" customWidth="1"/>
    <col min="16130" max="16130" width="16.5546875" style="270" customWidth="1"/>
    <col min="16131" max="16131" width="14" style="270" customWidth="1"/>
    <col min="16132" max="16132" width="31.44140625" style="270" customWidth="1"/>
    <col min="16133" max="16133" width="12.109375" style="270" customWidth="1"/>
    <col min="16134" max="16134" width="0" style="270" hidden="1" customWidth="1"/>
    <col min="16135" max="16135" width="29.88671875" style="270" customWidth="1"/>
    <col min="16136" max="16136" width="7.6640625" style="270" customWidth="1"/>
    <col min="16137" max="16141" width="0" style="270" hidden="1" customWidth="1"/>
    <col min="16142" max="16143" width="7.44140625" style="270" customWidth="1"/>
    <col min="16144" max="16144" width="0" style="270" hidden="1" customWidth="1"/>
    <col min="16145" max="16145" width="7.44140625" style="270" customWidth="1"/>
    <col min="16146" max="16384" width="8.88671875" style="270"/>
  </cols>
  <sheetData>
    <row r="1" spans="1:17" ht="24.6" x14ac:dyDescent="0.4">
      <c r="A1" s="261" t="str">
        <f>[2]Altalanos!$A$6</f>
        <v>Somogy Vármegyei Tenisz DO B kategória - Leány</v>
      </c>
      <c r="B1" s="262"/>
      <c r="C1" s="262"/>
      <c r="D1" s="263"/>
      <c r="E1" s="264" t="s">
        <v>44</v>
      </c>
      <c r="F1" s="265"/>
      <c r="G1" s="266"/>
      <c r="H1" s="267"/>
      <c r="I1" s="267"/>
      <c r="J1" s="268"/>
      <c r="K1" s="268"/>
      <c r="L1" s="268"/>
      <c r="M1" s="268"/>
      <c r="N1" s="268"/>
      <c r="O1" s="268"/>
      <c r="P1" s="268"/>
      <c r="Q1" s="269"/>
    </row>
    <row r="2" spans="1:17" ht="13.8" thickBot="1" x14ac:dyDescent="0.3">
      <c r="B2" s="271" t="s">
        <v>43</v>
      </c>
      <c r="C2" s="457" t="str">
        <f>[2]Altalanos!$C$8</f>
        <v>V.kcs.-U14-L</v>
      </c>
      <c r="D2" s="265"/>
      <c r="E2" s="264" t="s">
        <v>29</v>
      </c>
      <c r="F2" s="272"/>
      <c r="G2" s="272"/>
      <c r="H2" s="273"/>
      <c r="I2" s="273"/>
      <c r="J2" s="267"/>
      <c r="K2" s="267"/>
      <c r="L2" s="267"/>
      <c r="M2" s="267"/>
      <c r="N2" s="274"/>
      <c r="O2" s="275"/>
      <c r="P2" s="275"/>
      <c r="Q2" s="274"/>
    </row>
    <row r="3" spans="1:17" s="285" customFormat="1" ht="13.8" thickBot="1" x14ac:dyDescent="0.3">
      <c r="A3" s="276" t="s">
        <v>42</v>
      </c>
      <c r="B3" s="277"/>
      <c r="C3" s="277"/>
      <c r="D3" s="277"/>
      <c r="E3" s="277"/>
      <c r="F3" s="277"/>
      <c r="G3" s="277"/>
      <c r="H3" s="277"/>
      <c r="I3" s="278"/>
      <c r="J3" s="279"/>
      <c r="K3" s="280"/>
      <c r="L3" s="280"/>
      <c r="M3" s="280"/>
      <c r="N3" s="281" t="s">
        <v>28</v>
      </c>
      <c r="O3" s="282"/>
      <c r="P3" s="283"/>
      <c r="Q3" s="284"/>
    </row>
    <row r="4" spans="1:17" s="285" customFormat="1" x14ac:dyDescent="0.25">
      <c r="A4" s="286" t="s">
        <v>21</v>
      </c>
      <c r="B4" s="286"/>
      <c r="C4" s="287" t="s">
        <v>19</v>
      </c>
      <c r="D4" s="286" t="s">
        <v>24</v>
      </c>
      <c r="E4" s="288"/>
      <c r="G4" s="289"/>
      <c r="H4" s="290" t="s">
        <v>25</v>
      </c>
      <c r="I4" s="291"/>
      <c r="J4" s="292"/>
      <c r="K4" s="293"/>
      <c r="L4" s="293"/>
      <c r="M4" s="293"/>
      <c r="N4" s="292"/>
      <c r="O4" s="294"/>
      <c r="P4" s="294"/>
      <c r="Q4" s="295"/>
    </row>
    <row r="5" spans="1:17" s="285" customFormat="1" ht="13.8" thickBot="1" x14ac:dyDescent="0.3">
      <c r="A5" s="296">
        <f>[2]Altalanos!$A$10</f>
        <v>46135</v>
      </c>
      <c r="B5" s="296"/>
      <c r="C5" s="297" t="str">
        <f>[2]Altalanos!$C$10</f>
        <v>Balatonboglár</v>
      </c>
      <c r="D5" s="298" t="str">
        <f>[2]Altalanos!$D$10</f>
        <v xml:space="preserve">  </v>
      </c>
      <c r="E5" s="298"/>
      <c r="F5" s="298"/>
      <c r="G5" s="298"/>
      <c r="H5" s="299" t="str">
        <f>[2]Altalanos!$E$10</f>
        <v>Nagyistók-Nádasi Judit</v>
      </c>
      <c r="I5" s="300"/>
      <c r="J5" s="301"/>
      <c r="K5" s="302"/>
      <c r="L5" s="302"/>
      <c r="M5" s="302"/>
      <c r="N5" s="301"/>
      <c r="O5" s="298"/>
      <c r="P5" s="298"/>
      <c r="Q5" s="303"/>
    </row>
    <row r="6" spans="1:17" ht="30" customHeight="1" thickBot="1" x14ac:dyDescent="0.3">
      <c r="A6" s="304" t="s">
        <v>30</v>
      </c>
      <c r="B6" s="305" t="s">
        <v>22</v>
      </c>
      <c r="C6" s="305" t="s">
        <v>23</v>
      </c>
      <c r="D6" s="305" t="s">
        <v>26</v>
      </c>
      <c r="E6" s="306" t="s">
        <v>27</v>
      </c>
      <c r="F6" s="306" t="s">
        <v>31</v>
      </c>
      <c r="G6" s="306" t="s">
        <v>83</v>
      </c>
      <c r="H6" s="307" t="s">
        <v>32</v>
      </c>
      <c r="I6" s="308"/>
      <c r="J6" s="309" t="s">
        <v>14</v>
      </c>
      <c r="K6" s="310" t="s">
        <v>12</v>
      </c>
      <c r="L6" s="311" t="s">
        <v>0</v>
      </c>
      <c r="M6" s="312" t="s">
        <v>13</v>
      </c>
      <c r="N6" s="313" t="s">
        <v>40</v>
      </c>
      <c r="O6" s="314" t="s">
        <v>33</v>
      </c>
      <c r="P6" s="315" t="s">
        <v>1</v>
      </c>
      <c r="Q6" s="306" t="s">
        <v>34</v>
      </c>
    </row>
    <row r="7" spans="1:17" s="330" customFormat="1" ht="18.899999999999999" customHeight="1" x14ac:dyDescent="0.25">
      <c r="A7" s="316">
        <v>1</v>
      </c>
      <c r="B7" s="337" t="s">
        <v>553</v>
      </c>
      <c r="C7" s="337" t="s">
        <v>554</v>
      </c>
      <c r="D7" s="319" t="s">
        <v>97</v>
      </c>
      <c r="E7" s="320" t="s">
        <v>555</v>
      </c>
      <c r="F7" s="321"/>
      <c r="G7" s="322"/>
      <c r="H7" s="323"/>
      <c r="I7" s="323"/>
      <c r="J7" s="324"/>
      <c r="K7" s="325"/>
      <c r="L7" s="326"/>
      <c r="M7" s="325"/>
      <c r="N7" s="327"/>
      <c r="O7" s="323"/>
      <c r="P7" s="328"/>
      <c r="Q7" s="329"/>
    </row>
    <row r="8" spans="1:17" s="330" customFormat="1" ht="18.899999999999999" customHeight="1" x14ac:dyDescent="0.25">
      <c r="A8" s="316">
        <v>2</v>
      </c>
      <c r="B8" s="337" t="s">
        <v>556</v>
      </c>
      <c r="C8" s="337" t="s">
        <v>557</v>
      </c>
      <c r="D8" s="319" t="s">
        <v>97</v>
      </c>
      <c r="E8" s="320" t="s">
        <v>558</v>
      </c>
      <c r="F8" s="333"/>
      <c r="G8" s="334"/>
      <c r="H8" s="323"/>
      <c r="I8" s="323"/>
      <c r="J8" s="324"/>
      <c r="K8" s="325"/>
      <c r="L8" s="326"/>
      <c r="M8" s="325"/>
      <c r="N8" s="327"/>
      <c r="O8" s="323"/>
      <c r="P8" s="328"/>
      <c r="Q8" s="329"/>
    </row>
    <row r="9" spans="1:17" s="330" customFormat="1" ht="18.899999999999999" customHeight="1" x14ac:dyDescent="0.25">
      <c r="A9" s="316">
        <v>3</v>
      </c>
      <c r="B9" s="337" t="s">
        <v>380</v>
      </c>
      <c r="C9" s="337" t="s">
        <v>559</v>
      </c>
      <c r="D9" s="319" t="s">
        <v>560</v>
      </c>
      <c r="E9" s="320" t="s">
        <v>561</v>
      </c>
      <c r="F9" s="333"/>
      <c r="G9" s="334"/>
      <c r="H9" s="323"/>
      <c r="I9" s="323"/>
      <c r="J9" s="324"/>
      <c r="K9" s="325"/>
      <c r="L9" s="326"/>
      <c r="M9" s="325"/>
      <c r="N9" s="327"/>
      <c r="O9" s="323"/>
      <c r="P9" s="335"/>
      <c r="Q9" s="336"/>
    </row>
    <row r="10" spans="1:17" s="330" customFormat="1" ht="18.899999999999999" customHeight="1" x14ac:dyDescent="0.25">
      <c r="A10" s="316">
        <v>4</v>
      </c>
      <c r="B10" s="337" t="s">
        <v>562</v>
      </c>
      <c r="C10" s="337" t="s">
        <v>563</v>
      </c>
      <c r="D10" s="319" t="s">
        <v>97</v>
      </c>
      <c r="E10" s="320" t="s">
        <v>564</v>
      </c>
      <c r="F10" s="333"/>
      <c r="G10" s="334"/>
      <c r="H10" s="323"/>
      <c r="I10" s="323"/>
      <c r="J10" s="324"/>
      <c r="K10" s="325"/>
      <c r="L10" s="326"/>
      <c r="M10" s="325"/>
      <c r="N10" s="327"/>
      <c r="O10" s="323"/>
      <c r="P10" s="338"/>
      <c r="Q10" s="339"/>
    </row>
    <row r="11" spans="1:17" s="330" customFormat="1" ht="18.899999999999999" customHeight="1" x14ac:dyDescent="0.25">
      <c r="A11" s="316">
        <v>5</v>
      </c>
      <c r="B11" s="337" t="s">
        <v>565</v>
      </c>
      <c r="C11" s="337" t="s">
        <v>566</v>
      </c>
      <c r="D11" s="319" t="s">
        <v>567</v>
      </c>
      <c r="E11" s="320" t="s">
        <v>568</v>
      </c>
      <c r="F11" s="333"/>
      <c r="G11" s="334"/>
      <c r="H11" s="323"/>
      <c r="I11" s="323"/>
      <c r="J11" s="324"/>
      <c r="K11" s="325"/>
      <c r="L11" s="326"/>
      <c r="M11" s="325"/>
      <c r="N11" s="327"/>
      <c r="O11" s="323"/>
      <c r="P11" s="338"/>
      <c r="Q11" s="339"/>
    </row>
    <row r="12" spans="1:17" s="330" customFormat="1" ht="18.899999999999999" customHeight="1" x14ac:dyDescent="0.25">
      <c r="A12" s="316">
        <v>6</v>
      </c>
      <c r="B12" s="337" t="s">
        <v>569</v>
      </c>
      <c r="C12" s="337" t="s">
        <v>570</v>
      </c>
      <c r="D12" s="319" t="s">
        <v>567</v>
      </c>
      <c r="E12" s="320" t="s">
        <v>571</v>
      </c>
      <c r="F12" s="333"/>
      <c r="G12" s="334"/>
      <c r="H12" s="323"/>
      <c r="I12" s="323"/>
      <c r="J12" s="324"/>
      <c r="K12" s="325"/>
      <c r="L12" s="326"/>
      <c r="M12" s="325"/>
      <c r="N12" s="327"/>
      <c r="O12" s="323"/>
      <c r="P12" s="338"/>
      <c r="Q12" s="339"/>
    </row>
    <row r="13" spans="1:17" s="330" customFormat="1" ht="18.899999999999999" customHeight="1" x14ac:dyDescent="0.25">
      <c r="A13" s="316">
        <v>7</v>
      </c>
      <c r="B13" s="337" t="s">
        <v>572</v>
      </c>
      <c r="C13" s="337" t="s">
        <v>573</v>
      </c>
      <c r="D13" s="319" t="s">
        <v>97</v>
      </c>
      <c r="E13" s="320" t="s">
        <v>574</v>
      </c>
      <c r="F13" s="333"/>
      <c r="G13" s="334"/>
      <c r="H13" s="323"/>
      <c r="I13" s="323"/>
      <c r="J13" s="324"/>
      <c r="K13" s="325"/>
      <c r="L13" s="326"/>
      <c r="M13" s="325"/>
      <c r="N13" s="327"/>
      <c r="O13" s="323"/>
      <c r="P13" s="338"/>
      <c r="Q13" s="339"/>
    </row>
    <row r="14" spans="1:17" s="330" customFormat="1" ht="18.899999999999999" customHeight="1" x14ac:dyDescent="0.25">
      <c r="A14" s="316">
        <v>8</v>
      </c>
      <c r="B14" s="337" t="s">
        <v>481</v>
      </c>
      <c r="C14" s="337" t="s">
        <v>575</v>
      </c>
      <c r="D14" s="319" t="s">
        <v>576</v>
      </c>
      <c r="E14" s="320" t="s">
        <v>558</v>
      </c>
      <c r="F14" s="333"/>
      <c r="G14" s="334"/>
      <c r="H14" s="323"/>
      <c r="I14" s="323"/>
      <c r="J14" s="324"/>
      <c r="K14" s="325"/>
      <c r="L14" s="326"/>
      <c r="M14" s="325"/>
      <c r="N14" s="327"/>
      <c r="O14" s="323"/>
      <c r="P14" s="338"/>
      <c r="Q14" s="339"/>
    </row>
    <row r="15" spans="1:17" s="330" customFormat="1" ht="18.899999999999999" customHeight="1" x14ac:dyDescent="0.25">
      <c r="A15" s="316">
        <v>9</v>
      </c>
      <c r="B15" s="337" t="s">
        <v>577</v>
      </c>
      <c r="C15" s="337" t="s">
        <v>578</v>
      </c>
      <c r="D15" s="319" t="s">
        <v>325</v>
      </c>
      <c r="E15" s="320" t="s">
        <v>579</v>
      </c>
      <c r="F15" s="329"/>
      <c r="G15" s="329"/>
      <c r="H15" s="323"/>
      <c r="I15" s="323"/>
      <c r="J15" s="324"/>
      <c r="K15" s="325"/>
      <c r="L15" s="326"/>
      <c r="M15" s="340"/>
      <c r="N15" s="327"/>
      <c r="O15" s="323"/>
      <c r="P15" s="329"/>
      <c r="Q15" s="329"/>
    </row>
    <row r="16" spans="1:17" s="330" customFormat="1" ht="18.899999999999999" customHeight="1" x14ac:dyDescent="0.25">
      <c r="A16" s="316">
        <v>10</v>
      </c>
      <c r="B16" s="341"/>
      <c r="C16" s="337"/>
      <c r="D16" s="323"/>
      <c r="E16" s="320"/>
      <c r="F16" s="329"/>
      <c r="G16" s="329"/>
      <c r="H16" s="323"/>
      <c r="I16" s="323"/>
      <c r="J16" s="324"/>
      <c r="K16" s="325"/>
      <c r="L16" s="326"/>
      <c r="M16" s="340"/>
      <c r="N16" s="327"/>
      <c r="O16" s="323"/>
      <c r="P16" s="328"/>
      <c r="Q16" s="329"/>
    </row>
    <row r="17" spans="1:17" s="330" customFormat="1" ht="18.899999999999999" customHeight="1" x14ac:dyDescent="0.25">
      <c r="A17" s="316">
        <v>11</v>
      </c>
      <c r="B17" s="337"/>
      <c r="C17" s="337"/>
      <c r="D17" s="323"/>
      <c r="E17" s="320"/>
      <c r="F17" s="329"/>
      <c r="G17" s="329"/>
      <c r="H17" s="323"/>
      <c r="I17" s="323"/>
      <c r="J17" s="324"/>
      <c r="K17" s="325"/>
      <c r="L17" s="326"/>
      <c r="M17" s="340"/>
      <c r="N17" s="327"/>
      <c r="O17" s="323"/>
      <c r="P17" s="328"/>
      <c r="Q17" s="329"/>
    </row>
    <row r="18" spans="1:17" s="330" customFormat="1" ht="18.899999999999999" customHeight="1" x14ac:dyDescent="0.25">
      <c r="A18" s="316">
        <v>12</v>
      </c>
      <c r="B18" s="337"/>
      <c r="C18" s="337"/>
      <c r="D18" s="323"/>
      <c r="E18" s="320"/>
      <c r="F18" s="329"/>
      <c r="G18" s="329"/>
      <c r="H18" s="323"/>
      <c r="I18" s="323"/>
      <c r="J18" s="324"/>
      <c r="K18" s="325"/>
      <c r="L18" s="326"/>
      <c r="M18" s="340"/>
      <c r="N18" s="327"/>
      <c r="O18" s="323"/>
      <c r="P18" s="328"/>
      <c r="Q18" s="329"/>
    </row>
    <row r="19" spans="1:17" s="330" customFormat="1" ht="18.899999999999999" customHeight="1" x14ac:dyDescent="0.25">
      <c r="A19" s="316">
        <v>13</v>
      </c>
      <c r="B19" s="337"/>
      <c r="C19" s="337"/>
      <c r="D19" s="323"/>
      <c r="E19" s="320"/>
      <c r="F19" s="329"/>
      <c r="G19" s="329"/>
      <c r="H19" s="323"/>
      <c r="I19" s="323"/>
      <c r="J19" s="324"/>
      <c r="K19" s="325"/>
      <c r="L19" s="326"/>
      <c r="M19" s="340"/>
      <c r="N19" s="327"/>
      <c r="O19" s="323"/>
      <c r="P19" s="328"/>
      <c r="Q19" s="329"/>
    </row>
    <row r="20" spans="1:17" s="330" customFormat="1" ht="18.899999999999999" customHeight="1" x14ac:dyDescent="0.25">
      <c r="A20" s="316">
        <v>14</v>
      </c>
      <c r="B20" s="337"/>
      <c r="C20" s="337"/>
      <c r="D20" s="323"/>
      <c r="E20" s="320"/>
      <c r="F20" s="329"/>
      <c r="G20" s="329"/>
      <c r="H20" s="323"/>
      <c r="I20" s="323"/>
      <c r="J20" s="324"/>
      <c r="K20" s="325"/>
      <c r="L20" s="326"/>
      <c r="M20" s="340"/>
      <c r="N20" s="327"/>
      <c r="O20" s="323"/>
      <c r="P20" s="328"/>
      <c r="Q20" s="329"/>
    </row>
    <row r="21" spans="1:17" s="330" customFormat="1" ht="18.899999999999999" customHeight="1" x14ac:dyDescent="0.25">
      <c r="A21" s="316">
        <v>15</v>
      </c>
      <c r="B21" s="337"/>
      <c r="C21" s="337"/>
      <c r="D21" s="323"/>
      <c r="E21" s="320"/>
      <c r="F21" s="329"/>
      <c r="G21" s="329"/>
      <c r="H21" s="323"/>
      <c r="I21" s="323"/>
      <c r="J21" s="324"/>
      <c r="K21" s="325"/>
      <c r="L21" s="326"/>
      <c r="M21" s="340"/>
      <c r="N21" s="327"/>
      <c r="O21" s="323"/>
      <c r="P21" s="328"/>
      <c r="Q21" s="329"/>
    </row>
    <row r="22" spans="1:17" s="330" customFormat="1" ht="18.899999999999999" customHeight="1" x14ac:dyDescent="0.25">
      <c r="A22" s="316">
        <v>16</v>
      </c>
      <c r="B22" s="337"/>
      <c r="C22" s="337"/>
      <c r="D22" s="323"/>
      <c r="E22" s="320"/>
      <c r="F22" s="329"/>
      <c r="G22" s="329"/>
      <c r="H22" s="323"/>
      <c r="I22" s="323"/>
      <c r="J22" s="324"/>
      <c r="K22" s="325"/>
      <c r="L22" s="326"/>
      <c r="M22" s="340"/>
      <c r="N22" s="327"/>
      <c r="O22" s="323"/>
      <c r="P22" s="328"/>
      <c r="Q22" s="329"/>
    </row>
    <row r="23" spans="1:17" s="330" customFormat="1" ht="18.899999999999999" customHeight="1" x14ac:dyDescent="0.25">
      <c r="A23" s="316">
        <v>17</v>
      </c>
      <c r="B23" s="337"/>
      <c r="C23" s="337"/>
      <c r="D23" s="323"/>
      <c r="E23" s="320"/>
      <c r="F23" s="329"/>
      <c r="G23" s="329"/>
      <c r="H23" s="323"/>
      <c r="I23" s="323"/>
      <c r="J23" s="324"/>
      <c r="K23" s="325"/>
      <c r="L23" s="326"/>
      <c r="M23" s="340"/>
      <c r="N23" s="327"/>
      <c r="O23" s="323"/>
      <c r="P23" s="328"/>
      <c r="Q23" s="329"/>
    </row>
    <row r="24" spans="1:17" s="330" customFormat="1" ht="18.899999999999999" customHeight="1" x14ac:dyDescent="0.25">
      <c r="A24" s="316">
        <v>18</v>
      </c>
      <c r="B24" s="337"/>
      <c r="C24" s="337"/>
      <c r="D24" s="323"/>
      <c r="E24" s="320"/>
      <c r="F24" s="329"/>
      <c r="G24" s="329"/>
      <c r="H24" s="323"/>
      <c r="I24" s="323"/>
      <c r="J24" s="324"/>
      <c r="K24" s="325"/>
      <c r="L24" s="326"/>
      <c r="M24" s="340"/>
      <c r="N24" s="327"/>
      <c r="O24" s="323"/>
      <c r="P24" s="328"/>
      <c r="Q24" s="329"/>
    </row>
    <row r="25" spans="1:17" s="330" customFormat="1" ht="18.899999999999999" customHeight="1" x14ac:dyDescent="0.25">
      <c r="A25" s="316">
        <v>19</v>
      </c>
      <c r="B25" s="337"/>
      <c r="C25" s="337"/>
      <c r="D25" s="323"/>
      <c r="E25" s="320"/>
      <c r="F25" s="329"/>
      <c r="G25" s="329"/>
      <c r="H25" s="323"/>
      <c r="I25" s="323"/>
      <c r="J25" s="324"/>
      <c r="K25" s="325"/>
      <c r="L25" s="326"/>
      <c r="M25" s="340"/>
      <c r="N25" s="327"/>
      <c r="O25" s="323"/>
      <c r="P25" s="328"/>
      <c r="Q25" s="329"/>
    </row>
    <row r="26" spans="1:17" s="330" customFormat="1" ht="18.899999999999999" customHeight="1" x14ac:dyDescent="0.25">
      <c r="A26" s="316">
        <v>20</v>
      </c>
      <c r="B26" s="337"/>
      <c r="C26" s="337"/>
      <c r="D26" s="323"/>
      <c r="E26" s="320"/>
      <c r="F26" s="329"/>
      <c r="G26" s="329"/>
      <c r="H26" s="323"/>
      <c r="I26" s="323"/>
      <c r="J26" s="324"/>
      <c r="K26" s="325"/>
      <c r="L26" s="326"/>
      <c r="M26" s="340"/>
      <c r="N26" s="327"/>
      <c r="O26" s="323"/>
      <c r="P26" s="328"/>
      <c r="Q26" s="329"/>
    </row>
    <row r="27" spans="1:17" s="330" customFormat="1" ht="18.899999999999999" customHeight="1" x14ac:dyDescent="0.25">
      <c r="A27" s="316">
        <v>21</v>
      </c>
      <c r="B27" s="337"/>
      <c r="C27" s="337"/>
      <c r="D27" s="323"/>
      <c r="E27" s="320"/>
      <c r="F27" s="329"/>
      <c r="G27" s="329"/>
      <c r="H27" s="323"/>
      <c r="I27" s="323"/>
      <c r="J27" s="324"/>
      <c r="K27" s="325"/>
      <c r="L27" s="326"/>
      <c r="M27" s="340"/>
      <c r="N27" s="327"/>
      <c r="O27" s="323"/>
      <c r="P27" s="328"/>
      <c r="Q27" s="329"/>
    </row>
    <row r="28" spans="1:17" s="330" customFormat="1" ht="18.899999999999999" customHeight="1" x14ac:dyDescent="0.25">
      <c r="A28" s="316">
        <v>22</v>
      </c>
      <c r="B28" s="337"/>
      <c r="C28" s="337"/>
      <c r="D28" s="323"/>
      <c r="E28" s="342"/>
      <c r="F28" s="343"/>
      <c r="G28" s="336"/>
      <c r="H28" s="323"/>
      <c r="I28" s="323"/>
      <c r="J28" s="324"/>
      <c r="K28" s="325"/>
      <c r="L28" s="326"/>
      <c r="M28" s="340"/>
      <c r="N28" s="327"/>
      <c r="O28" s="323"/>
      <c r="P28" s="328"/>
      <c r="Q28" s="329"/>
    </row>
    <row r="29" spans="1:17" s="330" customFormat="1" ht="18.899999999999999" customHeight="1" x14ac:dyDescent="0.25">
      <c r="A29" s="316">
        <v>23</v>
      </c>
      <c r="B29" s="337"/>
      <c r="C29" s="337"/>
      <c r="D29" s="323"/>
      <c r="E29" s="344"/>
      <c r="F29" s="329"/>
      <c r="G29" s="329"/>
      <c r="H29" s="323"/>
      <c r="I29" s="323"/>
      <c r="J29" s="324"/>
      <c r="K29" s="325"/>
      <c r="L29" s="326"/>
      <c r="M29" s="340"/>
      <c r="N29" s="327"/>
      <c r="O29" s="323"/>
      <c r="P29" s="328"/>
      <c r="Q29" s="329"/>
    </row>
    <row r="30" spans="1:17" s="330" customFormat="1" ht="18.899999999999999" customHeight="1" x14ac:dyDescent="0.25">
      <c r="A30" s="316">
        <v>24</v>
      </c>
      <c r="B30" s="337"/>
      <c r="C30" s="337"/>
      <c r="D30" s="323"/>
      <c r="E30" s="320"/>
      <c r="F30" s="329"/>
      <c r="G30" s="329"/>
      <c r="H30" s="323"/>
      <c r="I30" s="323"/>
      <c r="J30" s="324"/>
      <c r="K30" s="325"/>
      <c r="L30" s="326"/>
      <c r="M30" s="340"/>
      <c r="N30" s="327"/>
      <c r="O30" s="323"/>
      <c r="P30" s="328"/>
      <c r="Q30" s="329"/>
    </row>
    <row r="31" spans="1:17" s="330" customFormat="1" ht="18.899999999999999" customHeight="1" x14ac:dyDescent="0.25">
      <c r="A31" s="316">
        <v>25</v>
      </c>
      <c r="B31" s="337"/>
      <c r="C31" s="337"/>
      <c r="D31" s="323"/>
      <c r="E31" s="320"/>
      <c r="F31" s="329"/>
      <c r="G31" s="329"/>
      <c r="H31" s="323"/>
      <c r="I31" s="323"/>
      <c r="J31" s="324"/>
      <c r="K31" s="325"/>
      <c r="L31" s="326"/>
      <c r="M31" s="340"/>
      <c r="N31" s="327"/>
      <c r="O31" s="323"/>
      <c r="P31" s="328"/>
      <c r="Q31" s="329"/>
    </row>
    <row r="32" spans="1:17" s="330" customFormat="1" ht="18.899999999999999" customHeight="1" x14ac:dyDescent="0.25">
      <c r="A32" s="316">
        <v>26</v>
      </c>
      <c r="B32" s="337"/>
      <c r="C32" s="337"/>
      <c r="D32" s="323"/>
      <c r="E32" s="458"/>
      <c r="F32" s="329"/>
      <c r="G32" s="329"/>
      <c r="H32" s="323"/>
      <c r="I32" s="323"/>
      <c r="J32" s="324"/>
      <c r="K32" s="325"/>
      <c r="L32" s="326"/>
      <c r="M32" s="340"/>
      <c r="N32" s="327"/>
      <c r="O32" s="323"/>
      <c r="P32" s="328"/>
      <c r="Q32" s="329"/>
    </row>
    <row r="33" spans="1:17" s="330" customFormat="1" ht="18.899999999999999" customHeight="1" x14ac:dyDescent="0.25">
      <c r="A33" s="316">
        <v>27</v>
      </c>
      <c r="B33" s="337"/>
      <c r="C33" s="337"/>
      <c r="D33" s="323"/>
      <c r="E33" s="320"/>
      <c r="F33" s="329"/>
      <c r="G33" s="329"/>
      <c r="H33" s="323"/>
      <c r="I33" s="323"/>
      <c r="J33" s="324"/>
      <c r="K33" s="325"/>
      <c r="L33" s="326"/>
      <c r="M33" s="340"/>
      <c r="N33" s="327"/>
      <c r="O33" s="323"/>
      <c r="P33" s="328"/>
      <c r="Q33" s="329"/>
    </row>
    <row r="34" spans="1:17" s="330" customFormat="1" ht="18.899999999999999" customHeight="1" x14ac:dyDescent="0.25">
      <c r="A34" s="316">
        <v>28</v>
      </c>
      <c r="B34" s="337"/>
      <c r="C34" s="337"/>
      <c r="D34" s="323"/>
      <c r="E34" s="320"/>
      <c r="F34" s="329"/>
      <c r="G34" s="329"/>
      <c r="H34" s="323"/>
      <c r="I34" s="323"/>
      <c r="J34" s="324"/>
      <c r="K34" s="325"/>
      <c r="L34" s="326"/>
      <c r="M34" s="340"/>
      <c r="N34" s="327"/>
      <c r="O34" s="323"/>
      <c r="P34" s="328"/>
      <c r="Q34" s="329"/>
    </row>
    <row r="35" spans="1:17" s="330" customFormat="1" ht="18.899999999999999" customHeight="1" x14ac:dyDescent="0.25">
      <c r="A35" s="316">
        <v>29</v>
      </c>
      <c r="B35" s="337"/>
      <c r="C35" s="337"/>
      <c r="D35" s="323"/>
      <c r="E35" s="320"/>
      <c r="F35" s="329"/>
      <c r="G35" s="329"/>
      <c r="H35" s="323"/>
      <c r="I35" s="323"/>
      <c r="J35" s="324"/>
      <c r="K35" s="325"/>
      <c r="L35" s="326"/>
      <c r="M35" s="340"/>
      <c r="N35" s="327"/>
      <c r="O35" s="323"/>
      <c r="P35" s="328"/>
      <c r="Q35" s="329"/>
    </row>
    <row r="36" spans="1:17" s="330" customFormat="1" ht="18.899999999999999" customHeight="1" x14ac:dyDescent="0.25">
      <c r="A36" s="316">
        <v>30</v>
      </c>
      <c r="B36" s="337"/>
      <c r="C36" s="337"/>
      <c r="D36" s="323"/>
      <c r="E36" s="320"/>
      <c r="F36" s="329"/>
      <c r="G36" s="329"/>
      <c r="H36" s="323"/>
      <c r="I36" s="323"/>
      <c r="J36" s="324"/>
      <c r="K36" s="325"/>
      <c r="L36" s="326"/>
      <c r="M36" s="340"/>
      <c r="N36" s="327"/>
      <c r="O36" s="323"/>
      <c r="P36" s="328"/>
      <c r="Q36" s="329"/>
    </row>
    <row r="37" spans="1:17" s="330" customFormat="1" ht="18.899999999999999" customHeight="1" x14ac:dyDescent="0.25">
      <c r="A37" s="316">
        <v>31</v>
      </c>
      <c r="B37" s="337"/>
      <c r="C37" s="337"/>
      <c r="D37" s="323"/>
      <c r="E37" s="320"/>
      <c r="F37" s="329"/>
      <c r="G37" s="329"/>
      <c r="H37" s="323"/>
      <c r="I37" s="323"/>
      <c r="J37" s="324"/>
      <c r="K37" s="325"/>
      <c r="L37" s="326"/>
      <c r="M37" s="340"/>
      <c r="N37" s="327"/>
      <c r="O37" s="323"/>
      <c r="P37" s="328"/>
      <c r="Q37" s="329"/>
    </row>
    <row r="38" spans="1:17" s="330" customFormat="1" ht="18.899999999999999" customHeight="1" x14ac:dyDescent="0.25">
      <c r="A38" s="316">
        <v>32</v>
      </c>
      <c r="B38" s="337"/>
      <c r="C38" s="337"/>
      <c r="D38" s="323"/>
      <c r="E38" s="320"/>
      <c r="F38" s="329"/>
      <c r="G38" s="329"/>
      <c r="H38" s="333"/>
      <c r="I38" s="334"/>
      <c r="J38" s="324"/>
      <c r="K38" s="325"/>
      <c r="L38" s="326"/>
      <c r="M38" s="340"/>
      <c r="N38" s="327"/>
      <c r="O38" s="329"/>
      <c r="P38" s="328"/>
      <c r="Q38" s="329"/>
    </row>
    <row r="39" spans="1:17" s="330" customFormat="1" ht="18.899999999999999" customHeight="1" x14ac:dyDescent="0.25">
      <c r="A39" s="316">
        <v>33</v>
      </c>
      <c r="B39" s="337"/>
      <c r="C39" s="337"/>
      <c r="D39" s="323"/>
      <c r="E39" s="320"/>
      <c r="F39" s="329"/>
      <c r="G39" s="329"/>
      <c r="H39" s="333"/>
      <c r="I39" s="334"/>
      <c r="J39" s="324"/>
      <c r="K39" s="325"/>
      <c r="L39" s="326"/>
      <c r="M39" s="340"/>
      <c r="N39" s="336"/>
      <c r="O39" s="329"/>
      <c r="P39" s="328"/>
      <c r="Q39" s="329"/>
    </row>
    <row r="40" spans="1:17" s="330" customFormat="1" ht="18.899999999999999" customHeight="1" x14ac:dyDescent="0.25">
      <c r="A40" s="316">
        <v>34</v>
      </c>
      <c r="B40" s="337"/>
      <c r="C40" s="337"/>
      <c r="D40" s="323"/>
      <c r="E40" s="320"/>
      <c r="F40" s="329"/>
      <c r="G40" s="329"/>
      <c r="H40" s="333"/>
      <c r="I40" s="334"/>
      <c r="J40" s="324" t="e">
        <f>IF(AND(Q40="",#REF!&gt;0,#REF!&lt;5),K40,)</f>
        <v>#REF!</v>
      </c>
      <c r="K40" s="325" t="str">
        <f>IF(D40="","ZZZ9",IF(AND(#REF!&gt;0,#REF!&lt;5),D40&amp;#REF!,D40&amp;"9"))</f>
        <v>ZZZ9</v>
      </c>
      <c r="L40" s="326">
        <f t="shared" ref="L40:L103" si="0">IF(Q40="",999,Q40)</f>
        <v>999</v>
      </c>
      <c r="M40" s="340">
        <f t="shared" ref="M40:M103" si="1">IF(P40=999,999,1)</f>
        <v>999</v>
      </c>
      <c r="N40" s="336"/>
      <c r="O40" s="329"/>
      <c r="P40" s="328">
        <f t="shared" ref="P40:P103" si="2">IF(N40="DA",1,IF(N40="WC",2,IF(N40="SE",3,IF(N40="Q",4,IF(N40="LL",5,999)))))</f>
        <v>999</v>
      </c>
      <c r="Q40" s="329"/>
    </row>
    <row r="41" spans="1:17" s="330" customFormat="1" ht="18.899999999999999" customHeight="1" x14ac:dyDescent="0.25">
      <c r="A41" s="316">
        <v>35</v>
      </c>
      <c r="B41" s="337"/>
      <c r="C41" s="337"/>
      <c r="D41" s="323"/>
      <c r="E41" s="320"/>
      <c r="F41" s="329"/>
      <c r="G41" s="329"/>
      <c r="H41" s="333"/>
      <c r="I41" s="334"/>
      <c r="J41" s="324" t="e">
        <f>IF(AND(Q41="",#REF!&gt;0,#REF!&lt;5),K41,)</f>
        <v>#REF!</v>
      </c>
      <c r="K41" s="325" t="str">
        <f>IF(D41="","ZZZ9",IF(AND(#REF!&gt;0,#REF!&lt;5),D41&amp;#REF!,D41&amp;"9"))</f>
        <v>ZZZ9</v>
      </c>
      <c r="L41" s="326">
        <f t="shared" si="0"/>
        <v>999</v>
      </c>
      <c r="M41" s="340">
        <f t="shared" si="1"/>
        <v>999</v>
      </c>
      <c r="N41" s="336"/>
      <c r="O41" s="329"/>
      <c r="P41" s="328">
        <f t="shared" si="2"/>
        <v>999</v>
      </c>
      <c r="Q41" s="329"/>
    </row>
    <row r="42" spans="1:17" s="330" customFormat="1" ht="18.899999999999999" customHeight="1" x14ac:dyDescent="0.25">
      <c r="A42" s="316">
        <v>36</v>
      </c>
      <c r="B42" s="337"/>
      <c r="C42" s="337"/>
      <c r="D42" s="323"/>
      <c r="E42" s="320"/>
      <c r="F42" s="329"/>
      <c r="G42" s="329"/>
      <c r="H42" s="333"/>
      <c r="I42" s="334"/>
      <c r="J42" s="324" t="e">
        <f>IF(AND(Q42="",#REF!&gt;0,#REF!&lt;5),K42,)</f>
        <v>#REF!</v>
      </c>
      <c r="K42" s="325" t="str">
        <f>IF(D42="","ZZZ9",IF(AND(#REF!&gt;0,#REF!&lt;5),D42&amp;#REF!,D42&amp;"9"))</f>
        <v>ZZZ9</v>
      </c>
      <c r="L42" s="326">
        <f t="shared" si="0"/>
        <v>999</v>
      </c>
      <c r="M42" s="340">
        <f t="shared" si="1"/>
        <v>999</v>
      </c>
      <c r="N42" s="336"/>
      <c r="O42" s="329"/>
      <c r="P42" s="328">
        <f t="shared" si="2"/>
        <v>999</v>
      </c>
      <c r="Q42" s="329"/>
    </row>
    <row r="43" spans="1:17" s="330" customFormat="1" ht="18.899999999999999" customHeight="1" x14ac:dyDescent="0.25">
      <c r="A43" s="316">
        <v>37</v>
      </c>
      <c r="B43" s="337"/>
      <c r="C43" s="337"/>
      <c r="D43" s="323"/>
      <c r="E43" s="320"/>
      <c r="F43" s="329"/>
      <c r="G43" s="329"/>
      <c r="H43" s="333"/>
      <c r="I43" s="334"/>
      <c r="J43" s="324" t="e">
        <f>IF(AND(Q43="",#REF!&gt;0,#REF!&lt;5),K43,)</f>
        <v>#REF!</v>
      </c>
      <c r="K43" s="325" t="str">
        <f>IF(D43="","ZZZ9",IF(AND(#REF!&gt;0,#REF!&lt;5),D43&amp;#REF!,D43&amp;"9"))</f>
        <v>ZZZ9</v>
      </c>
      <c r="L43" s="326">
        <f t="shared" si="0"/>
        <v>999</v>
      </c>
      <c r="M43" s="340">
        <f t="shared" si="1"/>
        <v>999</v>
      </c>
      <c r="N43" s="336"/>
      <c r="O43" s="329"/>
      <c r="P43" s="328">
        <f t="shared" si="2"/>
        <v>999</v>
      </c>
      <c r="Q43" s="329"/>
    </row>
    <row r="44" spans="1:17" s="330" customFormat="1" ht="18.899999999999999" customHeight="1" x14ac:dyDescent="0.25">
      <c r="A44" s="316">
        <v>38</v>
      </c>
      <c r="B44" s="337"/>
      <c r="C44" s="337"/>
      <c r="D44" s="323"/>
      <c r="E44" s="320"/>
      <c r="F44" s="329"/>
      <c r="G44" s="329"/>
      <c r="H44" s="333"/>
      <c r="I44" s="334"/>
      <c r="J44" s="324" t="e">
        <f>IF(AND(Q44="",#REF!&gt;0,#REF!&lt;5),K44,)</f>
        <v>#REF!</v>
      </c>
      <c r="K44" s="325" t="str">
        <f>IF(D44="","ZZZ9",IF(AND(#REF!&gt;0,#REF!&lt;5),D44&amp;#REF!,D44&amp;"9"))</f>
        <v>ZZZ9</v>
      </c>
      <c r="L44" s="326">
        <f t="shared" si="0"/>
        <v>999</v>
      </c>
      <c r="M44" s="340">
        <f t="shared" si="1"/>
        <v>999</v>
      </c>
      <c r="N44" s="336"/>
      <c r="O44" s="329"/>
      <c r="P44" s="328">
        <f t="shared" si="2"/>
        <v>999</v>
      </c>
      <c r="Q44" s="329"/>
    </row>
    <row r="45" spans="1:17" s="330" customFormat="1" ht="18.899999999999999" customHeight="1" x14ac:dyDescent="0.25">
      <c r="A45" s="316">
        <v>39</v>
      </c>
      <c r="B45" s="337"/>
      <c r="C45" s="337"/>
      <c r="D45" s="323"/>
      <c r="E45" s="320"/>
      <c r="F45" s="329"/>
      <c r="G45" s="329"/>
      <c r="H45" s="333"/>
      <c r="I45" s="334"/>
      <c r="J45" s="324" t="e">
        <f>IF(AND(Q45="",#REF!&gt;0,#REF!&lt;5),K45,)</f>
        <v>#REF!</v>
      </c>
      <c r="K45" s="325" t="str">
        <f>IF(D45="","ZZZ9",IF(AND(#REF!&gt;0,#REF!&lt;5),D45&amp;#REF!,D45&amp;"9"))</f>
        <v>ZZZ9</v>
      </c>
      <c r="L45" s="326">
        <f t="shared" si="0"/>
        <v>999</v>
      </c>
      <c r="M45" s="340">
        <f t="shared" si="1"/>
        <v>999</v>
      </c>
      <c r="N45" s="336"/>
      <c r="O45" s="329"/>
      <c r="P45" s="328">
        <f t="shared" si="2"/>
        <v>999</v>
      </c>
      <c r="Q45" s="329"/>
    </row>
    <row r="46" spans="1:17" s="330" customFormat="1" ht="18.899999999999999" customHeight="1" x14ac:dyDescent="0.25">
      <c r="A46" s="316">
        <v>40</v>
      </c>
      <c r="B46" s="337"/>
      <c r="C46" s="337"/>
      <c r="D46" s="323"/>
      <c r="E46" s="320"/>
      <c r="F46" s="329"/>
      <c r="G46" s="329"/>
      <c r="H46" s="333"/>
      <c r="I46" s="334"/>
      <c r="J46" s="324" t="e">
        <f>IF(AND(Q46="",#REF!&gt;0,#REF!&lt;5),K46,)</f>
        <v>#REF!</v>
      </c>
      <c r="K46" s="325" t="str">
        <f>IF(D46="","ZZZ9",IF(AND(#REF!&gt;0,#REF!&lt;5),D46&amp;#REF!,D46&amp;"9"))</f>
        <v>ZZZ9</v>
      </c>
      <c r="L46" s="326">
        <f t="shared" si="0"/>
        <v>999</v>
      </c>
      <c r="M46" s="340">
        <f t="shared" si="1"/>
        <v>999</v>
      </c>
      <c r="N46" s="336"/>
      <c r="O46" s="329"/>
      <c r="P46" s="328">
        <f t="shared" si="2"/>
        <v>999</v>
      </c>
      <c r="Q46" s="329"/>
    </row>
    <row r="47" spans="1:17" s="330" customFormat="1" ht="18.899999999999999" customHeight="1" x14ac:dyDescent="0.25">
      <c r="A47" s="316">
        <v>41</v>
      </c>
      <c r="B47" s="337"/>
      <c r="C47" s="337"/>
      <c r="D47" s="323"/>
      <c r="E47" s="320"/>
      <c r="F47" s="329"/>
      <c r="G47" s="329"/>
      <c r="H47" s="333"/>
      <c r="I47" s="334"/>
      <c r="J47" s="324" t="e">
        <f>IF(AND(Q47="",#REF!&gt;0,#REF!&lt;5),K47,)</f>
        <v>#REF!</v>
      </c>
      <c r="K47" s="325" t="str">
        <f>IF(D47="","ZZZ9",IF(AND(#REF!&gt;0,#REF!&lt;5),D47&amp;#REF!,D47&amp;"9"))</f>
        <v>ZZZ9</v>
      </c>
      <c r="L47" s="326">
        <f t="shared" si="0"/>
        <v>999</v>
      </c>
      <c r="M47" s="340">
        <f t="shared" si="1"/>
        <v>999</v>
      </c>
      <c r="N47" s="336"/>
      <c r="O47" s="329"/>
      <c r="P47" s="328">
        <f t="shared" si="2"/>
        <v>999</v>
      </c>
      <c r="Q47" s="329"/>
    </row>
    <row r="48" spans="1:17" s="330" customFormat="1" ht="18.899999999999999" customHeight="1" x14ac:dyDescent="0.25">
      <c r="A48" s="316">
        <v>42</v>
      </c>
      <c r="B48" s="337"/>
      <c r="C48" s="337"/>
      <c r="D48" s="323"/>
      <c r="E48" s="320"/>
      <c r="F48" s="329"/>
      <c r="G48" s="329"/>
      <c r="H48" s="333"/>
      <c r="I48" s="334"/>
      <c r="J48" s="324" t="e">
        <f>IF(AND(Q48="",#REF!&gt;0,#REF!&lt;5),K48,)</f>
        <v>#REF!</v>
      </c>
      <c r="K48" s="325" t="str">
        <f>IF(D48="","ZZZ9",IF(AND(#REF!&gt;0,#REF!&lt;5),D48&amp;#REF!,D48&amp;"9"))</f>
        <v>ZZZ9</v>
      </c>
      <c r="L48" s="326">
        <f t="shared" si="0"/>
        <v>999</v>
      </c>
      <c r="M48" s="340">
        <f t="shared" si="1"/>
        <v>999</v>
      </c>
      <c r="N48" s="336"/>
      <c r="O48" s="329"/>
      <c r="P48" s="328">
        <f t="shared" si="2"/>
        <v>999</v>
      </c>
      <c r="Q48" s="329"/>
    </row>
    <row r="49" spans="1:17" s="330" customFormat="1" ht="18.899999999999999" customHeight="1" x14ac:dyDescent="0.25">
      <c r="A49" s="316">
        <v>43</v>
      </c>
      <c r="B49" s="337"/>
      <c r="C49" s="337"/>
      <c r="D49" s="323"/>
      <c r="E49" s="320"/>
      <c r="F49" s="329"/>
      <c r="G49" s="329"/>
      <c r="H49" s="333"/>
      <c r="I49" s="334"/>
      <c r="J49" s="324" t="e">
        <f>IF(AND(Q49="",#REF!&gt;0,#REF!&lt;5),K49,)</f>
        <v>#REF!</v>
      </c>
      <c r="K49" s="325" t="str">
        <f>IF(D49="","ZZZ9",IF(AND(#REF!&gt;0,#REF!&lt;5),D49&amp;#REF!,D49&amp;"9"))</f>
        <v>ZZZ9</v>
      </c>
      <c r="L49" s="326">
        <f t="shared" si="0"/>
        <v>999</v>
      </c>
      <c r="M49" s="340">
        <f t="shared" si="1"/>
        <v>999</v>
      </c>
      <c r="N49" s="336"/>
      <c r="O49" s="329"/>
      <c r="P49" s="328">
        <f t="shared" si="2"/>
        <v>999</v>
      </c>
      <c r="Q49" s="329"/>
    </row>
    <row r="50" spans="1:17" s="330" customFormat="1" ht="18.899999999999999" customHeight="1" x14ac:dyDescent="0.25">
      <c r="A50" s="316">
        <v>44</v>
      </c>
      <c r="B50" s="337"/>
      <c r="C50" s="337"/>
      <c r="D50" s="323"/>
      <c r="E50" s="320"/>
      <c r="F50" s="329"/>
      <c r="G50" s="329"/>
      <c r="H50" s="333"/>
      <c r="I50" s="334"/>
      <c r="J50" s="324" t="e">
        <f>IF(AND(Q50="",#REF!&gt;0,#REF!&lt;5),K50,)</f>
        <v>#REF!</v>
      </c>
      <c r="K50" s="325" t="str">
        <f>IF(D50="","ZZZ9",IF(AND(#REF!&gt;0,#REF!&lt;5),D50&amp;#REF!,D50&amp;"9"))</f>
        <v>ZZZ9</v>
      </c>
      <c r="L50" s="326">
        <f t="shared" si="0"/>
        <v>999</v>
      </c>
      <c r="M50" s="340">
        <f t="shared" si="1"/>
        <v>999</v>
      </c>
      <c r="N50" s="336"/>
      <c r="O50" s="329"/>
      <c r="P50" s="328">
        <f t="shared" si="2"/>
        <v>999</v>
      </c>
      <c r="Q50" s="329"/>
    </row>
    <row r="51" spans="1:17" s="330" customFormat="1" ht="18.899999999999999" customHeight="1" x14ac:dyDescent="0.25">
      <c r="A51" s="316">
        <v>45</v>
      </c>
      <c r="B51" s="337"/>
      <c r="C51" s="337"/>
      <c r="D51" s="323"/>
      <c r="E51" s="320"/>
      <c r="F51" s="329"/>
      <c r="G51" s="329"/>
      <c r="H51" s="333"/>
      <c r="I51" s="334"/>
      <c r="J51" s="324" t="e">
        <f>IF(AND(Q51="",#REF!&gt;0,#REF!&lt;5),K51,)</f>
        <v>#REF!</v>
      </c>
      <c r="K51" s="325" t="str">
        <f>IF(D51="","ZZZ9",IF(AND(#REF!&gt;0,#REF!&lt;5),D51&amp;#REF!,D51&amp;"9"))</f>
        <v>ZZZ9</v>
      </c>
      <c r="L51" s="326">
        <f t="shared" si="0"/>
        <v>999</v>
      </c>
      <c r="M51" s="340">
        <f t="shared" si="1"/>
        <v>999</v>
      </c>
      <c r="N51" s="336"/>
      <c r="O51" s="329"/>
      <c r="P51" s="328">
        <f t="shared" si="2"/>
        <v>999</v>
      </c>
      <c r="Q51" s="329"/>
    </row>
    <row r="52" spans="1:17" s="330" customFormat="1" ht="18.899999999999999" customHeight="1" x14ac:dyDescent="0.25">
      <c r="A52" s="316">
        <v>46</v>
      </c>
      <c r="B52" s="337"/>
      <c r="C52" s="337"/>
      <c r="D52" s="323"/>
      <c r="E52" s="320"/>
      <c r="F52" s="329"/>
      <c r="G52" s="329"/>
      <c r="H52" s="333"/>
      <c r="I52" s="334"/>
      <c r="J52" s="324" t="e">
        <f>IF(AND(Q52="",#REF!&gt;0,#REF!&lt;5),K52,)</f>
        <v>#REF!</v>
      </c>
      <c r="K52" s="325" t="str">
        <f>IF(D52="","ZZZ9",IF(AND(#REF!&gt;0,#REF!&lt;5),D52&amp;#REF!,D52&amp;"9"))</f>
        <v>ZZZ9</v>
      </c>
      <c r="L52" s="326">
        <f t="shared" si="0"/>
        <v>999</v>
      </c>
      <c r="M52" s="340">
        <f t="shared" si="1"/>
        <v>999</v>
      </c>
      <c r="N52" s="336"/>
      <c r="O52" s="329"/>
      <c r="P52" s="328">
        <f t="shared" si="2"/>
        <v>999</v>
      </c>
      <c r="Q52" s="329"/>
    </row>
    <row r="53" spans="1:17" s="330" customFormat="1" ht="18.899999999999999" customHeight="1" x14ac:dyDescent="0.25">
      <c r="A53" s="316">
        <v>47</v>
      </c>
      <c r="B53" s="337"/>
      <c r="C53" s="337"/>
      <c r="D53" s="323"/>
      <c r="E53" s="320"/>
      <c r="F53" s="329"/>
      <c r="G53" s="329"/>
      <c r="H53" s="333"/>
      <c r="I53" s="334"/>
      <c r="J53" s="324" t="e">
        <f>IF(AND(Q53="",#REF!&gt;0,#REF!&lt;5),K53,)</f>
        <v>#REF!</v>
      </c>
      <c r="K53" s="325" t="str">
        <f>IF(D53="","ZZZ9",IF(AND(#REF!&gt;0,#REF!&lt;5),D53&amp;#REF!,D53&amp;"9"))</f>
        <v>ZZZ9</v>
      </c>
      <c r="L53" s="326">
        <f t="shared" si="0"/>
        <v>999</v>
      </c>
      <c r="M53" s="340">
        <f t="shared" si="1"/>
        <v>999</v>
      </c>
      <c r="N53" s="336"/>
      <c r="O53" s="329"/>
      <c r="P53" s="328">
        <f t="shared" si="2"/>
        <v>999</v>
      </c>
      <c r="Q53" s="329"/>
    </row>
    <row r="54" spans="1:17" s="330" customFormat="1" ht="18.899999999999999" customHeight="1" x14ac:dyDescent="0.25">
      <c r="A54" s="316">
        <v>48</v>
      </c>
      <c r="B54" s="337"/>
      <c r="C54" s="337"/>
      <c r="D54" s="323"/>
      <c r="E54" s="320"/>
      <c r="F54" s="329"/>
      <c r="G54" s="329"/>
      <c r="H54" s="333"/>
      <c r="I54" s="334"/>
      <c r="J54" s="324" t="e">
        <f>IF(AND(Q54="",#REF!&gt;0,#REF!&lt;5),K54,)</f>
        <v>#REF!</v>
      </c>
      <c r="K54" s="325" t="str">
        <f>IF(D54="","ZZZ9",IF(AND(#REF!&gt;0,#REF!&lt;5),D54&amp;#REF!,D54&amp;"9"))</f>
        <v>ZZZ9</v>
      </c>
      <c r="L54" s="326">
        <f t="shared" si="0"/>
        <v>999</v>
      </c>
      <c r="M54" s="340">
        <f t="shared" si="1"/>
        <v>999</v>
      </c>
      <c r="N54" s="336"/>
      <c r="O54" s="329"/>
      <c r="P54" s="328">
        <f t="shared" si="2"/>
        <v>999</v>
      </c>
      <c r="Q54" s="329"/>
    </row>
    <row r="55" spans="1:17" s="330" customFormat="1" ht="18.899999999999999" customHeight="1" x14ac:dyDescent="0.25">
      <c r="A55" s="316">
        <v>49</v>
      </c>
      <c r="B55" s="337"/>
      <c r="C55" s="337"/>
      <c r="D55" s="323"/>
      <c r="E55" s="320"/>
      <c r="F55" s="329"/>
      <c r="G55" s="329"/>
      <c r="H55" s="333"/>
      <c r="I55" s="334"/>
      <c r="J55" s="324" t="e">
        <f>IF(AND(Q55="",#REF!&gt;0,#REF!&lt;5),K55,)</f>
        <v>#REF!</v>
      </c>
      <c r="K55" s="325" t="str">
        <f>IF(D55="","ZZZ9",IF(AND(#REF!&gt;0,#REF!&lt;5),D55&amp;#REF!,D55&amp;"9"))</f>
        <v>ZZZ9</v>
      </c>
      <c r="L55" s="326">
        <f t="shared" si="0"/>
        <v>999</v>
      </c>
      <c r="M55" s="340">
        <f t="shared" si="1"/>
        <v>999</v>
      </c>
      <c r="N55" s="336"/>
      <c r="O55" s="329"/>
      <c r="P55" s="328">
        <f t="shared" si="2"/>
        <v>999</v>
      </c>
      <c r="Q55" s="329"/>
    </row>
    <row r="56" spans="1:17" s="330" customFormat="1" ht="18.899999999999999" customHeight="1" x14ac:dyDescent="0.25">
      <c r="A56" s="316">
        <v>50</v>
      </c>
      <c r="B56" s="337"/>
      <c r="C56" s="337"/>
      <c r="D56" s="323"/>
      <c r="E56" s="320"/>
      <c r="F56" s="329"/>
      <c r="G56" s="329"/>
      <c r="H56" s="333"/>
      <c r="I56" s="334"/>
      <c r="J56" s="324" t="e">
        <f>IF(AND(Q56="",#REF!&gt;0,#REF!&lt;5),K56,)</f>
        <v>#REF!</v>
      </c>
      <c r="K56" s="325" t="str">
        <f>IF(D56="","ZZZ9",IF(AND(#REF!&gt;0,#REF!&lt;5),D56&amp;#REF!,D56&amp;"9"))</f>
        <v>ZZZ9</v>
      </c>
      <c r="L56" s="326">
        <f t="shared" si="0"/>
        <v>999</v>
      </c>
      <c r="M56" s="340">
        <f t="shared" si="1"/>
        <v>999</v>
      </c>
      <c r="N56" s="336"/>
      <c r="O56" s="329"/>
      <c r="P56" s="328">
        <f t="shared" si="2"/>
        <v>999</v>
      </c>
      <c r="Q56" s="329"/>
    </row>
    <row r="57" spans="1:17" s="330" customFormat="1" ht="18.899999999999999" customHeight="1" x14ac:dyDescent="0.25">
      <c r="A57" s="316">
        <v>51</v>
      </c>
      <c r="B57" s="337"/>
      <c r="C57" s="337"/>
      <c r="D57" s="323"/>
      <c r="E57" s="320"/>
      <c r="F57" s="329"/>
      <c r="G57" s="329"/>
      <c r="H57" s="333"/>
      <c r="I57" s="334"/>
      <c r="J57" s="324" t="e">
        <f>IF(AND(Q57="",#REF!&gt;0,#REF!&lt;5),K57,)</f>
        <v>#REF!</v>
      </c>
      <c r="K57" s="325" t="str">
        <f>IF(D57="","ZZZ9",IF(AND(#REF!&gt;0,#REF!&lt;5),D57&amp;#REF!,D57&amp;"9"))</f>
        <v>ZZZ9</v>
      </c>
      <c r="L57" s="326">
        <f t="shared" si="0"/>
        <v>999</v>
      </c>
      <c r="M57" s="340">
        <f t="shared" si="1"/>
        <v>999</v>
      </c>
      <c r="N57" s="336"/>
      <c r="O57" s="329"/>
      <c r="P57" s="328">
        <f t="shared" si="2"/>
        <v>999</v>
      </c>
      <c r="Q57" s="329"/>
    </row>
    <row r="58" spans="1:17" s="330" customFormat="1" ht="18.899999999999999" customHeight="1" x14ac:dyDescent="0.25">
      <c r="A58" s="316">
        <v>52</v>
      </c>
      <c r="B58" s="337"/>
      <c r="C58" s="337"/>
      <c r="D58" s="323"/>
      <c r="E58" s="320"/>
      <c r="F58" s="329"/>
      <c r="G58" s="329"/>
      <c r="H58" s="333"/>
      <c r="I58" s="334"/>
      <c r="J58" s="324" t="e">
        <f>IF(AND(Q58="",#REF!&gt;0,#REF!&lt;5),K58,)</f>
        <v>#REF!</v>
      </c>
      <c r="K58" s="325" t="str">
        <f>IF(D58="","ZZZ9",IF(AND(#REF!&gt;0,#REF!&lt;5),D58&amp;#REF!,D58&amp;"9"))</f>
        <v>ZZZ9</v>
      </c>
      <c r="L58" s="326">
        <f t="shared" si="0"/>
        <v>999</v>
      </c>
      <c r="M58" s="340">
        <f t="shared" si="1"/>
        <v>999</v>
      </c>
      <c r="N58" s="336"/>
      <c r="O58" s="329"/>
      <c r="P58" s="328">
        <f t="shared" si="2"/>
        <v>999</v>
      </c>
      <c r="Q58" s="329"/>
    </row>
    <row r="59" spans="1:17" s="330" customFormat="1" ht="18.899999999999999" customHeight="1" x14ac:dyDescent="0.25">
      <c r="A59" s="316">
        <v>53</v>
      </c>
      <c r="B59" s="337"/>
      <c r="C59" s="337"/>
      <c r="D59" s="323"/>
      <c r="E59" s="320"/>
      <c r="F59" s="329"/>
      <c r="G59" s="329"/>
      <c r="H59" s="333"/>
      <c r="I59" s="334"/>
      <c r="J59" s="324" t="e">
        <f>IF(AND(Q59="",#REF!&gt;0,#REF!&lt;5),K59,)</f>
        <v>#REF!</v>
      </c>
      <c r="K59" s="325" t="str">
        <f>IF(D59="","ZZZ9",IF(AND(#REF!&gt;0,#REF!&lt;5),D59&amp;#REF!,D59&amp;"9"))</f>
        <v>ZZZ9</v>
      </c>
      <c r="L59" s="326">
        <f t="shared" si="0"/>
        <v>999</v>
      </c>
      <c r="M59" s="340">
        <f t="shared" si="1"/>
        <v>999</v>
      </c>
      <c r="N59" s="336"/>
      <c r="O59" s="329"/>
      <c r="P59" s="328">
        <f t="shared" si="2"/>
        <v>999</v>
      </c>
      <c r="Q59" s="329"/>
    </row>
    <row r="60" spans="1:17" s="330" customFormat="1" ht="18.899999999999999" customHeight="1" x14ac:dyDescent="0.25">
      <c r="A60" s="316">
        <v>54</v>
      </c>
      <c r="B60" s="337"/>
      <c r="C60" s="337"/>
      <c r="D60" s="323"/>
      <c r="E60" s="320"/>
      <c r="F60" s="329"/>
      <c r="G60" s="329"/>
      <c r="H60" s="333"/>
      <c r="I60" s="334"/>
      <c r="J60" s="324" t="e">
        <f>IF(AND(Q60="",#REF!&gt;0,#REF!&lt;5),K60,)</f>
        <v>#REF!</v>
      </c>
      <c r="K60" s="325" t="str">
        <f>IF(D60="","ZZZ9",IF(AND(#REF!&gt;0,#REF!&lt;5),D60&amp;#REF!,D60&amp;"9"))</f>
        <v>ZZZ9</v>
      </c>
      <c r="L60" s="326">
        <f t="shared" si="0"/>
        <v>999</v>
      </c>
      <c r="M60" s="340">
        <f t="shared" si="1"/>
        <v>999</v>
      </c>
      <c r="N60" s="336"/>
      <c r="O60" s="329"/>
      <c r="P60" s="328">
        <f t="shared" si="2"/>
        <v>999</v>
      </c>
      <c r="Q60" s="329"/>
    </row>
    <row r="61" spans="1:17" s="330" customFormat="1" ht="18.899999999999999" customHeight="1" x14ac:dyDescent="0.25">
      <c r="A61" s="316">
        <v>55</v>
      </c>
      <c r="B61" s="337"/>
      <c r="C61" s="337"/>
      <c r="D61" s="323"/>
      <c r="E61" s="320"/>
      <c r="F61" s="329"/>
      <c r="G61" s="329"/>
      <c r="H61" s="333"/>
      <c r="I61" s="334"/>
      <c r="J61" s="324" t="e">
        <f>IF(AND(Q61="",#REF!&gt;0,#REF!&lt;5),K61,)</f>
        <v>#REF!</v>
      </c>
      <c r="K61" s="325" t="str">
        <f>IF(D61="","ZZZ9",IF(AND(#REF!&gt;0,#REF!&lt;5),D61&amp;#REF!,D61&amp;"9"))</f>
        <v>ZZZ9</v>
      </c>
      <c r="L61" s="326">
        <f t="shared" si="0"/>
        <v>999</v>
      </c>
      <c r="M61" s="340">
        <f t="shared" si="1"/>
        <v>999</v>
      </c>
      <c r="N61" s="336"/>
      <c r="O61" s="329"/>
      <c r="P61" s="328">
        <f t="shared" si="2"/>
        <v>999</v>
      </c>
      <c r="Q61" s="329"/>
    </row>
    <row r="62" spans="1:17" s="330" customFormat="1" ht="18.899999999999999" customHeight="1" x14ac:dyDescent="0.25">
      <c r="A62" s="316">
        <v>56</v>
      </c>
      <c r="B62" s="337"/>
      <c r="C62" s="337"/>
      <c r="D62" s="323"/>
      <c r="E62" s="320"/>
      <c r="F62" s="329"/>
      <c r="G62" s="329"/>
      <c r="H62" s="333"/>
      <c r="I62" s="334"/>
      <c r="J62" s="324" t="e">
        <f>IF(AND(Q62="",#REF!&gt;0,#REF!&lt;5),K62,)</f>
        <v>#REF!</v>
      </c>
      <c r="K62" s="325" t="str">
        <f>IF(D62="","ZZZ9",IF(AND(#REF!&gt;0,#REF!&lt;5),D62&amp;#REF!,D62&amp;"9"))</f>
        <v>ZZZ9</v>
      </c>
      <c r="L62" s="326">
        <f t="shared" si="0"/>
        <v>999</v>
      </c>
      <c r="M62" s="340">
        <f t="shared" si="1"/>
        <v>999</v>
      </c>
      <c r="N62" s="336"/>
      <c r="O62" s="329"/>
      <c r="P62" s="328">
        <f t="shared" si="2"/>
        <v>999</v>
      </c>
      <c r="Q62" s="329"/>
    </row>
    <row r="63" spans="1:17" s="330" customFormat="1" ht="18.899999999999999" customHeight="1" x14ac:dyDescent="0.25">
      <c r="A63" s="316">
        <v>57</v>
      </c>
      <c r="B63" s="337"/>
      <c r="C63" s="337"/>
      <c r="D63" s="323"/>
      <c r="E63" s="320"/>
      <c r="F63" s="329"/>
      <c r="G63" s="329"/>
      <c r="H63" s="333"/>
      <c r="I63" s="334"/>
      <c r="J63" s="324" t="e">
        <f>IF(AND(Q63="",#REF!&gt;0,#REF!&lt;5),K63,)</f>
        <v>#REF!</v>
      </c>
      <c r="K63" s="325" t="str">
        <f>IF(D63="","ZZZ9",IF(AND(#REF!&gt;0,#REF!&lt;5),D63&amp;#REF!,D63&amp;"9"))</f>
        <v>ZZZ9</v>
      </c>
      <c r="L63" s="326">
        <f t="shared" si="0"/>
        <v>999</v>
      </c>
      <c r="M63" s="340">
        <f t="shared" si="1"/>
        <v>999</v>
      </c>
      <c r="N63" s="336"/>
      <c r="O63" s="329"/>
      <c r="P63" s="328">
        <f t="shared" si="2"/>
        <v>999</v>
      </c>
      <c r="Q63" s="329"/>
    </row>
    <row r="64" spans="1:17" s="330" customFormat="1" ht="18.899999999999999" customHeight="1" x14ac:dyDescent="0.25">
      <c r="A64" s="316">
        <v>58</v>
      </c>
      <c r="B64" s="337"/>
      <c r="C64" s="337"/>
      <c r="D64" s="323"/>
      <c r="E64" s="320"/>
      <c r="F64" s="329"/>
      <c r="G64" s="329"/>
      <c r="H64" s="333"/>
      <c r="I64" s="334"/>
      <c r="J64" s="324" t="e">
        <f>IF(AND(Q64="",#REF!&gt;0,#REF!&lt;5),K64,)</f>
        <v>#REF!</v>
      </c>
      <c r="K64" s="325" t="str">
        <f>IF(D64="","ZZZ9",IF(AND(#REF!&gt;0,#REF!&lt;5),D64&amp;#REF!,D64&amp;"9"))</f>
        <v>ZZZ9</v>
      </c>
      <c r="L64" s="326">
        <f t="shared" si="0"/>
        <v>999</v>
      </c>
      <c r="M64" s="340">
        <f t="shared" si="1"/>
        <v>999</v>
      </c>
      <c r="N64" s="336"/>
      <c r="O64" s="329"/>
      <c r="P64" s="328">
        <f t="shared" si="2"/>
        <v>999</v>
      </c>
      <c r="Q64" s="329"/>
    </row>
    <row r="65" spans="1:17" s="330" customFormat="1" ht="18.899999999999999" customHeight="1" x14ac:dyDescent="0.25">
      <c r="A65" s="316">
        <v>59</v>
      </c>
      <c r="B65" s="337"/>
      <c r="C65" s="337"/>
      <c r="D65" s="323"/>
      <c r="E65" s="320"/>
      <c r="F65" s="329"/>
      <c r="G65" s="329"/>
      <c r="H65" s="333"/>
      <c r="I65" s="334"/>
      <c r="J65" s="324" t="e">
        <f>IF(AND(Q65="",#REF!&gt;0,#REF!&lt;5),K65,)</f>
        <v>#REF!</v>
      </c>
      <c r="K65" s="325" t="str">
        <f>IF(D65="","ZZZ9",IF(AND(#REF!&gt;0,#REF!&lt;5),D65&amp;#REF!,D65&amp;"9"))</f>
        <v>ZZZ9</v>
      </c>
      <c r="L65" s="326">
        <f t="shared" si="0"/>
        <v>999</v>
      </c>
      <c r="M65" s="340">
        <f t="shared" si="1"/>
        <v>999</v>
      </c>
      <c r="N65" s="336"/>
      <c r="O65" s="329"/>
      <c r="P65" s="328">
        <f t="shared" si="2"/>
        <v>999</v>
      </c>
      <c r="Q65" s="329"/>
    </row>
    <row r="66" spans="1:17" s="330" customFormat="1" ht="18.899999999999999" customHeight="1" x14ac:dyDescent="0.25">
      <c r="A66" s="316">
        <v>60</v>
      </c>
      <c r="B66" s="337"/>
      <c r="C66" s="337"/>
      <c r="D66" s="323"/>
      <c r="E66" s="320"/>
      <c r="F66" s="329"/>
      <c r="G66" s="329"/>
      <c r="H66" s="333"/>
      <c r="I66" s="334"/>
      <c r="J66" s="324" t="e">
        <f>IF(AND(Q66="",#REF!&gt;0,#REF!&lt;5),K66,)</f>
        <v>#REF!</v>
      </c>
      <c r="K66" s="325" t="str">
        <f>IF(D66="","ZZZ9",IF(AND(#REF!&gt;0,#REF!&lt;5),D66&amp;#REF!,D66&amp;"9"))</f>
        <v>ZZZ9</v>
      </c>
      <c r="L66" s="326">
        <f t="shared" si="0"/>
        <v>999</v>
      </c>
      <c r="M66" s="340">
        <f t="shared" si="1"/>
        <v>999</v>
      </c>
      <c r="N66" s="336"/>
      <c r="O66" s="329"/>
      <c r="P66" s="328">
        <f t="shared" si="2"/>
        <v>999</v>
      </c>
      <c r="Q66" s="329"/>
    </row>
    <row r="67" spans="1:17" s="330" customFormat="1" ht="18.899999999999999" customHeight="1" x14ac:dyDescent="0.25">
      <c r="A67" s="316">
        <v>61</v>
      </c>
      <c r="B67" s="337"/>
      <c r="C67" s="337"/>
      <c r="D67" s="323"/>
      <c r="E67" s="320"/>
      <c r="F67" s="329"/>
      <c r="G67" s="329"/>
      <c r="H67" s="333"/>
      <c r="I67" s="334"/>
      <c r="J67" s="324" t="e">
        <f>IF(AND(Q67="",#REF!&gt;0,#REF!&lt;5),K67,)</f>
        <v>#REF!</v>
      </c>
      <c r="K67" s="325" t="str">
        <f>IF(D67="","ZZZ9",IF(AND(#REF!&gt;0,#REF!&lt;5),D67&amp;#REF!,D67&amp;"9"))</f>
        <v>ZZZ9</v>
      </c>
      <c r="L67" s="326">
        <f t="shared" si="0"/>
        <v>999</v>
      </c>
      <c r="M67" s="340">
        <f t="shared" si="1"/>
        <v>999</v>
      </c>
      <c r="N67" s="336"/>
      <c r="O67" s="329"/>
      <c r="P67" s="328">
        <f t="shared" si="2"/>
        <v>999</v>
      </c>
      <c r="Q67" s="329"/>
    </row>
    <row r="68" spans="1:17" s="330" customFormat="1" ht="18.899999999999999" customHeight="1" x14ac:dyDescent="0.25">
      <c r="A68" s="316">
        <v>62</v>
      </c>
      <c r="B68" s="337"/>
      <c r="C68" s="337"/>
      <c r="D68" s="323"/>
      <c r="E68" s="320"/>
      <c r="F68" s="329"/>
      <c r="G68" s="329"/>
      <c r="H68" s="333"/>
      <c r="I68" s="334"/>
      <c r="J68" s="324" t="e">
        <f>IF(AND(Q68="",#REF!&gt;0,#REF!&lt;5),K68,)</f>
        <v>#REF!</v>
      </c>
      <c r="K68" s="325" t="str">
        <f>IF(D68="","ZZZ9",IF(AND(#REF!&gt;0,#REF!&lt;5),D68&amp;#REF!,D68&amp;"9"))</f>
        <v>ZZZ9</v>
      </c>
      <c r="L68" s="326">
        <f t="shared" si="0"/>
        <v>999</v>
      </c>
      <c r="M68" s="340">
        <f t="shared" si="1"/>
        <v>999</v>
      </c>
      <c r="N68" s="336"/>
      <c r="O68" s="329"/>
      <c r="P68" s="328">
        <f t="shared" si="2"/>
        <v>999</v>
      </c>
      <c r="Q68" s="329"/>
    </row>
    <row r="69" spans="1:17" s="330" customFormat="1" ht="18.899999999999999" customHeight="1" x14ac:dyDescent="0.25">
      <c r="A69" s="316">
        <v>63</v>
      </c>
      <c r="B69" s="337"/>
      <c r="C69" s="337"/>
      <c r="D69" s="323"/>
      <c r="E69" s="320"/>
      <c r="F69" s="329"/>
      <c r="G69" s="329"/>
      <c r="H69" s="333"/>
      <c r="I69" s="334"/>
      <c r="J69" s="324" t="e">
        <f>IF(AND(Q69="",#REF!&gt;0,#REF!&lt;5),K69,)</f>
        <v>#REF!</v>
      </c>
      <c r="K69" s="325" t="str">
        <f>IF(D69="","ZZZ9",IF(AND(#REF!&gt;0,#REF!&lt;5),D69&amp;#REF!,D69&amp;"9"))</f>
        <v>ZZZ9</v>
      </c>
      <c r="L69" s="326">
        <f t="shared" si="0"/>
        <v>999</v>
      </c>
      <c r="M69" s="340">
        <f t="shared" si="1"/>
        <v>999</v>
      </c>
      <c r="N69" s="336"/>
      <c r="O69" s="329"/>
      <c r="P69" s="328">
        <f t="shared" si="2"/>
        <v>999</v>
      </c>
      <c r="Q69" s="329"/>
    </row>
    <row r="70" spans="1:17" s="330" customFormat="1" ht="18.899999999999999" customHeight="1" x14ac:dyDescent="0.25">
      <c r="A70" s="316">
        <v>64</v>
      </c>
      <c r="B70" s="337"/>
      <c r="C70" s="337"/>
      <c r="D70" s="323"/>
      <c r="E70" s="320"/>
      <c r="F70" s="329"/>
      <c r="G70" s="329"/>
      <c r="H70" s="333"/>
      <c r="I70" s="334"/>
      <c r="J70" s="324" t="e">
        <f>IF(AND(Q70="",#REF!&gt;0,#REF!&lt;5),K70,)</f>
        <v>#REF!</v>
      </c>
      <c r="K70" s="325" t="str">
        <f>IF(D70="","ZZZ9",IF(AND(#REF!&gt;0,#REF!&lt;5),D70&amp;#REF!,D70&amp;"9"))</f>
        <v>ZZZ9</v>
      </c>
      <c r="L70" s="326">
        <f t="shared" si="0"/>
        <v>999</v>
      </c>
      <c r="M70" s="340">
        <f t="shared" si="1"/>
        <v>999</v>
      </c>
      <c r="N70" s="336"/>
      <c r="O70" s="329"/>
      <c r="P70" s="328">
        <f t="shared" si="2"/>
        <v>999</v>
      </c>
      <c r="Q70" s="329"/>
    </row>
    <row r="71" spans="1:17" s="330" customFormat="1" ht="18.899999999999999" customHeight="1" x14ac:dyDescent="0.25">
      <c r="A71" s="316">
        <v>65</v>
      </c>
      <c r="B71" s="337"/>
      <c r="C71" s="337"/>
      <c r="D71" s="323"/>
      <c r="E71" s="320"/>
      <c r="F71" s="329"/>
      <c r="G71" s="329"/>
      <c r="H71" s="333"/>
      <c r="I71" s="334"/>
      <c r="J71" s="324" t="e">
        <f>IF(AND(Q71="",#REF!&gt;0,#REF!&lt;5),K71,)</f>
        <v>#REF!</v>
      </c>
      <c r="K71" s="325" t="str">
        <f>IF(D71="","ZZZ9",IF(AND(#REF!&gt;0,#REF!&lt;5),D71&amp;#REF!,D71&amp;"9"))</f>
        <v>ZZZ9</v>
      </c>
      <c r="L71" s="326">
        <f t="shared" si="0"/>
        <v>999</v>
      </c>
      <c r="M71" s="340">
        <f t="shared" si="1"/>
        <v>999</v>
      </c>
      <c r="N71" s="336"/>
      <c r="O71" s="329"/>
      <c r="P71" s="328">
        <f t="shared" si="2"/>
        <v>999</v>
      </c>
      <c r="Q71" s="329"/>
    </row>
    <row r="72" spans="1:17" s="330" customFormat="1" ht="18.899999999999999" customHeight="1" x14ac:dyDescent="0.25">
      <c r="A72" s="316">
        <v>66</v>
      </c>
      <c r="B72" s="337"/>
      <c r="C72" s="337"/>
      <c r="D72" s="323"/>
      <c r="E72" s="320"/>
      <c r="F72" s="329"/>
      <c r="G72" s="329"/>
      <c r="H72" s="333"/>
      <c r="I72" s="334"/>
      <c r="J72" s="324" t="e">
        <f>IF(AND(Q72="",#REF!&gt;0,#REF!&lt;5),K72,)</f>
        <v>#REF!</v>
      </c>
      <c r="K72" s="325" t="str">
        <f>IF(D72="","ZZZ9",IF(AND(#REF!&gt;0,#REF!&lt;5),D72&amp;#REF!,D72&amp;"9"))</f>
        <v>ZZZ9</v>
      </c>
      <c r="L72" s="326">
        <f t="shared" si="0"/>
        <v>999</v>
      </c>
      <c r="M72" s="340">
        <f t="shared" si="1"/>
        <v>999</v>
      </c>
      <c r="N72" s="336"/>
      <c r="O72" s="329"/>
      <c r="P72" s="328">
        <f t="shared" si="2"/>
        <v>999</v>
      </c>
      <c r="Q72" s="329"/>
    </row>
    <row r="73" spans="1:17" s="330" customFormat="1" ht="18.899999999999999" customHeight="1" x14ac:dyDescent="0.25">
      <c r="A73" s="316">
        <v>67</v>
      </c>
      <c r="B73" s="337"/>
      <c r="C73" s="337"/>
      <c r="D73" s="323"/>
      <c r="E73" s="320"/>
      <c r="F73" s="329"/>
      <c r="G73" s="329"/>
      <c r="H73" s="333"/>
      <c r="I73" s="334"/>
      <c r="J73" s="324" t="e">
        <f>IF(AND(Q73="",#REF!&gt;0,#REF!&lt;5),K73,)</f>
        <v>#REF!</v>
      </c>
      <c r="K73" s="325" t="str">
        <f>IF(D73="","ZZZ9",IF(AND(#REF!&gt;0,#REF!&lt;5),D73&amp;#REF!,D73&amp;"9"))</f>
        <v>ZZZ9</v>
      </c>
      <c r="L73" s="326">
        <f t="shared" si="0"/>
        <v>999</v>
      </c>
      <c r="M73" s="340">
        <f t="shared" si="1"/>
        <v>999</v>
      </c>
      <c r="N73" s="336"/>
      <c r="O73" s="329"/>
      <c r="P73" s="328">
        <f t="shared" si="2"/>
        <v>999</v>
      </c>
      <c r="Q73" s="329"/>
    </row>
    <row r="74" spans="1:17" s="330" customFormat="1" ht="18.899999999999999" customHeight="1" x14ac:dyDescent="0.25">
      <c r="A74" s="316">
        <v>68</v>
      </c>
      <c r="B74" s="337"/>
      <c r="C74" s="337"/>
      <c r="D74" s="323"/>
      <c r="E74" s="320"/>
      <c r="F74" s="329"/>
      <c r="G74" s="329"/>
      <c r="H74" s="333"/>
      <c r="I74" s="334"/>
      <c r="J74" s="324" t="e">
        <f>IF(AND(Q74="",#REF!&gt;0,#REF!&lt;5),K74,)</f>
        <v>#REF!</v>
      </c>
      <c r="K74" s="325" t="str">
        <f>IF(D74="","ZZZ9",IF(AND(#REF!&gt;0,#REF!&lt;5),D74&amp;#REF!,D74&amp;"9"))</f>
        <v>ZZZ9</v>
      </c>
      <c r="L74" s="326">
        <f t="shared" si="0"/>
        <v>999</v>
      </c>
      <c r="M74" s="340">
        <f t="shared" si="1"/>
        <v>999</v>
      </c>
      <c r="N74" s="336"/>
      <c r="O74" s="329"/>
      <c r="P74" s="328">
        <f t="shared" si="2"/>
        <v>999</v>
      </c>
      <c r="Q74" s="329"/>
    </row>
    <row r="75" spans="1:17" s="330" customFormat="1" ht="18.899999999999999" customHeight="1" x14ac:dyDescent="0.25">
      <c r="A75" s="316">
        <v>69</v>
      </c>
      <c r="B75" s="337"/>
      <c r="C75" s="337"/>
      <c r="D75" s="323"/>
      <c r="E75" s="320"/>
      <c r="F75" s="329"/>
      <c r="G75" s="329"/>
      <c r="H75" s="333"/>
      <c r="I75" s="334"/>
      <c r="J75" s="324" t="e">
        <f>IF(AND(Q75="",#REF!&gt;0,#REF!&lt;5),K75,)</f>
        <v>#REF!</v>
      </c>
      <c r="K75" s="325" t="str">
        <f>IF(D75="","ZZZ9",IF(AND(#REF!&gt;0,#REF!&lt;5),D75&amp;#REF!,D75&amp;"9"))</f>
        <v>ZZZ9</v>
      </c>
      <c r="L75" s="326">
        <f t="shared" si="0"/>
        <v>999</v>
      </c>
      <c r="M75" s="340">
        <f t="shared" si="1"/>
        <v>999</v>
      </c>
      <c r="N75" s="336"/>
      <c r="O75" s="329"/>
      <c r="P75" s="328">
        <f t="shared" si="2"/>
        <v>999</v>
      </c>
      <c r="Q75" s="329"/>
    </row>
    <row r="76" spans="1:17" s="330" customFormat="1" ht="18.899999999999999" customHeight="1" x14ac:dyDescent="0.25">
      <c r="A76" s="316">
        <v>70</v>
      </c>
      <c r="B76" s="337"/>
      <c r="C76" s="337"/>
      <c r="D76" s="323"/>
      <c r="E76" s="320"/>
      <c r="F76" s="329"/>
      <c r="G76" s="329"/>
      <c r="H76" s="333"/>
      <c r="I76" s="334"/>
      <c r="J76" s="324" t="e">
        <f>IF(AND(Q76="",#REF!&gt;0,#REF!&lt;5),K76,)</f>
        <v>#REF!</v>
      </c>
      <c r="K76" s="325" t="str">
        <f>IF(D76="","ZZZ9",IF(AND(#REF!&gt;0,#REF!&lt;5),D76&amp;#REF!,D76&amp;"9"))</f>
        <v>ZZZ9</v>
      </c>
      <c r="L76" s="326">
        <f t="shared" si="0"/>
        <v>999</v>
      </c>
      <c r="M76" s="340">
        <f t="shared" si="1"/>
        <v>999</v>
      </c>
      <c r="N76" s="336"/>
      <c r="O76" s="329"/>
      <c r="P76" s="328">
        <f t="shared" si="2"/>
        <v>999</v>
      </c>
      <c r="Q76" s="329"/>
    </row>
    <row r="77" spans="1:17" s="330" customFormat="1" ht="18.899999999999999" customHeight="1" x14ac:dyDescent="0.25">
      <c r="A77" s="316">
        <v>71</v>
      </c>
      <c r="B77" s="337"/>
      <c r="C77" s="337"/>
      <c r="D77" s="323"/>
      <c r="E77" s="320"/>
      <c r="F77" s="329"/>
      <c r="G77" s="329"/>
      <c r="H77" s="333"/>
      <c r="I77" s="334"/>
      <c r="J77" s="324" t="e">
        <f>IF(AND(Q77="",#REF!&gt;0,#REF!&lt;5),K77,)</f>
        <v>#REF!</v>
      </c>
      <c r="K77" s="325" t="str">
        <f>IF(D77="","ZZZ9",IF(AND(#REF!&gt;0,#REF!&lt;5),D77&amp;#REF!,D77&amp;"9"))</f>
        <v>ZZZ9</v>
      </c>
      <c r="L77" s="326">
        <f t="shared" si="0"/>
        <v>999</v>
      </c>
      <c r="M77" s="340">
        <f t="shared" si="1"/>
        <v>999</v>
      </c>
      <c r="N77" s="336"/>
      <c r="O77" s="329"/>
      <c r="P77" s="328">
        <f t="shared" si="2"/>
        <v>999</v>
      </c>
      <c r="Q77" s="329"/>
    </row>
    <row r="78" spans="1:17" s="330" customFormat="1" ht="18.899999999999999" customHeight="1" x14ac:dyDescent="0.25">
      <c r="A78" s="316">
        <v>72</v>
      </c>
      <c r="B78" s="337"/>
      <c r="C78" s="337"/>
      <c r="D78" s="323"/>
      <c r="E78" s="320"/>
      <c r="F78" s="329"/>
      <c r="G78" s="329"/>
      <c r="H78" s="333"/>
      <c r="I78" s="334"/>
      <c r="J78" s="324" t="e">
        <f>IF(AND(Q78="",#REF!&gt;0,#REF!&lt;5),K78,)</f>
        <v>#REF!</v>
      </c>
      <c r="K78" s="325" t="str">
        <f>IF(D78="","ZZZ9",IF(AND(#REF!&gt;0,#REF!&lt;5),D78&amp;#REF!,D78&amp;"9"))</f>
        <v>ZZZ9</v>
      </c>
      <c r="L78" s="326">
        <f t="shared" si="0"/>
        <v>999</v>
      </c>
      <c r="M78" s="340">
        <f t="shared" si="1"/>
        <v>999</v>
      </c>
      <c r="N78" s="336"/>
      <c r="O78" s="329"/>
      <c r="P78" s="328">
        <f t="shared" si="2"/>
        <v>999</v>
      </c>
      <c r="Q78" s="329"/>
    </row>
    <row r="79" spans="1:17" s="330" customFormat="1" ht="18.899999999999999" customHeight="1" x14ac:dyDescent="0.25">
      <c r="A79" s="316">
        <v>73</v>
      </c>
      <c r="B79" s="337"/>
      <c r="C79" s="337"/>
      <c r="D79" s="323"/>
      <c r="E79" s="320"/>
      <c r="F79" s="329"/>
      <c r="G79" s="329"/>
      <c r="H79" s="333"/>
      <c r="I79" s="334"/>
      <c r="J79" s="324" t="e">
        <f>IF(AND(Q79="",#REF!&gt;0,#REF!&lt;5),K79,)</f>
        <v>#REF!</v>
      </c>
      <c r="K79" s="325" t="str">
        <f>IF(D79="","ZZZ9",IF(AND(#REF!&gt;0,#REF!&lt;5),D79&amp;#REF!,D79&amp;"9"))</f>
        <v>ZZZ9</v>
      </c>
      <c r="L79" s="326">
        <f t="shared" si="0"/>
        <v>999</v>
      </c>
      <c r="M79" s="340">
        <f t="shared" si="1"/>
        <v>999</v>
      </c>
      <c r="N79" s="336"/>
      <c r="O79" s="329"/>
      <c r="P79" s="328">
        <f t="shared" si="2"/>
        <v>999</v>
      </c>
      <c r="Q79" s="329"/>
    </row>
    <row r="80" spans="1:17" s="330" customFormat="1" ht="18.899999999999999" customHeight="1" x14ac:dyDescent="0.25">
      <c r="A80" s="316">
        <v>74</v>
      </c>
      <c r="B80" s="337"/>
      <c r="C80" s="337"/>
      <c r="D80" s="323"/>
      <c r="E80" s="320"/>
      <c r="F80" s="329"/>
      <c r="G80" s="329"/>
      <c r="H80" s="333"/>
      <c r="I80" s="334"/>
      <c r="J80" s="324" t="e">
        <f>IF(AND(Q80="",#REF!&gt;0,#REF!&lt;5),K80,)</f>
        <v>#REF!</v>
      </c>
      <c r="K80" s="325" t="str">
        <f>IF(D80="","ZZZ9",IF(AND(#REF!&gt;0,#REF!&lt;5),D80&amp;#REF!,D80&amp;"9"))</f>
        <v>ZZZ9</v>
      </c>
      <c r="L80" s="326">
        <f t="shared" si="0"/>
        <v>999</v>
      </c>
      <c r="M80" s="340">
        <f t="shared" si="1"/>
        <v>999</v>
      </c>
      <c r="N80" s="336"/>
      <c r="O80" s="329"/>
      <c r="P80" s="328">
        <f t="shared" si="2"/>
        <v>999</v>
      </c>
      <c r="Q80" s="329"/>
    </row>
    <row r="81" spans="1:17" s="330" customFormat="1" ht="18.899999999999999" customHeight="1" x14ac:dyDescent="0.25">
      <c r="A81" s="316">
        <v>75</v>
      </c>
      <c r="B81" s="337"/>
      <c r="C81" s="337"/>
      <c r="D81" s="323"/>
      <c r="E81" s="320"/>
      <c r="F81" s="329"/>
      <c r="G81" s="329"/>
      <c r="H81" s="333"/>
      <c r="I81" s="334"/>
      <c r="J81" s="324" t="e">
        <f>IF(AND(Q81="",#REF!&gt;0,#REF!&lt;5),K81,)</f>
        <v>#REF!</v>
      </c>
      <c r="K81" s="325" t="str">
        <f>IF(D81="","ZZZ9",IF(AND(#REF!&gt;0,#REF!&lt;5),D81&amp;#REF!,D81&amp;"9"))</f>
        <v>ZZZ9</v>
      </c>
      <c r="L81" s="326">
        <f t="shared" si="0"/>
        <v>999</v>
      </c>
      <c r="M81" s="340">
        <f t="shared" si="1"/>
        <v>999</v>
      </c>
      <c r="N81" s="336"/>
      <c r="O81" s="329"/>
      <c r="P81" s="328">
        <f t="shared" si="2"/>
        <v>999</v>
      </c>
      <c r="Q81" s="329"/>
    </row>
    <row r="82" spans="1:17" s="330" customFormat="1" ht="18.899999999999999" customHeight="1" x14ac:dyDescent="0.25">
      <c r="A82" s="316">
        <v>76</v>
      </c>
      <c r="B82" s="337"/>
      <c r="C82" s="337"/>
      <c r="D82" s="323"/>
      <c r="E82" s="320"/>
      <c r="F82" s="329"/>
      <c r="G82" s="329"/>
      <c r="H82" s="333"/>
      <c r="I82" s="334"/>
      <c r="J82" s="324" t="e">
        <f>IF(AND(Q82="",#REF!&gt;0,#REF!&lt;5),K82,)</f>
        <v>#REF!</v>
      </c>
      <c r="K82" s="325" t="str">
        <f>IF(D82="","ZZZ9",IF(AND(#REF!&gt;0,#REF!&lt;5),D82&amp;#REF!,D82&amp;"9"))</f>
        <v>ZZZ9</v>
      </c>
      <c r="L82" s="326">
        <f t="shared" si="0"/>
        <v>999</v>
      </c>
      <c r="M82" s="340">
        <f t="shared" si="1"/>
        <v>999</v>
      </c>
      <c r="N82" s="336"/>
      <c r="O82" s="329"/>
      <c r="P82" s="328">
        <f t="shared" si="2"/>
        <v>999</v>
      </c>
      <c r="Q82" s="329"/>
    </row>
    <row r="83" spans="1:17" s="330" customFormat="1" ht="18.899999999999999" customHeight="1" x14ac:dyDescent="0.25">
      <c r="A83" s="316">
        <v>77</v>
      </c>
      <c r="B83" s="337"/>
      <c r="C83" s="337"/>
      <c r="D83" s="323"/>
      <c r="E83" s="320"/>
      <c r="F83" s="329"/>
      <c r="G83" s="329"/>
      <c r="H83" s="333"/>
      <c r="I83" s="334"/>
      <c r="J83" s="324" t="e">
        <f>IF(AND(Q83="",#REF!&gt;0,#REF!&lt;5),K83,)</f>
        <v>#REF!</v>
      </c>
      <c r="K83" s="325" t="str">
        <f>IF(D83="","ZZZ9",IF(AND(#REF!&gt;0,#REF!&lt;5),D83&amp;#REF!,D83&amp;"9"))</f>
        <v>ZZZ9</v>
      </c>
      <c r="L83" s="326">
        <f t="shared" si="0"/>
        <v>999</v>
      </c>
      <c r="M83" s="340">
        <f t="shared" si="1"/>
        <v>999</v>
      </c>
      <c r="N83" s="336"/>
      <c r="O83" s="329"/>
      <c r="P83" s="328">
        <f t="shared" si="2"/>
        <v>999</v>
      </c>
      <c r="Q83" s="329"/>
    </row>
    <row r="84" spans="1:17" s="330" customFormat="1" ht="18.899999999999999" customHeight="1" x14ac:dyDescent="0.25">
      <c r="A84" s="316">
        <v>78</v>
      </c>
      <c r="B84" s="337"/>
      <c r="C84" s="337"/>
      <c r="D84" s="323"/>
      <c r="E84" s="320"/>
      <c r="F84" s="329"/>
      <c r="G84" s="329"/>
      <c r="H84" s="333"/>
      <c r="I84" s="334"/>
      <c r="J84" s="324" t="e">
        <f>IF(AND(Q84="",#REF!&gt;0,#REF!&lt;5),K84,)</f>
        <v>#REF!</v>
      </c>
      <c r="K84" s="325" t="str">
        <f>IF(D84="","ZZZ9",IF(AND(#REF!&gt;0,#REF!&lt;5),D84&amp;#REF!,D84&amp;"9"))</f>
        <v>ZZZ9</v>
      </c>
      <c r="L84" s="326">
        <f t="shared" si="0"/>
        <v>999</v>
      </c>
      <c r="M84" s="340">
        <f t="shared" si="1"/>
        <v>999</v>
      </c>
      <c r="N84" s="336"/>
      <c r="O84" s="329"/>
      <c r="P84" s="328">
        <f t="shared" si="2"/>
        <v>999</v>
      </c>
      <c r="Q84" s="329"/>
    </row>
    <row r="85" spans="1:17" s="330" customFormat="1" ht="18.899999999999999" customHeight="1" x14ac:dyDescent="0.25">
      <c r="A85" s="316">
        <v>79</v>
      </c>
      <c r="B85" s="337"/>
      <c r="C85" s="337"/>
      <c r="D85" s="323"/>
      <c r="E85" s="320"/>
      <c r="F85" s="329"/>
      <c r="G85" s="329"/>
      <c r="H85" s="333"/>
      <c r="I85" s="334"/>
      <c r="J85" s="324" t="e">
        <f>IF(AND(Q85="",#REF!&gt;0,#REF!&lt;5),K85,)</f>
        <v>#REF!</v>
      </c>
      <c r="K85" s="325" t="str">
        <f>IF(D85="","ZZZ9",IF(AND(#REF!&gt;0,#REF!&lt;5),D85&amp;#REF!,D85&amp;"9"))</f>
        <v>ZZZ9</v>
      </c>
      <c r="L85" s="326">
        <f t="shared" si="0"/>
        <v>999</v>
      </c>
      <c r="M85" s="340">
        <f t="shared" si="1"/>
        <v>999</v>
      </c>
      <c r="N85" s="336"/>
      <c r="O85" s="329"/>
      <c r="P85" s="328">
        <f t="shared" si="2"/>
        <v>999</v>
      </c>
      <c r="Q85" s="329"/>
    </row>
    <row r="86" spans="1:17" s="330" customFormat="1" ht="18.899999999999999" customHeight="1" x14ac:dyDescent="0.25">
      <c r="A86" s="316">
        <v>80</v>
      </c>
      <c r="B86" s="337"/>
      <c r="C86" s="337"/>
      <c r="D86" s="323"/>
      <c r="E86" s="320"/>
      <c r="F86" s="329"/>
      <c r="G86" s="329"/>
      <c r="H86" s="333"/>
      <c r="I86" s="334"/>
      <c r="J86" s="324" t="e">
        <f>IF(AND(Q86="",#REF!&gt;0,#REF!&lt;5),K86,)</f>
        <v>#REF!</v>
      </c>
      <c r="K86" s="325" t="str">
        <f>IF(D86="","ZZZ9",IF(AND(#REF!&gt;0,#REF!&lt;5),D86&amp;#REF!,D86&amp;"9"))</f>
        <v>ZZZ9</v>
      </c>
      <c r="L86" s="326">
        <f t="shared" si="0"/>
        <v>999</v>
      </c>
      <c r="M86" s="340">
        <f t="shared" si="1"/>
        <v>999</v>
      </c>
      <c r="N86" s="336"/>
      <c r="O86" s="329"/>
      <c r="P86" s="328">
        <f t="shared" si="2"/>
        <v>999</v>
      </c>
      <c r="Q86" s="329"/>
    </row>
    <row r="87" spans="1:17" s="330" customFormat="1" ht="18.899999999999999" customHeight="1" x14ac:dyDescent="0.25">
      <c r="A87" s="316">
        <v>81</v>
      </c>
      <c r="B87" s="337"/>
      <c r="C87" s="337"/>
      <c r="D87" s="323"/>
      <c r="E87" s="320"/>
      <c r="F87" s="329"/>
      <c r="G87" s="329"/>
      <c r="H87" s="333"/>
      <c r="I87" s="334"/>
      <c r="J87" s="324" t="e">
        <f>IF(AND(Q87="",#REF!&gt;0,#REF!&lt;5),K87,)</f>
        <v>#REF!</v>
      </c>
      <c r="K87" s="325" t="str">
        <f>IF(D87="","ZZZ9",IF(AND(#REF!&gt;0,#REF!&lt;5),D87&amp;#REF!,D87&amp;"9"))</f>
        <v>ZZZ9</v>
      </c>
      <c r="L87" s="326">
        <f t="shared" si="0"/>
        <v>999</v>
      </c>
      <c r="M87" s="340">
        <f t="shared" si="1"/>
        <v>999</v>
      </c>
      <c r="N87" s="336"/>
      <c r="O87" s="329"/>
      <c r="P87" s="328">
        <f t="shared" si="2"/>
        <v>999</v>
      </c>
      <c r="Q87" s="329"/>
    </row>
    <row r="88" spans="1:17" s="330" customFormat="1" ht="18.899999999999999" customHeight="1" x14ac:dyDescent="0.25">
      <c r="A88" s="316">
        <v>82</v>
      </c>
      <c r="B88" s="337"/>
      <c r="C88" s="337"/>
      <c r="D88" s="323"/>
      <c r="E88" s="320"/>
      <c r="F88" s="329"/>
      <c r="G88" s="329"/>
      <c r="H88" s="333"/>
      <c r="I88" s="334"/>
      <c r="J88" s="324" t="e">
        <f>IF(AND(Q88="",#REF!&gt;0,#REF!&lt;5),K88,)</f>
        <v>#REF!</v>
      </c>
      <c r="K88" s="325" t="str">
        <f>IF(D88="","ZZZ9",IF(AND(#REF!&gt;0,#REF!&lt;5),D88&amp;#REF!,D88&amp;"9"))</f>
        <v>ZZZ9</v>
      </c>
      <c r="L88" s="326">
        <f t="shared" si="0"/>
        <v>999</v>
      </c>
      <c r="M88" s="340">
        <f t="shared" si="1"/>
        <v>999</v>
      </c>
      <c r="N88" s="336"/>
      <c r="O88" s="329"/>
      <c r="P88" s="328">
        <f t="shared" si="2"/>
        <v>999</v>
      </c>
      <c r="Q88" s="329"/>
    </row>
    <row r="89" spans="1:17" s="330" customFormat="1" ht="18.899999999999999" customHeight="1" x14ac:dyDescent="0.25">
      <c r="A89" s="316">
        <v>83</v>
      </c>
      <c r="B89" s="337"/>
      <c r="C89" s="337"/>
      <c r="D89" s="323"/>
      <c r="E89" s="320"/>
      <c r="F89" s="329"/>
      <c r="G89" s="329"/>
      <c r="H89" s="333"/>
      <c r="I89" s="334"/>
      <c r="J89" s="324" t="e">
        <f>IF(AND(Q89="",#REF!&gt;0,#REF!&lt;5),K89,)</f>
        <v>#REF!</v>
      </c>
      <c r="K89" s="325" t="str">
        <f>IF(D89="","ZZZ9",IF(AND(#REF!&gt;0,#REF!&lt;5),D89&amp;#REF!,D89&amp;"9"))</f>
        <v>ZZZ9</v>
      </c>
      <c r="L89" s="326">
        <f t="shared" si="0"/>
        <v>999</v>
      </c>
      <c r="M89" s="340">
        <f t="shared" si="1"/>
        <v>999</v>
      </c>
      <c r="N89" s="336"/>
      <c r="O89" s="329"/>
      <c r="P89" s="328">
        <f t="shared" si="2"/>
        <v>999</v>
      </c>
      <c r="Q89" s="329"/>
    </row>
    <row r="90" spans="1:17" s="330" customFormat="1" ht="18.899999999999999" customHeight="1" x14ac:dyDescent="0.25">
      <c r="A90" s="316">
        <v>84</v>
      </c>
      <c r="B90" s="337"/>
      <c r="C90" s="337"/>
      <c r="D90" s="323"/>
      <c r="E90" s="320"/>
      <c r="F90" s="329"/>
      <c r="G90" s="329"/>
      <c r="H90" s="333"/>
      <c r="I90" s="334"/>
      <c r="J90" s="324" t="e">
        <f>IF(AND(Q90="",#REF!&gt;0,#REF!&lt;5),K90,)</f>
        <v>#REF!</v>
      </c>
      <c r="K90" s="325" t="str">
        <f>IF(D90="","ZZZ9",IF(AND(#REF!&gt;0,#REF!&lt;5),D90&amp;#REF!,D90&amp;"9"))</f>
        <v>ZZZ9</v>
      </c>
      <c r="L90" s="326">
        <f t="shared" si="0"/>
        <v>999</v>
      </c>
      <c r="M90" s="340">
        <f t="shared" si="1"/>
        <v>999</v>
      </c>
      <c r="N90" s="336"/>
      <c r="O90" s="329"/>
      <c r="P90" s="328">
        <f t="shared" si="2"/>
        <v>999</v>
      </c>
      <c r="Q90" s="329"/>
    </row>
    <row r="91" spans="1:17" s="330" customFormat="1" ht="18.899999999999999" customHeight="1" x14ac:dyDescent="0.25">
      <c r="A91" s="316">
        <v>85</v>
      </c>
      <c r="B91" s="337"/>
      <c r="C91" s="337"/>
      <c r="D91" s="323"/>
      <c r="E91" s="320"/>
      <c r="F91" s="329"/>
      <c r="G91" s="329"/>
      <c r="H91" s="333"/>
      <c r="I91" s="334"/>
      <c r="J91" s="324" t="e">
        <f>IF(AND(Q91="",#REF!&gt;0,#REF!&lt;5),K91,)</f>
        <v>#REF!</v>
      </c>
      <c r="K91" s="325" t="str">
        <f>IF(D91="","ZZZ9",IF(AND(#REF!&gt;0,#REF!&lt;5),D91&amp;#REF!,D91&amp;"9"))</f>
        <v>ZZZ9</v>
      </c>
      <c r="L91" s="326">
        <f t="shared" si="0"/>
        <v>999</v>
      </c>
      <c r="M91" s="340">
        <f t="shared" si="1"/>
        <v>999</v>
      </c>
      <c r="N91" s="336"/>
      <c r="O91" s="329"/>
      <c r="P91" s="328">
        <f t="shared" si="2"/>
        <v>999</v>
      </c>
      <c r="Q91" s="329"/>
    </row>
    <row r="92" spans="1:17" s="330" customFormat="1" ht="18.899999999999999" customHeight="1" x14ac:dyDescent="0.25">
      <c r="A92" s="316">
        <v>86</v>
      </c>
      <c r="B92" s="337"/>
      <c r="C92" s="337"/>
      <c r="D92" s="323"/>
      <c r="E92" s="320"/>
      <c r="F92" s="329"/>
      <c r="G92" s="329"/>
      <c r="H92" s="333"/>
      <c r="I92" s="334"/>
      <c r="J92" s="324" t="e">
        <f>IF(AND(Q92="",#REF!&gt;0,#REF!&lt;5),K92,)</f>
        <v>#REF!</v>
      </c>
      <c r="K92" s="325" t="str">
        <f>IF(D92="","ZZZ9",IF(AND(#REF!&gt;0,#REF!&lt;5),D92&amp;#REF!,D92&amp;"9"))</f>
        <v>ZZZ9</v>
      </c>
      <c r="L92" s="326">
        <f t="shared" si="0"/>
        <v>999</v>
      </c>
      <c r="M92" s="340">
        <f t="shared" si="1"/>
        <v>999</v>
      </c>
      <c r="N92" s="336"/>
      <c r="O92" s="329"/>
      <c r="P92" s="328">
        <f t="shared" si="2"/>
        <v>999</v>
      </c>
      <c r="Q92" s="329"/>
    </row>
    <row r="93" spans="1:17" s="330" customFormat="1" ht="18.899999999999999" customHeight="1" x14ac:dyDescent="0.25">
      <c r="A93" s="316">
        <v>87</v>
      </c>
      <c r="B93" s="337"/>
      <c r="C93" s="337"/>
      <c r="D93" s="323"/>
      <c r="E93" s="320"/>
      <c r="F93" s="329"/>
      <c r="G93" s="329"/>
      <c r="H93" s="333"/>
      <c r="I93" s="334"/>
      <c r="J93" s="324" t="e">
        <f>IF(AND(Q93="",#REF!&gt;0,#REF!&lt;5),K93,)</f>
        <v>#REF!</v>
      </c>
      <c r="K93" s="325" t="str">
        <f>IF(D93="","ZZZ9",IF(AND(#REF!&gt;0,#REF!&lt;5),D93&amp;#REF!,D93&amp;"9"))</f>
        <v>ZZZ9</v>
      </c>
      <c r="L93" s="326">
        <f t="shared" si="0"/>
        <v>999</v>
      </c>
      <c r="M93" s="340">
        <f t="shared" si="1"/>
        <v>999</v>
      </c>
      <c r="N93" s="336"/>
      <c r="O93" s="329"/>
      <c r="P93" s="328">
        <f t="shared" si="2"/>
        <v>999</v>
      </c>
      <c r="Q93" s="329"/>
    </row>
    <row r="94" spans="1:17" s="330" customFormat="1" ht="18.899999999999999" customHeight="1" x14ac:dyDescent="0.25">
      <c r="A94" s="316">
        <v>88</v>
      </c>
      <c r="B94" s="337"/>
      <c r="C94" s="337"/>
      <c r="D94" s="323"/>
      <c r="E94" s="320"/>
      <c r="F94" s="329"/>
      <c r="G94" s="329"/>
      <c r="H94" s="333"/>
      <c r="I94" s="334"/>
      <c r="J94" s="324" t="e">
        <f>IF(AND(Q94="",#REF!&gt;0,#REF!&lt;5),K94,)</f>
        <v>#REF!</v>
      </c>
      <c r="K94" s="325" t="str">
        <f>IF(D94="","ZZZ9",IF(AND(#REF!&gt;0,#REF!&lt;5),D94&amp;#REF!,D94&amp;"9"))</f>
        <v>ZZZ9</v>
      </c>
      <c r="L94" s="326">
        <f t="shared" si="0"/>
        <v>999</v>
      </c>
      <c r="M94" s="340">
        <f t="shared" si="1"/>
        <v>999</v>
      </c>
      <c r="N94" s="336"/>
      <c r="O94" s="329"/>
      <c r="P94" s="328">
        <f t="shared" si="2"/>
        <v>999</v>
      </c>
      <c r="Q94" s="329"/>
    </row>
    <row r="95" spans="1:17" s="330" customFormat="1" ht="18.899999999999999" customHeight="1" x14ac:dyDescent="0.25">
      <c r="A95" s="316">
        <v>89</v>
      </c>
      <c r="B95" s="337"/>
      <c r="C95" s="337"/>
      <c r="D95" s="323"/>
      <c r="E95" s="320"/>
      <c r="F95" s="329"/>
      <c r="G95" s="329"/>
      <c r="H95" s="333"/>
      <c r="I95" s="334"/>
      <c r="J95" s="324" t="e">
        <f>IF(AND(Q95="",#REF!&gt;0,#REF!&lt;5),K95,)</f>
        <v>#REF!</v>
      </c>
      <c r="K95" s="325" t="str">
        <f>IF(D95="","ZZZ9",IF(AND(#REF!&gt;0,#REF!&lt;5),D95&amp;#REF!,D95&amp;"9"))</f>
        <v>ZZZ9</v>
      </c>
      <c r="L95" s="326">
        <f t="shared" si="0"/>
        <v>999</v>
      </c>
      <c r="M95" s="340">
        <f t="shared" si="1"/>
        <v>999</v>
      </c>
      <c r="N95" s="336"/>
      <c r="O95" s="329"/>
      <c r="P95" s="328">
        <f t="shared" si="2"/>
        <v>999</v>
      </c>
      <c r="Q95" s="329"/>
    </row>
    <row r="96" spans="1:17" s="330" customFormat="1" ht="18.899999999999999" customHeight="1" x14ac:dyDescent="0.25">
      <c r="A96" s="316">
        <v>90</v>
      </c>
      <c r="B96" s="337"/>
      <c r="C96" s="337"/>
      <c r="D96" s="323"/>
      <c r="E96" s="320"/>
      <c r="F96" s="329"/>
      <c r="G96" s="329"/>
      <c r="H96" s="333"/>
      <c r="I96" s="334"/>
      <c r="J96" s="324" t="e">
        <f>IF(AND(Q96="",#REF!&gt;0,#REF!&lt;5),K96,)</f>
        <v>#REF!</v>
      </c>
      <c r="K96" s="325" t="str">
        <f>IF(D96="","ZZZ9",IF(AND(#REF!&gt;0,#REF!&lt;5),D96&amp;#REF!,D96&amp;"9"))</f>
        <v>ZZZ9</v>
      </c>
      <c r="L96" s="326">
        <f t="shared" si="0"/>
        <v>999</v>
      </c>
      <c r="M96" s="340">
        <f t="shared" si="1"/>
        <v>999</v>
      </c>
      <c r="N96" s="336"/>
      <c r="O96" s="329"/>
      <c r="P96" s="328">
        <f t="shared" si="2"/>
        <v>999</v>
      </c>
      <c r="Q96" s="329"/>
    </row>
    <row r="97" spans="1:17" s="330" customFormat="1" ht="18.899999999999999" customHeight="1" x14ac:dyDescent="0.25">
      <c r="A97" s="316">
        <v>91</v>
      </c>
      <c r="B97" s="337"/>
      <c r="C97" s="337"/>
      <c r="D97" s="323"/>
      <c r="E97" s="320"/>
      <c r="F97" s="329"/>
      <c r="G97" s="329"/>
      <c r="H97" s="333"/>
      <c r="I97" s="334"/>
      <c r="J97" s="324" t="e">
        <f>IF(AND(Q97="",#REF!&gt;0,#REF!&lt;5),K97,)</f>
        <v>#REF!</v>
      </c>
      <c r="K97" s="325" t="str">
        <f>IF(D97="","ZZZ9",IF(AND(#REF!&gt;0,#REF!&lt;5),D97&amp;#REF!,D97&amp;"9"))</f>
        <v>ZZZ9</v>
      </c>
      <c r="L97" s="326">
        <f t="shared" si="0"/>
        <v>999</v>
      </c>
      <c r="M97" s="340">
        <f t="shared" si="1"/>
        <v>999</v>
      </c>
      <c r="N97" s="336"/>
      <c r="O97" s="329"/>
      <c r="P97" s="328">
        <f t="shared" si="2"/>
        <v>999</v>
      </c>
      <c r="Q97" s="329"/>
    </row>
    <row r="98" spans="1:17" s="330" customFormat="1" ht="18.899999999999999" customHeight="1" x14ac:dyDescent="0.25">
      <c r="A98" s="316">
        <v>92</v>
      </c>
      <c r="B98" s="337"/>
      <c r="C98" s="337"/>
      <c r="D98" s="323"/>
      <c r="E98" s="320"/>
      <c r="F98" s="329"/>
      <c r="G98" s="329"/>
      <c r="H98" s="333"/>
      <c r="I98" s="334"/>
      <c r="J98" s="324" t="e">
        <f>IF(AND(Q98="",#REF!&gt;0,#REF!&lt;5),K98,)</f>
        <v>#REF!</v>
      </c>
      <c r="K98" s="325" t="str">
        <f>IF(D98="","ZZZ9",IF(AND(#REF!&gt;0,#REF!&lt;5),D98&amp;#REF!,D98&amp;"9"))</f>
        <v>ZZZ9</v>
      </c>
      <c r="L98" s="326">
        <f t="shared" si="0"/>
        <v>999</v>
      </c>
      <c r="M98" s="340">
        <f t="shared" si="1"/>
        <v>999</v>
      </c>
      <c r="N98" s="336"/>
      <c r="O98" s="329"/>
      <c r="P98" s="328">
        <f t="shared" si="2"/>
        <v>999</v>
      </c>
      <c r="Q98" s="329"/>
    </row>
    <row r="99" spans="1:17" s="330" customFormat="1" ht="18.899999999999999" customHeight="1" x14ac:dyDescent="0.25">
      <c r="A99" s="316">
        <v>93</v>
      </c>
      <c r="B99" s="337"/>
      <c r="C99" s="337"/>
      <c r="D99" s="323"/>
      <c r="E99" s="320"/>
      <c r="F99" s="329"/>
      <c r="G99" s="329"/>
      <c r="H99" s="333"/>
      <c r="I99" s="334"/>
      <c r="J99" s="324" t="e">
        <f>IF(AND(Q99="",#REF!&gt;0,#REF!&lt;5),K99,)</f>
        <v>#REF!</v>
      </c>
      <c r="K99" s="325" t="str">
        <f>IF(D99="","ZZZ9",IF(AND(#REF!&gt;0,#REF!&lt;5),D99&amp;#REF!,D99&amp;"9"))</f>
        <v>ZZZ9</v>
      </c>
      <c r="L99" s="326">
        <f t="shared" si="0"/>
        <v>999</v>
      </c>
      <c r="M99" s="340">
        <f t="shared" si="1"/>
        <v>999</v>
      </c>
      <c r="N99" s="336"/>
      <c r="O99" s="329"/>
      <c r="P99" s="328">
        <f t="shared" si="2"/>
        <v>999</v>
      </c>
      <c r="Q99" s="329"/>
    </row>
    <row r="100" spans="1:17" s="330" customFormat="1" ht="18.899999999999999" customHeight="1" x14ac:dyDescent="0.25">
      <c r="A100" s="316">
        <v>94</v>
      </c>
      <c r="B100" s="337"/>
      <c r="C100" s="337"/>
      <c r="D100" s="323"/>
      <c r="E100" s="320"/>
      <c r="F100" s="329"/>
      <c r="G100" s="329"/>
      <c r="H100" s="333"/>
      <c r="I100" s="334"/>
      <c r="J100" s="324" t="e">
        <f>IF(AND(Q100="",#REF!&gt;0,#REF!&lt;5),K100,)</f>
        <v>#REF!</v>
      </c>
      <c r="K100" s="325" t="str">
        <f>IF(D100="","ZZZ9",IF(AND(#REF!&gt;0,#REF!&lt;5),D100&amp;#REF!,D100&amp;"9"))</f>
        <v>ZZZ9</v>
      </c>
      <c r="L100" s="326">
        <f t="shared" si="0"/>
        <v>999</v>
      </c>
      <c r="M100" s="340">
        <f t="shared" si="1"/>
        <v>999</v>
      </c>
      <c r="N100" s="336"/>
      <c r="O100" s="329"/>
      <c r="P100" s="328">
        <f t="shared" si="2"/>
        <v>999</v>
      </c>
      <c r="Q100" s="329"/>
    </row>
    <row r="101" spans="1:17" s="330" customFormat="1" ht="18.899999999999999" customHeight="1" x14ac:dyDescent="0.25">
      <c r="A101" s="316">
        <v>95</v>
      </c>
      <c r="B101" s="337"/>
      <c r="C101" s="337"/>
      <c r="D101" s="323"/>
      <c r="E101" s="320"/>
      <c r="F101" s="329"/>
      <c r="G101" s="329"/>
      <c r="H101" s="333"/>
      <c r="I101" s="334"/>
      <c r="J101" s="324" t="e">
        <f>IF(AND(Q101="",#REF!&gt;0,#REF!&lt;5),K101,)</f>
        <v>#REF!</v>
      </c>
      <c r="K101" s="325" t="str">
        <f>IF(D101="","ZZZ9",IF(AND(#REF!&gt;0,#REF!&lt;5),D101&amp;#REF!,D101&amp;"9"))</f>
        <v>ZZZ9</v>
      </c>
      <c r="L101" s="326">
        <f t="shared" si="0"/>
        <v>999</v>
      </c>
      <c r="M101" s="340">
        <f t="shared" si="1"/>
        <v>999</v>
      </c>
      <c r="N101" s="336"/>
      <c r="O101" s="329"/>
      <c r="P101" s="328">
        <f t="shared" si="2"/>
        <v>999</v>
      </c>
      <c r="Q101" s="329"/>
    </row>
    <row r="102" spans="1:17" s="330" customFormat="1" ht="18.899999999999999" customHeight="1" x14ac:dyDescent="0.25">
      <c r="A102" s="316">
        <v>96</v>
      </c>
      <c r="B102" s="337"/>
      <c r="C102" s="337"/>
      <c r="D102" s="323"/>
      <c r="E102" s="320"/>
      <c r="F102" s="329"/>
      <c r="G102" s="329"/>
      <c r="H102" s="333"/>
      <c r="I102" s="334"/>
      <c r="J102" s="324" t="e">
        <f>IF(AND(Q102="",#REF!&gt;0,#REF!&lt;5),K102,)</f>
        <v>#REF!</v>
      </c>
      <c r="K102" s="325" t="str">
        <f>IF(D102="","ZZZ9",IF(AND(#REF!&gt;0,#REF!&lt;5),D102&amp;#REF!,D102&amp;"9"))</f>
        <v>ZZZ9</v>
      </c>
      <c r="L102" s="326">
        <f t="shared" si="0"/>
        <v>999</v>
      </c>
      <c r="M102" s="340">
        <f t="shared" si="1"/>
        <v>999</v>
      </c>
      <c r="N102" s="336"/>
      <c r="O102" s="329"/>
      <c r="P102" s="328">
        <f t="shared" si="2"/>
        <v>999</v>
      </c>
      <c r="Q102" s="329"/>
    </row>
    <row r="103" spans="1:17" s="330" customFormat="1" ht="18.899999999999999" customHeight="1" x14ac:dyDescent="0.25">
      <c r="A103" s="316">
        <v>97</v>
      </c>
      <c r="B103" s="337"/>
      <c r="C103" s="337"/>
      <c r="D103" s="323"/>
      <c r="E103" s="320"/>
      <c r="F103" s="329"/>
      <c r="G103" s="329"/>
      <c r="H103" s="333"/>
      <c r="I103" s="334"/>
      <c r="J103" s="324" t="e">
        <f>IF(AND(Q103="",#REF!&gt;0,#REF!&lt;5),K103,)</f>
        <v>#REF!</v>
      </c>
      <c r="K103" s="325" t="str">
        <f>IF(D103="","ZZZ9",IF(AND(#REF!&gt;0,#REF!&lt;5),D103&amp;#REF!,D103&amp;"9"))</f>
        <v>ZZZ9</v>
      </c>
      <c r="L103" s="326">
        <f t="shared" si="0"/>
        <v>999</v>
      </c>
      <c r="M103" s="340">
        <f t="shared" si="1"/>
        <v>999</v>
      </c>
      <c r="N103" s="336"/>
      <c r="O103" s="329"/>
      <c r="P103" s="328">
        <f t="shared" si="2"/>
        <v>999</v>
      </c>
      <c r="Q103" s="329"/>
    </row>
    <row r="104" spans="1:17" s="330" customFormat="1" ht="18.899999999999999" customHeight="1" x14ac:dyDescent="0.25">
      <c r="A104" s="316">
        <v>98</v>
      </c>
      <c r="B104" s="337"/>
      <c r="C104" s="337"/>
      <c r="D104" s="323"/>
      <c r="E104" s="320"/>
      <c r="F104" s="329"/>
      <c r="G104" s="329"/>
      <c r="H104" s="333"/>
      <c r="I104" s="334"/>
      <c r="J104" s="324" t="e">
        <f>IF(AND(Q104="",#REF!&gt;0,#REF!&lt;5),K104,)</f>
        <v>#REF!</v>
      </c>
      <c r="K104" s="325" t="str">
        <f>IF(D104="","ZZZ9",IF(AND(#REF!&gt;0,#REF!&lt;5),D104&amp;#REF!,D104&amp;"9"))</f>
        <v>ZZZ9</v>
      </c>
      <c r="L104" s="326">
        <f t="shared" ref="L104:L156" si="3">IF(Q104="",999,Q104)</f>
        <v>999</v>
      </c>
      <c r="M104" s="340">
        <f t="shared" ref="M104:M156" si="4">IF(P104=999,999,1)</f>
        <v>999</v>
      </c>
      <c r="N104" s="336"/>
      <c r="O104" s="329"/>
      <c r="P104" s="328">
        <f t="shared" ref="P104:P156" si="5">IF(N104="DA",1,IF(N104="WC",2,IF(N104="SE",3,IF(N104="Q",4,IF(N104="LL",5,999)))))</f>
        <v>999</v>
      </c>
      <c r="Q104" s="329"/>
    </row>
    <row r="105" spans="1:17" s="330" customFormat="1" ht="18.899999999999999" customHeight="1" x14ac:dyDescent="0.25">
      <c r="A105" s="316">
        <v>99</v>
      </c>
      <c r="B105" s="337"/>
      <c r="C105" s="337"/>
      <c r="D105" s="323"/>
      <c r="E105" s="320"/>
      <c r="F105" s="329"/>
      <c r="G105" s="329"/>
      <c r="H105" s="333"/>
      <c r="I105" s="334"/>
      <c r="J105" s="324" t="e">
        <f>IF(AND(Q105="",#REF!&gt;0,#REF!&lt;5),K105,)</f>
        <v>#REF!</v>
      </c>
      <c r="K105" s="325" t="str">
        <f>IF(D105="","ZZZ9",IF(AND(#REF!&gt;0,#REF!&lt;5),D105&amp;#REF!,D105&amp;"9"))</f>
        <v>ZZZ9</v>
      </c>
      <c r="L105" s="326">
        <f t="shared" si="3"/>
        <v>999</v>
      </c>
      <c r="M105" s="340">
        <f t="shared" si="4"/>
        <v>999</v>
      </c>
      <c r="N105" s="336"/>
      <c r="O105" s="329"/>
      <c r="P105" s="328">
        <f t="shared" si="5"/>
        <v>999</v>
      </c>
      <c r="Q105" s="329"/>
    </row>
    <row r="106" spans="1:17" s="330" customFormat="1" ht="18.899999999999999" customHeight="1" x14ac:dyDescent="0.25">
      <c r="A106" s="316">
        <v>100</v>
      </c>
      <c r="B106" s="337"/>
      <c r="C106" s="337"/>
      <c r="D106" s="323"/>
      <c r="E106" s="320"/>
      <c r="F106" s="329"/>
      <c r="G106" s="329"/>
      <c r="H106" s="333"/>
      <c r="I106" s="334"/>
      <c r="J106" s="324" t="e">
        <f>IF(AND(Q106="",#REF!&gt;0,#REF!&lt;5),K106,)</f>
        <v>#REF!</v>
      </c>
      <c r="K106" s="325" t="str">
        <f>IF(D106="","ZZZ9",IF(AND(#REF!&gt;0,#REF!&lt;5),D106&amp;#REF!,D106&amp;"9"))</f>
        <v>ZZZ9</v>
      </c>
      <c r="L106" s="326">
        <f t="shared" si="3"/>
        <v>999</v>
      </c>
      <c r="M106" s="340">
        <f t="shared" si="4"/>
        <v>999</v>
      </c>
      <c r="N106" s="336"/>
      <c r="O106" s="329"/>
      <c r="P106" s="328">
        <f t="shared" si="5"/>
        <v>999</v>
      </c>
      <c r="Q106" s="329"/>
    </row>
    <row r="107" spans="1:17" s="330" customFormat="1" ht="18.899999999999999" customHeight="1" x14ac:dyDescent="0.25">
      <c r="A107" s="316">
        <v>101</v>
      </c>
      <c r="B107" s="337"/>
      <c r="C107" s="337"/>
      <c r="D107" s="323"/>
      <c r="E107" s="320"/>
      <c r="F107" s="329"/>
      <c r="G107" s="329"/>
      <c r="H107" s="333"/>
      <c r="I107" s="334"/>
      <c r="J107" s="324" t="e">
        <f>IF(AND(Q107="",#REF!&gt;0,#REF!&lt;5),K107,)</f>
        <v>#REF!</v>
      </c>
      <c r="K107" s="325" t="str">
        <f>IF(D107="","ZZZ9",IF(AND(#REF!&gt;0,#REF!&lt;5),D107&amp;#REF!,D107&amp;"9"))</f>
        <v>ZZZ9</v>
      </c>
      <c r="L107" s="326">
        <f t="shared" si="3"/>
        <v>999</v>
      </c>
      <c r="M107" s="340">
        <f t="shared" si="4"/>
        <v>999</v>
      </c>
      <c r="N107" s="336"/>
      <c r="O107" s="329"/>
      <c r="P107" s="328">
        <f t="shared" si="5"/>
        <v>999</v>
      </c>
      <c r="Q107" s="329"/>
    </row>
    <row r="108" spans="1:17" s="330" customFormat="1" ht="18.899999999999999" customHeight="1" x14ac:dyDescent="0.25">
      <c r="A108" s="316">
        <v>102</v>
      </c>
      <c r="B108" s="337"/>
      <c r="C108" s="337"/>
      <c r="D108" s="323"/>
      <c r="E108" s="320"/>
      <c r="F108" s="329"/>
      <c r="G108" s="329"/>
      <c r="H108" s="333"/>
      <c r="I108" s="334"/>
      <c r="J108" s="324" t="e">
        <f>IF(AND(Q108="",#REF!&gt;0,#REF!&lt;5),K108,)</f>
        <v>#REF!</v>
      </c>
      <c r="K108" s="325" t="str">
        <f>IF(D108="","ZZZ9",IF(AND(#REF!&gt;0,#REF!&lt;5),D108&amp;#REF!,D108&amp;"9"))</f>
        <v>ZZZ9</v>
      </c>
      <c r="L108" s="326">
        <f t="shared" si="3"/>
        <v>999</v>
      </c>
      <c r="M108" s="340">
        <f t="shared" si="4"/>
        <v>999</v>
      </c>
      <c r="N108" s="336"/>
      <c r="O108" s="329"/>
      <c r="P108" s="328">
        <f t="shared" si="5"/>
        <v>999</v>
      </c>
      <c r="Q108" s="329"/>
    </row>
    <row r="109" spans="1:17" s="330" customFormat="1" ht="18.899999999999999" customHeight="1" x14ac:dyDescent="0.25">
      <c r="A109" s="316">
        <v>103</v>
      </c>
      <c r="B109" s="337"/>
      <c r="C109" s="337"/>
      <c r="D109" s="323"/>
      <c r="E109" s="320"/>
      <c r="F109" s="329"/>
      <c r="G109" s="329"/>
      <c r="H109" s="333"/>
      <c r="I109" s="334"/>
      <c r="J109" s="324" t="e">
        <f>IF(AND(Q109="",#REF!&gt;0,#REF!&lt;5),K109,)</f>
        <v>#REF!</v>
      </c>
      <c r="K109" s="325" t="str">
        <f>IF(D109="","ZZZ9",IF(AND(#REF!&gt;0,#REF!&lt;5),D109&amp;#REF!,D109&amp;"9"))</f>
        <v>ZZZ9</v>
      </c>
      <c r="L109" s="326">
        <f t="shared" si="3"/>
        <v>999</v>
      </c>
      <c r="M109" s="340">
        <f t="shared" si="4"/>
        <v>999</v>
      </c>
      <c r="N109" s="336"/>
      <c r="O109" s="329"/>
      <c r="P109" s="328">
        <f t="shared" si="5"/>
        <v>999</v>
      </c>
      <c r="Q109" s="329"/>
    </row>
    <row r="110" spans="1:17" s="330" customFormat="1" ht="18.899999999999999" customHeight="1" x14ac:dyDescent="0.25">
      <c r="A110" s="316">
        <v>104</v>
      </c>
      <c r="B110" s="337"/>
      <c r="C110" s="337"/>
      <c r="D110" s="323"/>
      <c r="E110" s="320"/>
      <c r="F110" s="329"/>
      <c r="G110" s="329"/>
      <c r="H110" s="333"/>
      <c r="I110" s="334"/>
      <c r="J110" s="324" t="e">
        <f>IF(AND(Q110="",#REF!&gt;0,#REF!&lt;5),K110,)</f>
        <v>#REF!</v>
      </c>
      <c r="K110" s="325" t="str">
        <f>IF(D110="","ZZZ9",IF(AND(#REF!&gt;0,#REF!&lt;5),D110&amp;#REF!,D110&amp;"9"))</f>
        <v>ZZZ9</v>
      </c>
      <c r="L110" s="326">
        <f t="shared" si="3"/>
        <v>999</v>
      </c>
      <c r="M110" s="340">
        <f t="shared" si="4"/>
        <v>999</v>
      </c>
      <c r="N110" s="336"/>
      <c r="O110" s="329"/>
      <c r="P110" s="328">
        <f t="shared" si="5"/>
        <v>999</v>
      </c>
      <c r="Q110" s="329"/>
    </row>
    <row r="111" spans="1:17" s="330" customFormat="1" ht="18.899999999999999" customHeight="1" x14ac:dyDescent="0.25">
      <c r="A111" s="316">
        <v>105</v>
      </c>
      <c r="B111" s="337"/>
      <c r="C111" s="337"/>
      <c r="D111" s="323"/>
      <c r="E111" s="320"/>
      <c r="F111" s="329"/>
      <c r="G111" s="329"/>
      <c r="H111" s="333"/>
      <c r="I111" s="334"/>
      <c r="J111" s="324" t="e">
        <f>IF(AND(Q111="",#REF!&gt;0,#REF!&lt;5),K111,)</f>
        <v>#REF!</v>
      </c>
      <c r="K111" s="325" t="str">
        <f>IF(D111="","ZZZ9",IF(AND(#REF!&gt;0,#REF!&lt;5),D111&amp;#REF!,D111&amp;"9"))</f>
        <v>ZZZ9</v>
      </c>
      <c r="L111" s="326">
        <f t="shared" si="3"/>
        <v>999</v>
      </c>
      <c r="M111" s="340">
        <f t="shared" si="4"/>
        <v>999</v>
      </c>
      <c r="N111" s="336"/>
      <c r="O111" s="329"/>
      <c r="P111" s="328">
        <f t="shared" si="5"/>
        <v>999</v>
      </c>
      <c r="Q111" s="329"/>
    </row>
    <row r="112" spans="1:17" s="330" customFormat="1" ht="18.899999999999999" customHeight="1" x14ac:dyDescent="0.25">
      <c r="A112" s="316">
        <v>106</v>
      </c>
      <c r="B112" s="337"/>
      <c r="C112" s="337"/>
      <c r="D112" s="323"/>
      <c r="E112" s="320"/>
      <c r="F112" s="329"/>
      <c r="G112" s="329"/>
      <c r="H112" s="333"/>
      <c r="I112" s="334"/>
      <c r="J112" s="324" t="e">
        <f>IF(AND(Q112="",#REF!&gt;0,#REF!&lt;5),K112,)</f>
        <v>#REF!</v>
      </c>
      <c r="K112" s="325" t="str">
        <f>IF(D112="","ZZZ9",IF(AND(#REF!&gt;0,#REF!&lt;5),D112&amp;#REF!,D112&amp;"9"))</f>
        <v>ZZZ9</v>
      </c>
      <c r="L112" s="326">
        <f t="shared" si="3"/>
        <v>999</v>
      </c>
      <c r="M112" s="340">
        <f t="shared" si="4"/>
        <v>999</v>
      </c>
      <c r="N112" s="336"/>
      <c r="O112" s="329"/>
      <c r="P112" s="328">
        <f t="shared" si="5"/>
        <v>999</v>
      </c>
      <c r="Q112" s="329"/>
    </row>
    <row r="113" spans="1:17" s="330" customFormat="1" ht="18.899999999999999" customHeight="1" x14ac:dyDescent="0.25">
      <c r="A113" s="316">
        <v>107</v>
      </c>
      <c r="B113" s="337"/>
      <c r="C113" s="337"/>
      <c r="D113" s="323"/>
      <c r="E113" s="320"/>
      <c r="F113" s="329"/>
      <c r="G113" s="329"/>
      <c r="H113" s="333"/>
      <c r="I113" s="334"/>
      <c r="J113" s="324" t="e">
        <f>IF(AND(Q113="",#REF!&gt;0,#REF!&lt;5),K113,)</f>
        <v>#REF!</v>
      </c>
      <c r="K113" s="325" t="str">
        <f>IF(D113="","ZZZ9",IF(AND(#REF!&gt;0,#REF!&lt;5),D113&amp;#REF!,D113&amp;"9"))</f>
        <v>ZZZ9</v>
      </c>
      <c r="L113" s="326">
        <f t="shared" si="3"/>
        <v>999</v>
      </c>
      <c r="M113" s="340">
        <f t="shared" si="4"/>
        <v>999</v>
      </c>
      <c r="N113" s="336"/>
      <c r="O113" s="329"/>
      <c r="P113" s="328">
        <f t="shared" si="5"/>
        <v>999</v>
      </c>
      <c r="Q113" s="329"/>
    </row>
    <row r="114" spans="1:17" s="330" customFormat="1" ht="18.899999999999999" customHeight="1" x14ac:dyDescent="0.25">
      <c r="A114" s="316">
        <v>108</v>
      </c>
      <c r="B114" s="337"/>
      <c r="C114" s="337"/>
      <c r="D114" s="323"/>
      <c r="E114" s="320"/>
      <c r="F114" s="329"/>
      <c r="G114" s="329"/>
      <c r="H114" s="333"/>
      <c r="I114" s="334"/>
      <c r="J114" s="324" t="e">
        <f>IF(AND(Q114="",#REF!&gt;0,#REF!&lt;5),K114,)</f>
        <v>#REF!</v>
      </c>
      <c r="K114" s="325" t="str">
        <f>IF(D114="","ZZZ9",IF(AND(#REF!&gt;0,#REF!&lt;5),D114&amp;#REF!,D114&amp;"9"))</f>
        <v>ZZZ9</v>
      </c>
      <c r="L114" s="326">
        <f t="shared" si="3"/>
        <v>999</v>
      </c>
      <c r="M114" s="340">
        <f t="shared" si="4"/>
        <v>999</v>
      </c>
      <c r="N114" s="336"/>
      <c r="O114" s="329"/>
      <c r="P114" s="328">
        <f t="shared" si="5"/>
        <v>999</v>
      </c>
      <c r="Q114" s="329"/>
    </row>
    <row r="115" spans="1:17" s="330" customFormat="1" ht="18.899999999999999" customHeight="1" x14ac:dyDescent="0.25">
      <c r="A115" s="316">
        <v>109</v>
      </c>
      <c r="B115" s="337"/>
      <c r="C115" s="337"/>
      <c r="D115" s="323"/>
      <c r="E115" s="320"/>
      <c r="F115" s="329"/>
      <c r="G115" s="329"/>
      <c r="H115" s="333"/>
      <c r="I115" s="334"/>
      <c r="J115" s="324" t="e">
        <f>IF(AND(Q115="",#REF!&gt;0,#REF!&lt;5),K115,)</f>
        <v>#REF!</v>
      </c>
      <c r="K115" s="325" t="str">
        <f>IF(D115="","ZZZ9",IF(AND(#REF!&gt;0,#REF!&lt;5),D115&amp;#REF!,D115&amp;"9"))</f>
        <v>ZZZ9</v>
      </c>
      <c r="L115" s="326">
        <f t="shared" si="3"/>
        <v>999</v>
      </c>
      <c r="M115" s="340">
        <f t="shared" si="4"/>
        <v>999</v>
      </c>
      <c r="N115" s="336"/>
      <c r="O115" s="329"/>
      <c r="P115" s="328">
        <f t="shared" si="5"/>
        <v>999</v>
      </c>
      <c r="Q115" s="329"/>
    </row>
    <row r="116" spans="1:17" s="330" customFormat="1" ht="18.899999999999999" customHeight="1" x14ac:dyDescent="0.25">
      <c r="A116" s="316">
        <v>110</v>
      </c>
      <c r="B116" s="337"/>
      <c r="C116" s="337"/>
      <c r="D116" s="323"/>
      <c r="E116" s="320"/>
      <c r="F116" s="329"/>
      <c r="G116" s="329"/>
      <c r="H116" s="333"/>
      <c r="I116" s="334"/>
      <c r="J116" s="324" t="e">
        <f>IF(AND(Q116="",#REF!&gt;0,#REF!&lt;5),K116,)</f>
        <v>#REF!</v>
      </c>
      <c r="K116" s="325" t="str">
        <f>IF(D116="","ZZZ9",IF(AND(#REF!&gt;0,#REF!&lt;5),D116&amp;#REF!,D116&amp;"9"))</f>
        <v>ZZZ9</v>
      </c>
      <c r="L116" s="326">
        <f t="shared" si="3"/>
        <v>999</v>
      </c>
      <c r="M116" s="340">
        <f t="shared" si="4"/>
        <v>999</v>
      </c>
      <c r="N116" s="336"/>
      <c r="O116" s="329"/>
      <c r="P116" s="328">
        <f t="shared" si="5"/>
        <v>999</v>
      </c>
      <c r="Q116" s="329"/>
    </row>
    <row r="117" spans="1:17" s="330" customFormat="1" ht="18.899999999999999" customHeight="1" x14ac:dyDescent="0.25">
      <c r="A117" s="316">
        <v>111</v>
      </c>
      <c r="B117" s="337"/>
      <c r="C117" s="337"/>
      <c r="D117" s="323"/>
      <c r="E117" s="320"/>
      <c r="F117" s="329"/>
      <c r="G117" s="329"/>
      <c r="H117" s="333"/>
      <c r="I117" s="334"/>
      <c r="J117" s="324" t="e">
        <f>IF(AND(Q117="",#REF!&gt;0,#REF!&lt;5),K117,)</f>
        <v>#REF!</v>
      </c>
      <c r="K117" s="325" t="str">
        <f>IF(D117="","ZZZ9",IF(AND(#REF!&gt;0,#REF!&lt;5),D117&amp;#REF!,D117&amp;"9"))</f>
        <v>ZZZ9</v>
      </c>
      <c r="L117" s="326">
        <f t="shared" si="3"/>
        <v>999</v>
      </c>
      <c r="M117" s="340">
        <f t="shared" si="4"/>
        <v>999</v>
      </c>
      <c r="N117" s="336"/>
      <c r="O117" s="329"/>
      <c r="P117" s="328">
        <f t="shared" si="5"/>
        <v>999</v>
      </c>
      <c r="Q117" s="329"/>
    </row>
    <row r="118" spans="1:17" s="330" customFormat="1" ht="18.899999999999999" customHeight="1" x14ac:dyDescent="0.25">
      <c r="A118" s="316">
        <v>112</v>
      </c>
      <c r="B118" s="337"/>
      <c r="C118" s="337"/>
      <c r="D118" s="323"/>
      <c r="E118" s="320"/>
      <c r="F118" s="329"/>
      <c r="G118" s="329"/>
      <c r="H118" s="333"/>
      <c r="I118" s="334"/>
      <c r="J118" s="324" t="e">
        <f>IF(AND(Q118="",#REF!&gt;0,#REF!&lt;5),K118,)</f>
        <v>#REF!</v>
      </c>
      <c r="K118" s="325" t="str">
        <f>IF(D118="","ZZZ9",IF(AND(#REF!&gt;0,#REF!&lt;5),D118&amp;#REF!,D118&amp;"9"))</f>
        <v>ZZZ9</v>
      </c>
      <c r="L118" s="326">
        <f t="shared" si="3"/>
        <v>999</v>
      </c>
      <c r="M118" s="340">
        <f t="shared" si="4"/>
        <v>999</v>
      </c>
      <c r="N118" s="336"/>
      <c r="O118" s="329"/>
      <c r="P118" s="328">
        <f t="shared" si="5"/>
        <v>999</v>
      </c>
      <c r="Q118" s="329"/>
    </row>
    <row r="119" spans="1:17" s="330" customFormat="1" ht="18.899999999999999" customHeight="1" x14ac:dyDescent="0.25">
      <c r="A119" s="316">
        <v>113</v>
      </c>
      <c r="B119" s="337"/>
      <c r="C119" s="337"/>
      <c r="D119" s="323"/>
      <c r="E119" s="320"/>
      <c r="F119" s="329"/>
      <c r="G119" s="329"/>
      <c r="H119" s="333"/>
      <c r="I119" s="334"/>
      <c r="J119" s="324" t="e">
        <f>IF(AND(Q119="",#REF!&gt;0,#REF!&lt;5),K119,)</f>
        <v>#REF!</v>
      </c>
      <c r="K119" s="325" t="str">
        <f>IF(D119="","ZZZ9",IF(AND(#REF!&gt;0,#REF!&lt;5),D119&amp;#REF!,D119&amp;"9"))</f>
        <v>ZZZ9</v>
      </c>
      <c r="L119" s="326">
        <f t="shared" si="3"/>
        <v>999</v>
      </c>
      <c r="M119" s="340">
        <f t="shared" si="4"/>
        <v>999</v>
      </c>
      <c r="N119" s="336"/>
      <c r="O119" s="329"/>
      <c r="P119" s="328">
        <f t="shared" si="5"/>
        <v>999</v>
      </c>
      <c r="Q119" s="329"/>
    </row>
    <row r="120" spans="1:17" s="330" customFormat="1" ht="18.899999999999999" customHeight="1" x14ac:dyDescent="0.25">
      <c r="A120" s="316">
        <v>114</v>
      </c>
      <c r="B120" s="337"/>
      <c r="C120" s="337"/>
      <c r="D120" s="323"/>
      <c r="E120" s="320"/>
      <c r="F120" s="329"/>
      <c r="G120" s="329"/>
      <c r="H120" s="333"/>
      <c r="I120" s="334"/>
      <c r="J120" s="324" t="e">
        <f>IF(AND(Q120="",#REF!&gt;0,#REF!&lt;5),K120,)</f>
        <v>#REF!</v>
      </c>
      <c r="K120" s="325" t="str">
        <f>IF(D120="","ZZZ9",IF(AND(#REF!&gt;0,#REF!&lt;5),D120&amp;#REF!,D120&amp;"9"))</f>
        <v>ZZZ9</v>
      </c>
      <c r="L120" s="326">
        <f t="shared" si="3"/>
        <v>999</v>
      </c>
      <c r="M120" s="340">
        <f t="shared" si="4"/>
        <v>999</v>
      </c>
      <c r="N120" s="336"/>
      <c r="O120" s="329"/>
      <c r="P120" s="328">
        <f t="shared" si="5"/>
        <v>999</v>
      </c>
      <c r="Q120" s="329"/>
    </row>
    <row r="121" spans="1:17" s="330" customFormat="1" ht="18.899999999999999" customHeight="1" x14ac:dyDescent="0.25">
      <c r="A121" s="316">
        <v>115</v>
      </c>
      <c r="B121" s="337"/>
      <c r="C121" s="337"/>
      <c r="D121" s="323"/>
      <c r="E121" s="320"/>
      <c r="F121" s="329"/>
      <c r="G121" s="329"/>
      <c r="H121" s="333"/>
      <c r="I121" s="334"/>
      <c r="J121" s="324" t="e">
        <f>IF(AND(Q121="",#REF!&gt;0,#REF!&lt;5),K121,)</f>
        <v>#REF!</v>
      </c>
      <c r="K121" s="325" t="str">
        <f>IF(D121="","ZZZ9",IF(AND(#REF!&gt;0,#REF!&lt;5),D121&amp;#REF!,D121&amp;"9"))</f>
        <v>ZZZ9</v>
      </c>
      <c r="L121" s="326">
        <f t="shared" si="3"/>
        <v>999</v>
      </c>
      <c r="M121" s="340">
        <f t="shared" si="4"/>
        <v>999</v>
      </c>
      <c r="N121" s="336"/>
      <c r="O121" s="329"/>
      <c r="P121" s="328">
        <f t="shared" si="5"/>
        <v>999</v>
      </c>
      <c r="Q121" s="329"/>
    </row>
    <row r="122" spans="1:17" s="330" customFormat="1" ht="18.899999999999999" customHeight="1" x14ac:dyDescent="0.25">
      <c r="A122" s="316">
        <v>116</v>
      </c>
      <c r="B122" s="337"/>
      <c r="C122" s="337"/>
      <c r="D122" s="323"/>
      <c r="E122" s="320"/>
      <c r="F122" s="329"/>
      <c r="G122" s="329"/>
      <c r="H122" s="333"/>
      <c r="I122" s="334"/>
      <c r="J122" s="324" t="e">
        <f>IF(AND(Q122="",#REF!&gt;0,#REF!&lt;5),K122,)</f>
        <v>#REF!</v>
      </c>
      <c r="K122" s="325" t="str">
        <f>IF(D122="","ZZZ9",IF(AND(#REF!&gt;0,#REF!&lt;5),D122&amp;#REF!,D122&amp;"9"))</f>
        <v>ZZZ9</v>
      </c>
      <c r="L122" s="326">
        <f t="shared" si="3"/>
        <v>999</v>
      </c>
      <c r="M122" s="340">
        <f t="shared" si="4"/>
        <v>999</v>
      </c>
      <c r="N122" s="336"/>
      <c r="O122" s="329"/>
      <c r="P122" s="328">
        <f t="shared" si="5"/>
        <v>999</v>
      </c>
      <c r="Q122" s="329"/>
    </row>
    <row r="123" spans="1:17" s="330" customFormat="1" ht="18.899999999999999" customHeight="1" x14ac:dyDescent="0.25">
      <c r="A123" s="316">
        <v>117</v>
      </c>
      <c r="B123" s="337"/>
      <c r="C123" s="337"/>
      <c r="D123" s="323"/>
      <c r="E123" s="320"/>
      <c r="F123" s="329"/>
      <c r="G123" s="329"/>
      <c r="H123" s="333"/>
      <c r="I123" s="334"/>
      <c r="J123" s="324" t="e">
        <f>IF(AND(Q123="",#REF!&gt;0,#REF!&lt;5),K123,)</f>
        <v>#REF!</v>
      </c>
      <c r="K123" s="325" t="str">
        <f>IF(D123="","ZZZ9",IF(AND(#REF!&gt;0,#REF!&lt;5),D123&amp;#REF!,D123&amp;"9"))</f>
        <v>ZZZ9</v>
      </c>
      <c r="L123" s="326">
        <f t="shared" si="3"/>
        <v>999</v>
      </c>
      <c r="M123" s="340">
        <f t="shared" si="4"/>
        <v>999</v>
      </c>
      <c r="N123" s="336"/>
      <c r="O123" s="329"/>
      <c r="P123" s="328">
        <f t="shared" si="5"/>
        <v>999</v>
      </c>
      <c r="Q123" s="329"/>
    </row>
    <row r="124" spans="1:17" s="330" customFormat="1" ht="18.899999999999999" customHeight="1" x14ac:dyDescent="0.25">
      <c r="A124" s="316">
        <v>118</v>
      </c>
      <c r="B124" s="337"/>
      <c r="C124" s="337"/>
      <c r="D124" s="323"/>
      <c r="E124" s="320"/>
      <c r="F124" s="329"/>
      <c r="G124" s="329"/>
      <c r="H124" s="333"/>
      <c r="I124" s="334"/>
      <c r="J124" s="324" t="e">
        <f>IF(AND(Q124="",#REF!&gt;0,#REF!&lt;5),K124,)</f>
        <v>#REF!</v>
      </c>
      <c r="K124" s="325" t="str">
        <f>IF(D124="","ZZZ9",IF(AND(#REF!&gt;0,#REF!&lt;5),D124&amp;#REF!,D124&amp;"9"))</f>
        <v>ZZZ9</v>
      </c>
      <c r="L124" s="326">
        <f t="shared" si="3"/>
        <v>999</v>
      </c>
      <c r="M124" s="340">
        <f t="shared" si="4"/>
        <v>999</v>
      </c>
      <c r="N124" s="336"/>
      <c r="O124" s="329"/>
      <c r="P124" s="328">
        <f t="shared" si="5"/>
        <v>999</v>
      </c>
      <c r="Q124" s="329"/>
    </row>
    <row r="125" spans="1:17" s="330" customFormat="1" ht="18.899999999999999" customHeight="1" x14ac:dyDescent="0.25">
      <c r="A125" s="316">
        <v>119</v>
      </c>
      <c r="B125" s="337"/>
      <c r="C125" s="337"/>
      <c r="D125" s="323"/>
      <c r="E125" s="320"/>
      <c r="F125" s="329"/>
      <c r="G125" s="329"/>
      <c r="H125" s="333"/>
      <c r="I125" s="334"/>
      <c r="J125" s="324" t="e">
        <f>IF(AND(Q125="",#REF!&gt;0,#REF!&lt;5),K125,)</f>
        <v>#REF!</v>
      </c>
      <c r="K125" s="325" t="str">
        <f>IF(D125="","ZZZ9",IF(AND(#REF!&gt;0,#REF!&lt;5),D125&amp;#REF!,D125&amp;"9"))</f>
        <v>ZZZ9</v>
      </c>
      <c r="L125" s="326">
        <f t="shared" si="3"/>
        <v>999</v>
      </c>
      <c r="M125" s="340">
        <f t="shared" si="4"/>
        <v>999</v>
      </c>
      <c r="N125" s="336"/>
      <c r="O125" s="329"/>
      <c r="P125" s="328">
        <f t="shared" si="5"/>
        <v>999</v>
      </c>
      <c r="Q125" s="329"/>
    </row>
    <row r="126" spans="1:17" s="330" customFormat="1" ht="18.899999999999999" customHeight="1" x14ac:dyDescent="0.25">
      <c r="A126" s="316">
        <v>120</v>
      </c>
      <c r="B126" s="337"/>
      <c r="C126" s="337"/>
      <c r="D126" s="323"/>
      <c r="E126" s="320"/>
      <c r="F126" s="329"/>
      <c r="G126" s="329"/>
      <c r="H126" s="333"/>
      <c r="I126" s="334"/>
      <c r="J126" s="324" t="e">
        <f>IF(AND(Q126="",#REF!&gt;0,#REF!&lt;5),K126,)</f>
        <v>#REF!</v>
      </c>
      <c r="K126" s="325" t="str">
        <f>IF(D126="","ZZZ9",IF(AND(#REF!&gt;0,#REF!&lt;5),D126&amp;#REF!,D126&amp;"9"))</f>
        <v>ZZZ9</v>
      </c>
      <c r="L126" s="326">
        <f t="shared" si="3"/>
        <v>999</v>
      </c>
      <c r="M126" s="340">
        <f t="shared" si="4"/>
        <v>999</v>
      </c>
      <c r="N126" s="336"/>
      <c r="O126" s="329"/>
      <c r="P126" s="328">
        <f t="shared" si="5"/>
        <v>999</v>
      </c>
      <c r="Q126" s="329"/>
    </row>
    <row r="127" spans="1:17" s="330" customFormat="1" ht="18.899999999999999" customHeight="1" x14ac:dyDescent="0.25">
      <c r="A127" s="316">
        <v>121</v>
      </c>
      <c r="B127" s="337"/>
      <c r="C127" s="337"/>
      <c r="D127" s="323"/>
      <c r="E127" s="320"/>
      <c r="F127" s="329"/>
      <c r="G127" s="329"/>
      <c r="H127" s="333"/>
      <c r="I127" s="334"/>
      <c r="J127" s="324" t="e">
        <f>IF(AND(Q127="",#REF!&gt;0,#REF!&lt;5),K127,)</f>
        <v>#REF!</v>
      </c>
      <c r="K127" s="325" t="str">
        <f>IF(D127="","ZZZ9",IF(AND(#REF!&gt;0,#REF!&lt;5),D127&amp;#REF!,D127&amp;"9"))</f>
        <v>ZZZ9</v>
      </c>
      <c r="L127" s="326">
        <f t="shared" si="3"/>
        <v>999</v>
      </c>
      <c r="M127" s="340">
        <f t="shared" si="4"/>
        <v>999</v>
      </c>
      <c r="N127" s="336"/>
      <c r="O127" s="329"/>
      <c r="P127" s="328">
        <f t="shared" si="5"/>
        <v>999</v>
      </c>
      <c r="Q127" s="329"/>
    </row>
    <row r="128" spans="1:17" s="330" customFormat="1" ht="18.899999999999999" customHeight="1" x14ac:dyDescent="0.25">
      <c r="A128" s="316">
        <v>122</v>
      </c>
      <c r="B128" s="337"/>
      <c r="C128" s="337"/>
      <c r="D128" s="323"/>
      <c r="E128" s="320"/>
      <c r="F128" s="329"/>
      <c r="G128" s="329"/>
      <c r="H128" s="333"/>
      <c r="I128" s="334"/>
      <c r="J128" s="324" t="e">
        <f>IF(AND(Q128="",#REF!&gt;0,#REF!&lt;5),K128,)</f>
        <v>#REF!</v>
      </c>
      <c r="K128" s="325" t="str">
        <f>IF(D128="","ZZZ9",IF(AND(#REF!&gt;0,#REF!&lt;5),D128&amp;#REF!,D128&amp;"9"))</f>
        <v>ZZZ9</v>
      </c>
      <c r="L128" s="326">
        <f t="shared" si="3"/>
        <v>999</v>
      </c>
      <c r="M128" s="340">
        <f t="shared" si="4"/>
        <v>999</v>
      </c>
      <c r="N128" s="336"/>
      <c r="O128" s="329"/>
      <c r="P128" s="328">
        <f t="shared" si="5"/>
        <v>999</v>
      </c>
      <c r="Q128" s="329"/>
    </row>
    <row r="129" spans="1:17" s="330" customFormat="1" ht="18.899999999999999" customHeight="1" x14ac:dyDescent="0.25">
      <c r="A129" s="316">
        <v>123</v>
      </c>
      <c r="B129" s="337"/>
      <c r="C129" s="337"/>
      <c r="D129" s="323"/>
      <c r="E129" s="320"/>
      <c r="F129" s="329"/>
      <c r="G129" s="329"/>
      <c r="H129" s="333"/>
      <c r="I129" s="334"/>
      <c r="J129" s="324" t="e">
        <f>IF(AND(Q129="",#REF!&gt;0,#REF!&lt;5),K129,)</f>
        <v>#REF!</v>
      </c>
      <c r="K129" s="325" t="str">
        <f>IF(D129="","ZZZ9",IF(AND(#REF!&gt;0,#REF!&lt;5),D129&amp;#REF!,D129&amp;"9"))</f>
        <v>ZZZ9</v>
      </c>
      <c r="L129" s="326">
        <f t="shared" si="3"/>
        <v>999</v>
      </c>
      <c r="M129" s="340">
        <f t="shared" si="4"/>
        <v>999</v>
      </c>
      <c r="N129" s="336"/>
      <c r="O129" s="329"/>
      <c r="P129" s="328">
        <f t="shared" si="5"/>
        <v>999</v>
      </c>
      <c r="Q129" s="329"/>
    </row>
    <row r="130" spans="1:17" s="330" customFormat="1" ht="18.899999999999999" customHeight="1" x14ac:dyDescent="0.25">
      <c r="A130" s="316">
        <v>124</v>
      </c>
      <c r="B130" s="337"/>
      <c r="C130" s="337"/>
      <c r="D130" s="323"/>
      <c r="E130" s="320"/>
      <c r="F130" s="329"/>
      <c r="G130" s="329"/>
      <c r="H130" s="333"/>
      <c r="I130" s="334"/>
      <c r="J130" s="324" t="e">
        <f>IF(AND(Q130="",#REF!&gt;0,#REF!&lt;5),K130,)</f>
        <v>#REF!</v>
      </c>
      <c r="K130" s="325" t="str">
        <f>IF(D130="","ZZZ9",IF(AND(#REF!&gt;0,#REF!&lt;5),D130&amp;#REF!,D130&amp;"9"))</f>
        <v>ZZZ9</v>
      </c>
      <c r="L130" s="326">
        <f t="shared" si="3"/>
        <v>999</v>
      </c>
      <c r="M130" s="340">
        <f t="shared" si="4"/>
        <v>999</v>
      </c>
      <c r="N130" s="336"/>
      <c r="O130" s="329"/>
      <c r="P130" s="328">
        <f t="shared" si="5"/>
        <v>999</v>
      </c>
      <c r="Q130" s="329"/>
    </row>
    <row r="131" spans="1:17" s="330" customFormat="1" ht="18.899999999999999" customHeight="1" x14ac:dyDescent="0.25">
      <c r="A131" s="316">
        <v>125</v>
      </c>
      <c r="B131" s="337"/>
      <c r="C131" s="337"/>
      <c r="D131" s="323"/>
      <c r="E131" s="320"/>
      <c r="F131" s="329"/>
      <c r="G131" s="329"/>
      <c r="H131" s="333"/>
      <c r="I131" s="334"/>
      <c r="J131" s="324" t="e">
        <f>IF(AND(Q131="",#REF!&gt;0,#REF!&lt;5),K131,)</f>
        <v>#REF!</v>
      </c>
      <c r="K131" s="325" t="str">
        <f>IF(D131="","ZZZ9",IF(AND(#REF!&gt;0,#REF!&lt;5),D131&amp;#REF!,D131&amp;"9"))</f>
        <v>ZZZ9</v>
      </c>
      <c r="L131" s="326">
        <f t="shared" si="3"/>
        <v>999</v>
      </c>
      <c r="M131" s="340">
        <f t="shared" si="4"/>
        <v>999</v>
      </c>
      <c r="N131" s="336"/>
      <c r="O131" s="329"/>
      <c r="P131" s="328">
        <f t="shared" si="5"/>
        <v>999</v>
      </c>
      <c r="Q131" s="329"/>
    </row>
    <row r="132" spans="1:17" s="330" customFormat="1" ht="18.899999999999999" customHeight="1" x14ac:dyDescent="0.25">
      <c r="A132" s="316">
        <v>126</v>
      </c>
      <c r="B132" s="337"/>
      <c r="C132" s="337"/>
      <c r="D132" s="323"/>
      <c r="E132" s="320"/>
      <c r="F132" s="329"/>
      <c r="G132" s="329"/>
      <c r="H132" s="333"/>
      <c r="I132" s="334"/>
      <c r="J132" s="324" t="e">
        <f>IF(AND(Q132="",#REF!&gt;0,#REF!&lt;5),K132,)</f>
        <v>#REF!</v>
      </c>
      <c r="K132" s="325" t="str">
        <f>IF(D132="","ZZZ9",IF(AND(#REF!&gt;0,#REF!&lt;5),D132&amp;#REF!,D132&amp;"9"))</f>
        <v>ZZZ9</v>
      </c>
      <c r="L132" s="326">
        <f t="shared" si="3"/>
        <v>999</v>
      </c>
      <c r="M132" s="340">
        <f t="shared" si="4"/>
        <v>999</v>
      </c>
      <c r="N132" s="336"/>
      <c r="O132" s="329"/>
      <c r="P132" s="328">
        <f t="shared" si="5"/>
        <v>999</v>
      </c>
      <c r="Q132" s="329"/>
    </row>
    <row r="133" spans="1:17" s="330" customFormat="1" ht="18.899999999999999" customHeight="1" x14ac:dyDescent="0.25">
      <c r="A133" s="316">
        <v>127</v>
      </c>
      <c r="B133" s="337"/>
      <c r="C133" s="337"/>
      <c r="D133" s="323"/>
      <c r="E133" s="320"/>
      <c r="F133" s="329"/>
      <c r="G133" s="329"/>
      <c r="H133" s="333"/>
      <c r="I133" s="334"/>
      <c r="J133" s="324" t="e">
        <f>IF(AND(Q133="",#REF!&gt;0,#REF!&lt;5),K133,)</f>
        <v>#REF!</v>
      </c>
      <c r="K133" s="325" t="str">
        <f>IF(D133="","ZZZ9",IF(AND(#REF!&gt;0,#REF!&lt;5),D133&amp;#REF!,D133&amp;"9"))</f>
        <v>ZZZ9</v>
      </c>
      <c r="L133" s="326">
        <f t="shared" si="3"/>
        <v>999</v>
      </c>
      <c r="M133" s="340">
        <f t="shared" si="4"/>
        <v>999</v>
      </c>
      <c r="N133" s="336"/>
      <c r="O133" s="329"/>
      <c r="P133" s="328">
        <f t="shared" si="5"/>
        <v>999</v>
      </c>
      <c r="Q133" s="329"/>
    </row>
    <row r="134" spans="1:17" s="330" customFormat="1" ht="18.899999999999999" customHeight="1" x14ac:dyDescent="0.25">
      <c r="A134" s="316">
        <v>128</v>
      </c>
      <c r="B134" s="337"/>
      <c r="C134" s="337"/>
      <c r="D134" s="323"/>
      <c r="E134" s="320"/>
      <c r="F134" s="329"/>
      <c r="G134" s="329"/>
      <c r="H134" s="333"/>
      <c r="I134" s="334"/>
      <c r="J134" s="324" t="e">
        <f>IF(AND(Q134="",#REF!&gt;0,#REF!&lt;5),K134,)</f>
        <v>#REF!</v>
      </c>
      <c r="K134" s="325" t="str">
        <f>IF(D134="","ZZZ9",IF(AND(#REF!&gt;0,#REF!&lt;5),D134&amp;#REF!,D134&amp;"9"))</f>
        <v>ZZZ9</v>
      </c>
      <c r="L134" s="326">
        <f t="shared" si="3"/>
        <v>999</v>
      </c>
      <c r="M134" s="340">
        <f t="shared" si="4"/>
        <v>999</v>
      </c>
      <c r="N134" s="336"/>
      <c r="O134" s="334"/>
      <c r="P134" s="345">
        <f t="shared" si="5"/>
        <v>999</v>
      </c>
      <c r="Q134" s="334"/>
    </row>
    <row r="135" spans="1:17" x14ac:dyDescent="0.25">
      <c r="A135" s="316">
        <v>129</v>
      </c>
      <c r="B135" s="337"/>
      <c r="C135" s="337"/>
      <c r="D135" s="323"/>
      <c r="E135" s="320"/>
      <c r="F135" s="329"/>
      <c r="G135" s="329"/>
      <c r="H135" s="333"/>
      <c r="I135" s="334"/>
      <c r="J135" s="324" t="e">
        <f>IF(AND(Q135="",#REF!&gt;0,#REF!&lt;5),K135,)</f>
        <v>#REF!</v>
      </c>
      <c r="K135" s="325" t="str">
        <f>IF(D135="","ZZZ9",IF(AND(#REF!&gt;0,#REF!&lt;5),D135&amp;#REF!,D135&amp;"9"))</f>
        <v>ZZZ9</v>
      </c>
      <c r="L135" s="326">
        <f t="shared" si="3"/>
        <v>999</v>
      </c>
      <c r="M135" s="340">
        <f t="shared" si="4"/>
        <v>999</v>
      </c>
      <c r="N135" s="336"/>
      <c r="O135" s="329"/>
      <c r="P135" s="328">
        <f t="shared" si="5"/>
        <v>999</v>
      </c>
      <c r="Q135" s="329"/>
    </row>
    <row r="136" spans="1:17" x14ac:dyDescent="0.25">
      <c r="A136" s="316">
        <v>130</v>
      </c>
      <c r="B136" s="337"/>
      <c r="C136" s="337"/>
      <c r="D136" s="323"/>
      <c r="E136" s="320"/>
      <c r="F136" s="329"/>
      <c r="G136" s="329"/>
      <c r="H136" s="333"/>
      <c r="I136" s="334"/>
      <c r="J136" s="324" t="e">
        <f>IF(AND(Q136="",#REF!&gt;0,#REF!&lt;5),K136,)</f>
        <v>#REF!</v>
      </c>
      <c r="K136" s="325" t="str">
        <f>IF(D136="","ZZZ9",IF(AND(#REF!&gt;0,#REF!&lt;5),D136&amp;#REF!,D136&amp;"9"))</f>
        <v>ZZZ9</v>
      </c>
      <c r="L136" s="326">
        <f t="shared" si="3"/>
        <v>999</v>
      </c>
      <c r="M136" s="340">
        <f t="shared" si="4"/>
        <v>999</v>
      </c>
      <c r="N136" s="336"/>
      <c r="O136" s="329"/>
      <c r="P136" s="328">
        <f t="shared" si="5"/>
        <v>999</v>
      </c>
      <c r="Q136" s="329"/>
    </row>
    <row r="137" spans="1:17" x14ac:dyDescent="0.25">
      <c r="A137" s="316">
        <v>131</v>
      </c>
      <c r="B137" s="337"/>
      <c r="C137" s="337"/>
      <c r="D137" s="323"/>
      <c r="E137" s="320"/>
      <c r="F137" s="329"/>
      <c r="G137" s="329"/>
      <c r="H137" s="333"/>
      <c r="I137" s="334"/>
      <c r="J137" s="324" t="e">
        <f>IF(AND(Q137="",#REF!&gt;0,#REF!&lt;5),K137,)</f>
        <v>#REF!</v>
      </c>
      <c r="K137" s="325" t="str">
        <f>IF(D137="","ZZZ9",IF(AND(#REF!&gt;0,#REF!&lt;5),D137&amp;#REF!,D137&amp;"9"))</f>
        <v>ZZZ9</v>
      </c>
      <c r="L137" s="326">
        <f t="shared" si="3"/>
        <v>999</v>
      </c>
      <c r="M137" s="340">
        <f t="shared" si="4"/>
        <v>999</v>
      </c>
      <c r="N137" s="336"/>
      <c r="O137" s="329"/>
      <c r="P137" s="328">
        <f t="shared" si="5"/>
        <v>999</v>
      </c>
      <c r="Q137" s="329"/>
    </row>
    <row r="138" spans="1:17" x14ac:dyDescent="0.25">
      <c r="A138" s="316">
        <v>132</v>
      </c>
      <c r="B138" s="337"/>
      <c r="C138" s="337"/>
      <c r="D138" s="323"/>
      <c r="E138" s="320"/>
      <c r="F138" s="329"/>
      <c r="G138" s="329"/>
      <c r="H138" s="333"/>
      <c r="I138" s="334"/>
      <c r="J138" s="324" t="e">
        <f>IF(AND(Q138="",#REF!&gt;0,#REF!&lt;5),K138,)</f>
        <v>#REF!</v>
      </c>
      <c r="K138" s="325" t="str">
        <f>IF(D138="","ZZZ9",IF(AND(#REF!&gt;0,#REF!&lt;5),D138&amp;#REF!,D138&amp;"9"))</f>
        <v>ZZZ9</v>
      </c>
      <c r="L138" s="326">
        <f t="shared" si="3"/>
        <v>999</v>
      </c>
      <c r="M138" s="340">
        <f t="shared" si="4"/>
        <v>999</v>
      </c>
      <c r="N138" s="336"/>
      <c r="O138" s="329"/>
      <c r="P138" s="328">
        <f t="shared" si="5"/>
        <v>999</v>
      </c>
      <c r="Q138" s="329"/>
    </row>
    <row r="139" spans="1:17" x14ac:dyDescent="0.25">
      <c r="A139" s="316">
        <v>133</v>
      </c>
      <c r="B139" s="337"/>
      <c r="C139" s="337"/>
      <c r="D139" s="323"/>
      <c r="E139" s="320"/>
      <c r="F139" s="329"/>
      <c r="G139" s="329"/>
      <c r="H139" s="333"/>
      <c r="I139" s="334"/>
      <c r="J139" s="324" t="e">
        <f>IF(AND(Q139="",#REF!&gt;0,#REF!&lt;5),K139,)</f>
        <v>#REF!</v>
      </c>
      <c r="K139" s="325" t="str">
        <f>IF(D139="","ZZZ9",IF(AND(#REF!&gt;0,#REF!&lt;5),D139&amp;#REF!,D139&amp;"9"))</f>
        <v>ZZZ9</v>
      </c>
      <c r="L139" s="326">
        <f t="shared" si="3"/>
        <v>999</v>
      </c>
      <c r="M139" s="340">
        <f t="shared" si="4"/>
        <v>999</v>
      </c>
      <c r="N139" s="336"/>
      <c r="O139" s="329"/>
      <c r="P139" s="328">
        <f t="shared" si="5"/>
        <v>999</v>
      </c>
      <c r="Q139" s="329"/>
    </row>
    <row r="140" spans="1:17" x14ac:dyDescent="0.25">
      <c r="A140" s="316">
        <v>134</v>
      </c>
      <c r="B140" s="337"/>
      <c r="C140" s="337"/>
      <c r="D140" s="323"/>
      <c r="E140" s="320"/>
      <c r="F140" s="329"/>
      <c r="G140" s="329"/>
      <c r="H140" s="333"/>
      <c r="I140" s="334"/>
      <c r="J140" s="324" t="e">
        <f>IF(AND(Q140="",#REF!&gt;0,#REF!&lt;5),K140,)</f>
        <v>#REF!</v>
      </c>
      <c r="K140" s="325" t="str">
        <f>IF(D140="","ZZZ9",IF(AND(#REF!&gt;0,#REF!&lt;5),D140&amp;#REF!,D140&amp;"9"))</f>
        <v>ZZZ9</v>
      </c>
      <c r="L140" s="326">
        <f t="shared" si="3"/>
        <v>999</v>
      </c>
      <c r="M140" s="340">
        <f t="shared" si="4"/>
        <v>999</v>
      </c>
      <c r="N140" s="336"/>
      <c r="O140" s="329"/>
      <c r="P140" s="328">
        <f t="shared" si="5"/>
        <v>999</v>
      </c>
      <c r="Q140" s="329"/>
    </row>
    <row r="141" spans="1:17" x14ac:dyDescent="0.25">
      <c r="A141" s="316">
        <v>135</v>
      </c>
      <c r="B141" s="337"/>
      <c r="C141" s="337"/>
      <c r="D141" s="323"/>
      <c r="E141" s="320"/>
      <c r="F141" s="329"/>
      <c r="G141" s="329"/>
      <c r="H141" s="333"/>
      <c r="I141" s="334"/>
      <c r="J141" s="324" t="e">
        <f>IF(AND(Q141="",#REF!&gt;0,#REF!&lt;5),K141,)</f>
        <v>#REF!</v>
      </c>
      <c r="K141" s="325" t="str">
        <f>IF(D141="","ZZZ9",IF(AND(#REF!&gt;0,#REF!&lt;5),D141&amp;#REF!,D141&amp;"9"))</f>
        <v>ZZZ9</v>
      </c>
      <c r="L141" s="326">
        <f t="shared" si="3"/>
        <v>999</v>
      </c>
      <c r="M141" s="340">
        <f t="shared" si="4"/>
        <v>999</v>
      </c>
      <c r="N141" s="336"/>
      <c r="O141" s="334"/>
      <c r="P141" s="345">
        <f t="shared" si="5"/>
        <v>999</v>
      </c>
      <c r="Q141" s="334"/>
    </row>
    <row r="142" spans="1:17" x14ac:dyDescent="0.25">
      <c r="A142" s="316">
        <v>136</v>
      </c>
      <c r="B142" s="337"/>
      <c r="C142" s="337"/>
      <c r="D142" s="323"/>
      <c r="E142" s="320"/>
      <c r="F142" s="329"/>
      <c r="G142" s="329"/>
      <c r="H142" s="333"/>
      <c r="I142" s="334"/>
      <c r="J142" s="324" t="e">
        <f>IF(AND(Q142="",#REF!&gt;0,#REF!&lt;5),K142,)</f>
        <v>#REF!</v>
      </c>
      <c r="K142" s="325" t="str">
        <f>IF(D142="","ZZZ9",IF(AND(#REF!&gt;0,#REF!&lt;5),D142&amp;#REF!,D142&amp;"9"))</f>
        <v>ZZZ9</v>
      </c>
      <c r="L142" s="326">
        <f t="shared" si="3"/>
        <v>999</v>
      </c>
      <c r="M142" s="340">
        <f t="shared" si="4"/>
        <v>999</v>
      </c>
      <c r="N142" s="336"/>
      <c r="O142" s="329"/>
      <c r="P142" s="328">
        <f t="shared" si="5"/>
        <v>999</v>
      </c>
      <c r="Q142" s="329"/>
    </row>
    <row r="143" spans="1:17" x14ac:dyDescent="0.25">
      <c r="A143" s="316">
        <v>137</v>
      </c>
      <c r="B143" s="337"/>
      <c r="C143" s="337"/>
      <c r="D143" s="323"/>
      <c r="E143" s="320"/>
      <c r="F143" s="329"/>
      <c r="G143" s="329"/>
      <c r="H143" s="333"/>
      <c r="I143" s="334"/>
      <c r="J143" s="324" t="e">
        <f>IF(AND(Q143="",#REF!&gt;0,#REF!&lt;5),K143,)</f>
        <v>#REF!</v>
      </c>
      <c r="K143" s="325" t="str">
        <f>IF(D143="","ZZZ9",IF(AND(#REF!&gt;0,#REF!&lt;5),D143&amp;#REF!,D143&amp;"9"))</f>
        <v>ZZZ9</v>
      </c>
      <c r="L143" s="326">
        <f t="shared" si="3"/>
        <v>999</v>
      </c>
      <c r="M143" s="340">
        <f t="shared" si="4"/>
        <v>999</v>
      </c>
      <c r="N143" s="336"/>
      <c r="O143" s="329"/>
      <c r="P143" s="328">
        <f t="shared" si="5"/>
        <v>999</v>
      </c>
      <c r="Q143" s="329"/>
    </row>
    <row r="144" spans="1:17" x14ac:dyDescent="0.25">
      <c r="A144" s="316">
        <v>138</v>
      </c>
      <c r="B144" s="337"/>
      <c r="C144" s="337"/>
      <c r="D144" s="323"/>
      <c r="E144" s="320"/>
      <c r="F144" s="329"/>
      <c r="G144" s="329"/>
      <c r="H144" s="333"/>
      <c r="I144" s="334"/>
      <c r="J144" s="324" t="e">
        <f>IF(AND(Q144="",#REF!&gt;0,#REF!&lt;5),K144,)</f>
        <v>#REF!</v>
      </c>
      <c r="K144" s="325" t="str">
        <f>IF(D144="","ZZZ9",IF(AND(#REF!&gt;0,#REF!&lt;5),D144&amp;#REF!,D144&amp;"9"))</f>
        <v>ZZZ9</v>
      </c>
      <c r="L144" s="326">
        <f t="shared" si="3"/>
        <v>999</v>
      </c>
      <c r="M144" s="340">
        <f t="shared" si="4"/>
        <v>999</v>
      </c>
      <c r="N144" s="336"/>
      <c r="O144" s="329"/>
      <c r="P144" s="328">
        <f t="shared" si="5"/>
        <v>999</v>
      </c>
      <c r="Q144" s="329"/>
    </row>
    <row r="145" spans="1:17" x14ac:dyDescent="0.25">
      <c r="A145" s="316">
        <v>139</v>
      </c>
      <c r="B145" s="337"/>
      <c r="C145" s="337"/>
      <c r="D145" s="323"/>
      <c r="E145" s="320"/>
      <c r="F145" s="329"/>
      <c r="G145" s="329"/>
      <c r="H145" s="333"/>
      <c r="I145" s="334"/>
      <c r="J145" s="324" t="e">
        <f>IF(AND(Q145="",#REF!&gt;0,#REF!&lt;5),K145,)</f>
        <v>#REF!</v>
      </c>
      <c r="K145" s="325" t="str">
        <f>IF(D145="","ZZZ9",IF(AND(#REF!&gt;0,#REF!&lt;5),D145&amp;#REF!,D145&amp;"9"))</f>
        <v>ZZZ9</v>
      </c>
      <c r="L145" s="326">
        <f t="shared" si="3"/>
        <v>999</v>
      </c>
      <c r="M145" s="340">
        <f t="shared" si="4"/>
        <v>999</v>
      </c>
      <c r="N145" s="336"/>
      <c r="O145" s="329"/>
      <c r="P145" s="328">
        <f t="shared" si="5"/>
        <v>999</v>
      </c>
      <c r="Q145" s="329"/>
    </row>
    <row r="146" spans="1:17" x14ac:dyDescent="0.25">
      <c r="A146" s="316">
        <v>140</v>
      </c>
      <c r="B146" s="337"/>
      <c r="C146" s="337"/>
      <c r="D146" s="323"/>
      <c r="E146" s="320"/>
      <c r="F146" s="329"/>
      <c r="G146" s="329"/>
      <c r="H146" s="333"/>
      <c r="I146" s="334"/>
      <c r="J146" s="324" t="e">
        <f>IF(AND(Q146="",#REF!&gt;0,#REF!&lt;5),K146,)</f>
        <v>#REF!</v>
      </c>
      <c r="K146" s="325" t="str">
        <f>IF(D146="","ZZZ9",IF(AND(#REF!&gt;0,#REF!&lt;5),D146&amp;#REF!,D146&amp;"9"))</f>
        <v>ZZZ9</v>
      </c>
      <c r="L146" s="326">
        <f t="shared" si="3"/>
        <v>999</v>
      </c>
      <c r="M146" s="340">
        <f t="shared" si="4"/>
        <v>999</v>
      </c>
      <c r="N146" s="336"/>
      <c r="O146" s="329"/>
      <c r="P146" s="328">
        <f t="shared" si="5"/>
        <v>999</v>
      </c>
      <c r="Q146" s="329"/>
    </row>
    <row r="147" spans="1:17" x14ac:dyDescent="0.25">
      <c r="A147" s="316">
        <v>141</v>
      </c>
      <c r="B147" s="337"/>
      <c r="C147" s="337"/>
      <c r="D147" s="323"/>
      <c r="E147" s="320"/>
      <c r="F147" s="329"/>
      <c r="G147" s="329"/>
      <c r="H147" s="333"/>
      <c r="I147" s="334"/>
      <c r="J147" s="324" t="e">
        <f>IF(AND(Q147="",#REF!&gt;0,#REF!&lt;5),K147,)</f>
        <v>#REF!</v>
      </c>
      <c r="K147" s="325" t="str">
        <f>IF(D147="","ZZZ9",IF(AND(#REF!&gt;0,#REF!&lt;5),D147&amp;#REF!,D147&amp;"9"))</f>
        <v>ZZZ9</v>
      </c>
      <c r="L147" s="326">
        <f t="shared" si="3"/>
        <v>999</v>
      </c>
      <c r="M147" s="340">
        <f t="shared" si="4"/>
        <v>999</v>
      </c>
      <c r="N147" s="336"/>
      <c r="O147" s="329"/>
      <c r="P147" s="328">
        <f t="shared" si="5"/>
        <v>999</v>
      </c>
      <c r="Q147" s="329"/>
    </row>
    <row r="148" spans="1:17" x14ac:dyDescent="0.25">
      <c r="A148" s="316">
        <v>142</v>
      </c>
      <c r="B148" s="337"/>
      <c r="C148" s="337"/>
      <c r="D148" s="323"/>
      <c r="E148" s="320"/>
      <c r="F148" s="329"/>
      <c r="G148" s="329"/>
      <c r="H148" s="333"/>
      <c r="I148" s="334"/>
      <c r="J148" s="324" t="e">
        <f>IF(AND(Q148="",#REF!&gt;0,#REF!&lt;5),K148,)</f>
        <v>#REF!</v>
      </c>
      <c r="K148" s="325" t="str">
        <f>IF(D148="","ZZZ9",IF(AND(#REF!&gt;0,#REF!&lt;5),D148&amp;#REF!,D148&amp;"9"))</f>
        <v>ZZZ9</v>
      </c>
      <c r="L148" s="326">
        <f t="shared" si="3"/>
        <v>999</v>
      </c>
      <c r="M148" s="340">
        <f t="shared" si="4"/>
        <v>999</v>
      </c>
      <c r="N148" s="336"/>
      <c r="O148" s="334"/>
      <c r="P148" s="345">
        <f t="shared" si="5"/>
        <v>999</v>
      </c>
      <c r="Q148" s="334"/>
    </row>
    <row r="149" spans="1:17" x14ac:dyDescent="0.25">
      <c r="A149" s="316">
        <v>143</v>
      </c>
      <c r="B149" s="337"/>
      <c r="C149" s="337"/>
      <c r="D149" s="323"/>
      <c r="E149" s="320"/>
      <c r="F149" s="329"/>
      <c r="G149" s="329"/>
      <c r="H149" s="333"/>
      <c r="I149" s="334"/>
      <c r="J149" s="324" t="e">
        <f>IF(AND(Q149="",#REF!&gt;0,#REF!&lt;5),K149,)</f>
        <v>#REF!</v>
      </c>
      <c r="K149" s="325" t="str">
        <f>IF(D149="","ZZZ9",IF(AND(#REF!&gt;0,#REF!&lt;5),D149&amp;#REF!,D149&amp;"9"))</f>
        <v>ZZZ9</v>
      </c>
      <c r="L149" s="326">
        <f t="shared" si="3"/>
        <v>999</v>
      </c>
      <c r="M149" s="340">
        <f t="shared" si="4"/>
        <v>999</v>
      </c>
      <c r="N149" s="336"/>
      <c r="O149" s="329"/>
      <c r="P149" s="328">
        <f t="shared" si="5"/>
        <v>999</v>
      </c>
      <c r="Q149" s="329"/>
    </row>
    <row r="150" spans="1:17" x14ac:dyDescent="0.25">
      <c r="A150" s="316">
        <v>144</v>
      </c>
      <c r="B150" s="337"/>
      <c r="C150" s="337"/>
      <c r="D150" s="323"/>
      <c r="E150" s="320"/>
      <c r="F150" s="329"/>
      <c r="G150" s="329"/>
      <c r="H150" s="333"/>
      <c r="I150" s="334"/>
      <c r="J150" s="324" t="e">
        <f>IF(AND(Q150="",#REF!&gt;0,#REF!&lt;5),K150,)</f>
        <v>#REF!</v>
      </c>
      <c r="K150" s="325" t="str">
        <f>IF(D150="","ZZZ9",IF(AND(#REF!&gt;0,#REF!&lt;5),D150&amp;#REF!,D150&amp;"9"))</f>
        <v>ZZZ9</v>
      </c>
      <c r="L150" s="326">
        <f t="shared" si="3"/>
        <v>999</v>
      </c>
      <c r="M150" s="340">
        <f t="shared" si="4"/>
        <v>999</v>
      </c>
      <c r="N150" s="336"/>
      <c r="O150" s="329"/>
      <c r="P150" s="328">
        <f t="shared" si="5"/>
        <v>999</v>
      </c>
      <c r="Q150" s="329"/>
    </row>
    <row r="151" spans="1:17" x14ac:dyDescent="0.25">
      <c r="A151" s="316">
        <v>145</v>
      </c>
      <c r="B151" s="337"/>
      <c r="C151" s="337"/>
      <c r="D151" s="323"/>
      <c r="E151" s="320"/>
      <c r="F151" s="329"/>
      <c r="G151" s="329"/>
      <c r="H151" s="333"/>
      <c r="I151" s="334"/>
      <c r="J151" s="324" t="e">
        <f>IF(AND(Q151="",#REF!&gt;0,#REF!&lt;5),K151,)</f>
        <v>#REF!</v>
      </c>
      <c r="K151" s="325" t="str">
        <f>IF(D151="","ZZZ9",IF(AND(#REF!&gt;0,#REF!&lt;5),D151&amp;#REF!,D151&amp;"9"))</f>
        <v>ZZZ9</v>
      </c>
      <c r="L151" s="326">
        <f t="shared" si="3"/>
        <v>999</v>
      </c>
      <c r="M151" s="340">
        <f t="shared" si="4"/>
        <v>999</v>
      </c>
      <c r="N151" s="336"/>
      <c r="O151" s="329"/>
      <c r="P151" s="328">
        <f t="shared" si="5"/>
        <v>999</v>
      </c>
      <c r="Q151" s="329"/>
    </row>
    <row r="152" spans="1:17" x14ac:dyDescent="0.25">
      <c r="A152" s="316">
        <v>146</v>
      </c>
      <c r="B152" s="337"/>
      <c r="C152" s="337"/>
      <c r="D152" s="323"/>
      <c r="E152" s="320"/>
      <c r="F152" s="329"/>
      <c r="G152" s="329"/>
      <c r="H152" s="333"/>
      <c r="I152" s="334"/>
      <c r="J152" s="324" t="e">
        <f>IF(AND(Q152="",#REF!&gt;0,#REF!&lt;5),K152,)</f>
        <v>#REF!</v>
      </c>
      <c r="K152" s="325" t="str">
        <f>IF(D152="","ZZZ9",IF(AND(#REF!&gt;0,#REF!&lt;5),D152&amp;#REF!,D152&amp;"9"))</f>
        <v>ZZZ9</v>
      </c>
      <c r="L152" s="326">
        <f t="shared" si="3"/>
        <v>999</v>
      </c>
      <c r="M152" s="340">
        <f t="shared" si="4"/>
        <v>999</v>
      </c>
      <c r="N152" s="336"/>
      <c r="O152" s="329"/>
      <c r="P152" s="328">
        <f t="shared" si="5"/>
        <v>999</v>
      </c>
      <c r="Q152" s="329"/>
    </row>
    <row r="153" spans="1:17" x14ac:dyDescent="0.25">
      <c r="A153" s="316">
        <v>147</v>
      </c>
      <c r="B153" s="337"/>
      <c r="C153" s="337"/>
      <c r="D153" s="323"/>
      <c r="E153" s="320"/>
      <c r="F153" s="329"/>
      <c r="G153" s="329"/>
      <c r="H153" s="333"/>
      <c r="I153" s="334"/>
      <c r="J153" s="324" t="e">
        <f>IF(AND(Q153="",#REF!&gt;0,#REF!&lt;5),K153,)</f>
        <v>#REF!</v>
      </c>
      <c r="K153" s="325" t="str">
        <f>IF(D153="","ZZZ9",IF(AND(#REF!&gt;0,#REF!&lt;5),D153&amp;#REF!,D153&amp;"9"))</f>
        <v>ZZZ9</v>
      </c>
      <c r="L153" s="326">
        <f t="shared" si="3"/>
        <v>999</v>
      </c>
      <c r="M153" s="340">
        <f t="shared" si="4"/>
        <v>999</v>
      </c>
      <c r="N153" s="336"/>
      <c r="O153" s="329"/>
      <c r="P153" s="328">
        <f t="shared" si="5"/>
        <v>999</v>
      </c>
      <c r="Q153" s="329"/>
    </row>
    <row r="154" spans="1:17" x14ac:dyDescent="0.25">
      <c r="A154" s="316">
        <v>148</v>
      </c>
      <c r="B154" s="337"/>
      <c r="C154" s="337"/>
      <c r="D154" s="323"/>
      <c r="E154" s="320"/>
      <c r="F154" s="329"/>
      <c r="G154" s="329"/>
      <c r="H154" s="333"/>
      <c r="I154" s="334"/>
      <c r="J154" s="324" t="e">
        <f>IF(AND(Q154="",#REF!&gt;0,#REF!&lt;5),K154,)</f>
        <v>#REF!</v>
      </c>
      <c r="K154" s="325" t="str">
        <f>IF(D154="","ZZZ9",IF(AND(#REF!&gt;0,#REF!&lt;5),D154&amp;#REF!,D154&amp;"9"))</f>
        <v>ZZZ9</v>
      </c>
      <c r="L154" s="326">
        <f t="shared" si="3"/>
        <v>999</v>
      </c>
      <c r="M154" s="340">
        <f t="shared" si="4"/>
        <v>999</v>
      </c>
      <c r="N154" s="336"/>
      <c r="O154" s="329"/>
      <c r="P154" s="328">
        <f t="shared" si="5"/>
        <v>999</v>
      </c>
      <c r="Q154" s="329"/>
    </row>
    <row r="155" spans="1:17" x14ac:dyDescent="0.25">
      <c r="A155" s="316">
        <v>149</v>
      </c>
      <c r="B155" s="337"/>
      <c r="C155" s="337"/>
      <c r="D155" s="323"/>
      <c r="E155" s="320"/>
      <c r="F155" s="329"/>
      <c r="G155" s="329"/>
      <c r="H155" s="333"/>
      <c r="I155" s="334"/>
      <c r="J155" s="324" t="e">
        <f>IF(AND(Q155="",#REF!&gt;0,#REF!&lt;5),K155,)</f>
        <v>#REF!</v>
      </c>
      <c r="K155" s="325" t="str">
        <f>IF(D155="","ZZZ9",IF(AND(#REF!&gt;0,#REF!&lt;5),D155&amp;#REF!,D155&amp;"9"))</f>
        <v>ZZZ9</v>
      </c>
      <c r="L155" s="326">
        <f t="shared" si="3"/>
        <v>999</v>
      </c>
      <c r="M155" s="340">
        <f t="shared" si="4"/>
        <v>999</v>
      </c>
      <c r="N155" s="336"/>
      <c r="O155" s="329"/>
      <c r="P155" s="328">
        <f t="shared" si="5"/>
        <v>999</v>
      </c>
      <c r="Q155" s="329"/>
    </row>
    <row r="156" spans="1:17" x14ac:dyDescent="0.25">
      <c r="A156" s="316">
        <v>150</v>
      </c>
      <c r="B156" s="337"/>
      <c r="C156" s="337"/>
      <c r="D156" s="323"/>
      <c r="E156" s="320"/>
      <c r="F156" s="329"/>
      <c r="G156" s="329"/>
      <c r="H156" s="333"/>
      <c r="I156" s="334"/>
      <c r="J156" s="324" t="e">
        <f>IF(AND(Q156="",#REF!&gt;0,#REF!&lt;5),K156,)</f>
        <v>#REF!</v>
      </c>
      <c r="K156" s="325" t="str">
        <f>IF(D156="","ZZZ9",IF(AND(#REF!&gt;0,#REF!&lt;5),D156&amp;#REF!,D156&amp;"9"))</f>
        <v>ZZZ9</v>
      </c>
      <c r="L156" s="326">
        <f t="shared" si="3"/>
        <v>999</v>
      </c>
      <c r="M156" s="340">
        <f t="shared" si="4"/>
        <v>999</v>
      </c>
      <c r="N156" s="336"/>
      <c r="O156" s="329"/>
      <c r="P156" s="328">
        <f t="shared" si="5"/>
        <v>999</v>
      </c>
      <c r="Q156" s="329"/>
    </row>
  </sheetData>
  <conditionalFormatting sqref="E7:E156">
    <cfRule type="expression" dxfId="305" priority="16" stopIfTrue="1">
      <formula>AND(ROUNDDOWN(($A$4-E7)/365.25,0)&lt;=13,G7&lt;&gt;"OK")</formula>
    </cfRule>
    <cfRule type="expression" dxfId="304" priority="17" stopIfTrue="1">
      <formula>AND(ROUNDDOWN(($A$4-E7)/365.25,0)&lt;=14,G7&lt;&gt;"OK")</formula>
    </cfRule>
    <cfRule type="expression" dxfId="303" priority="18" stopIfTrue="1">
      <formula>AND(ROUNDDOWN(($A$4-E7)/365.25,0)&lt;=17,G7&lt;&gt;"OK")</formula>
    </cfRule>
  </conditionalFormatting>
  <conditionalFormatting sqref="J7:J156">
    <cfRule type="cellIs" dxfId="302" priority="15" stopIfTrue="1" operator="equal">
      <formula>"Z"</formula>
    </cfRule>
  </conditionalFormatting>
  <conditionalFormatting sqref="A7:D156">
    <cfRule type="expression" dxfId="301" priority="14" stopIfTrue="1">
      <formula>$Q7&gt;=1</formula>
    </cfRule>
  </conditionalFormatting>
  <conditionalFormatting sqref="E7:E14">
    <cfRule type="expression" dxfId="300" priority="11" stopIfTrue="1">
      <formula>AND(ROUNDDOWN(($A$4-E7)/365.25,0)&lt;=13,G7&lt;&gt;"OK")</formula>
    </cfRule>
    <cfRule type="expression" dxfId="299" priority="12" stopIfTrue="1">
      <formula>AND(ROUNDDOWN(($A$4-E7)/365.25,0)&lt;=14,G7&lt;&gt;"OK")</formula>
    </cfRule>
    <cfRule type="expression" dxfId="298" priority="13" stopIfTrue="1">
      <formula>AND(ROUNDDOWN(($A$4-E7)/365.25,0)&lt;=17,G7&lt;&gt;"OK")</formula>
    </cfRule>
  </conditionalFormatting>
  <conditionalFormatting sqref="J7:J14">
    <cfRule type="cellIs" dxfId="297" priority="10" stopIfTrue="1" operator="equal">
      <formula>"Z"</formula>
    </cfRule>
  </conditionalFormatting>
  <conditionalFormatting sqref="B7:D14">
    <cfRule type="expression" dxfId="296" priority="9" stopIfTrue="1">
      <formula>$Q7&gt;=1</formula>
    </cfRule>
  </conditionalFormatting>
  <conditionalFormatting sqref="E7:E14">
    <cfRule type="expression" dxfId="295" priority="6" stopIfTrue="1">
      <formula>AND(ROUNDDOWN(($A$4-E7)/365.25,0)&lt;=13,G7&lt;&gt;"OK")</formula>
    </cfRule>
    <cfRule type="expression" dxfId="294" priority="7" stopIfTrue="1">
      <formula>AND(ROUNDDOWN(($A$4-E7)/365.25,0)&lt;=14,G7&lt;&gt;"OK")</formula>
    </cfRule>
    <cfRule type="expression" dxfId="293" priority="8" stopIfTrue="1">
      <formula>AND(ROUNDDOWN(($A$4-E7)/365.25,0)&lt;=17,G7&lt;&gt;"OK")</formula>
    </cfRule>
  </conditionalFormatting>
  <conditionalFormatting sqref="B7:D14">
    <cfRule type="expression" dxfId="292" priority="5" stopIfTrue="1">
      <formula>$Q7&gt;=1</formula>
    </cfRule>
  </conditionalFormatting>
  <conditionalFormatting sqref="E7:E27 E29:E37">
    <cfRule type="expression" dxfId="291" priority="2" stopIfTrue="1">
      <formula>AND(ROUNDDOWN(($A$4-E7)/365.25,0)&lt;=13,G7&lt;&gt;"OK")</formula>
    </cfRule>
    <cfRule type="expression" dxfId="290" priority="3" stopIfTrue="1">
      <formula>AND(ROUNDDOWN(($A$4-E7)/365.25,0)&lt;=14,G7&lt;&gt;"OK")</formula>
    </cfRule>
    <cfRule type="expression" dxfId="289" priority="4" stopIfTrue="1">
      <formula>AND(ROUNDDOWN(($A$4-E7)/365.25,0)&lt;=17,G7&lt;&gt;"OK")</formula>
    </cfRule>
  </conditionalFormatting>
  <conditionalFormatting sqref="B7:D37">
    <cfRule type="expression" dxfId="288" priority="1" stopIfTrue="1">
      <formula>$Q7&gt;=1</formula>
    </cfRule>
  </conditionalFormatting>
  <printOptions horizontalCentered="1"/>
  <pageMargins left="0.35" right="0.35" top="0.39" bottom="0.39" header="0" footer="0"/>
  <pageSetup paperSize="9" orientation="landscape" horizontalDpi="200" verticalDpi="200" r:id="rId1"/>
  <headerFooter alignWithMargins="0"/>
  <rowBreaks count="6" manualBreakCount="6">
    <brk id="26" max="16383" man="1"/>
    <brk id="46" max="16383" man="1"/>
    <brk id="66" max="16383" man="1"/>
    <brk id="86" max="16383" man="1"/>
    <brk id="106" max="16383" man="1"/>
    <brk id="126" max="16383" man="1"/>
  </rowBreaks>
  <colBreaks count="1" manualBreakCount="1">
    <brk id="17"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748545" r:id="rId4" name="Button 1">
              <controlPr defaultSize="0" print="0" autoFill="0" autoPict="0" macro="[2]!egyeni_fotabla_sorsolasi_ranglista">
                <anchor moveWithCells="1" sizeWithCells="1">
                  <from>
                    <xdr:col>7</xdr:col>
                    <xdr:colOff>205740</xdr:colOff>
                    <xdr:row>0</xdr:row>
                    <xdr:rowOff>68580</xdr:rowOff>
                  </from>
                  <to>
                    <xdr:col>14</xdr:col>
                    <xdr:colOff>129540</xdr:colOff>
                    <xdr:row>1</xdr:row>
                    <xdr:rowOff>137160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85417E-514C-49BA-9276-0E89416F7D8A}">
  <sheetPr codeName="Sheet26">
    <tabColor indexed="42"/>
  </sheetPr>
  <dimension ref="A1:Q156"/>
  <sheetViews>
    <sheetView showGridLines="0" showZeros="0" workbookViewId="0">
      <pane ySplit="6" topLeftCell="A7" activePane="bottomLeft" state="frozen"/>
      <selection activeCell="G12" sqref="G12"/>
      <selection pane="bottomLeft" activeCell="G12" sqref="G12"/>
    </sheetView>
  </sheetViews>
  <sheetFormatPr defaultRowHeight="13.2" x14ac:dyDescent="0.25"/>
  <cols>
    <col min="1" max="1" width="3.88671875" style="270" customWidth="1"/>
    <col min="2" max="2" width="14" style="270" customWidth="1"/>
    <col min="3" max="3" width="12.44140625" style="270" customWidth="1"/>
    <col min="4" max="4" width="29.109375" style="346" bestFit="1" customWidth="1"/>
    <col min="5" max="5" width="12.109375" style="347" customWidth="1"/>
    <col min="6" max="6" width="6.109375" style="348" hidden="1" customWidth="1"/>
    <col min="7" max="7" width="31.44140625" style="348" customWidth="1"/>
    <col min="8" max="8" width="7.6640625" style="346" customWidth="1"/>
    <col min="9" max="13" width="7.44140625" style="346" hidden="1" customWidth="1"/>
    <col min="14" max="15" width="7.44140625" style="346" customWidth="1"/>
    <col min="16" max="16" width="7.44140625" style="346" hidden="1" customWidth="1"/>
    <col min="17" max="17" width="7.44140625" style="346" customWidth="1"/>
    <col min="18" max="256" width="8.88671875" style="270"/>
    <col min="257" max="257" width="3.88671875" style="270" customWidth="1"/>
    <col min="258" max="258" width="14" style="270" customWidth="1"/>
    <col min="259" max="259" width="12.44140625" style="270" customWidth="1"/>
    <col min="260" max="260" width="29.109375" style="270" bestFit="1" customWidth="1"/>
    <col min="261" max="261" width="12.109375" style="270" customWidth="1"/>
    <col min="262" max="262" width="0" style="270" hidden="1" customWidth="1"/>
    <col min="263" max="263" width="31.44140625" style="270" customWidth="1"/>
    <col min="264" max="264" width="7.6640625" style="270" customWidth="1"/>
    <col min="265" max="269" width="0" style="270" hidden="1" customWidth="1"/>
    <col min="270" max="271" width="7.44140625" style="270" customWidth="1"/>
    <col min="272" max="272" width="0" style="270" hidden="1" customWidth="1"/>
    <col min="273" max="273" width="7.44140625" style="270" customWidth="1"/>
    <col min="274" max="512" width="8.88671875" style="270"/>
    <col min="513" max="513" width="3.88671875" style="270" customWidth="1"/>
    <col min="514" max="514" width="14" style="270" customWidth="1"/>
    <col min="515" max="515" width="12.44140625" style="270" customWidth="1"/>
    <col min="516" max="516" width="29.109375" style="270" bestFit="1" customWidth="1"/>
    <col min="517" max="517" width="12.109375" style="270" customWidth="1"/>
    <col min="518" max="518" width="0" style="270" hidden="1" customWidth="1"/>
    <col min="519" max="519" width="31.44140625" style="270" customWidth="1"/>
    <col min="520" max="520" width="7.6640625" style="270" customWidth="1"/>
    <col min="521" max="525" width="0" style="270" hidden="1" customWidth="1"/>
    <col min="526" max="527" width="7.44140625" style="270" customWidth="1"/>
    <col min="528" max="528" width="0" style="270" hidden="1" customWidth="1"/>
    <col min="529" max="529" width="7.44140625" style="270" customWidth="1"/>
    <col min="530" max="768" width="8.88671875" style="270"/>
    <col min="769" max="769" width="3.88671875" style="270" customWidth="1"/>
    <col min="770" max="770" width="14" style="270" customWidth="1"/>
    <col min="771" max="771" width="12.44140625" style="270" customWidth="1"/>
    <col min="772" max="772" width="29.109375" style="270" bestFit="1" customWidth="1"/>
    <col min="773" max="773" width="12.109375" style="270" customWidth="1"/>
    <col min="774" max="774" width="0" style="270" hidden="1" customWidth="1"/>
    <col min="775" max="775" width="31.44140625" style="270" customWidth="1"/>
    <col min="776" max="776" width="7.6640625" style="270" customWidth="1"/>
    <col min="777" max="781" width="0" style="270" hidden="1" customWidth="1"/>
    <col min="782" max="783" width="7.44140625" style="270" customWidth="1"/>
    <col min="784" max="784" width="0" style="270" hidden="1" customWidth="1"/>
    <col min="785" max="785" width="7.44140625" style="270" customWidth="1"/>
    <col min="786" max="1024" width="8.88671875" style="270"/>
    <col min="1025" max="1025" width="3.88671875" style="270" customWidth="1"/>
    <col min="1026" max="1026" width="14" style="270" customWidth="1"/>
    <col min="1027" max="1027" width="12.44140625" style="270" customWidth="1"/>
    <col min="1028" max="1028" width="29.109375" style="270" bestFit="1" customWidth="1"/>
    <col min="1029" max="1029" width="12.109375" style="270" customWidth="1"/>
    <col min="1030" max="1030" width="0" style="270" hidden="1" customWidth="1"/>
    <col min="1031" max="1031" width="31.44140625" style="270" customWidth="1"/>
    <col min="1032" max="1032" width="7.6640625" style="270" customWidth="1"/>
    <col min="1033" max="1037" width="0" style="270" hidden="1" customWidth="1"/>
    <col min="1038" max="1039" width="7.44140625" style="270" customWidth="1"/>
    <col min="1040" max="1040" width="0" style="270" hidden="1" customWidth="1"/>
    <col min="1041" max="1041" width="7.44140625" style="270" customWidth="1"/>
    <col min="1042" max="1280" width="8.88671875" style="270"/>
    <col min="1281" max="1281" width="3.88671875" style="270" customWidth="1"/>
    <col min="1282" max="1282" width="14" style="270" customWidth="1"/>
    <col min="1283" max="1283" width="12.44140625" style="270" customWidth="1"/>
    <col min="1284" max="1284" width="29.109375" style="270" bestFit="1" customWidth="1"/>
    <col min="1285" max="1285" width="12.109375" style="270" customWidth="1"/>
    <col min="1286" max="1286" width="0" style="270" hidden="1" customWidth="1"/>
    <col min="1287" max="1287" width="31.44140625" style="270" customWidth="1"/>
    <col min="1288" max="1288" width="7.6640625" style="270" customWidth="1"/>
    <col min="1289" max="1293" width="0" style="270" hidden="1" customWidth="1"/>
    <col min="1294" max="1295" width="7.44140625" style="270" customWidth="1"/>
    <col min="1296" max="1296" width="0" style="270" hidden="1" customWidth="1"/>
    <col min="1297" max="1297" width="7.44140625" style="270" customWidth="1"/>
    <col min="1298" max="1536" width="8.88671875" style="270"/>
    <col min="1537" max="1537" width="3.88671875" style="270" customWidth="1"/>
    <col min="1538" max="1538" width="14" style="270" customWidth="1"/>
    <col min="1539" max="1539" width="12.44140625" style="270" customWidth="1"/>
    <col min="1540" max="1540" width="29.109375" style="270" bestFit="1" customWidth="1"/>
    <col min="1541" max="1541" width="12.109375" style="270" customWidth="1"/>
    <col min="1542" max="1542" width="0" style="270" hidden="1" customWidth="1"/>
    <col min="1543" max="1543" width="31.44140625" style="270" customWidth="1"/>
    <col min="1544" max="1544" width="7.6640625" style="270" customWidth="1"/>
    <col min="1545" max="1549" width="0" style="270" hidden="1" customWidth="1"/>
    <col min="1550" max="1551" width="7.44140625" style="270" customWidth="1"/>
    <col min="1552" max="1552" width="0" style="270" hidden="1" customWidth="1"/>
    <col min="1553" max="1553" width="7.44140625" style="270" customWidth="1"/>
    <col min="1554" max="1792" width="8.88671875" style="270"/>
    <col min="1793" max="1793" width="3.88671875" style="270" customWidth="1"/>
    <col min="1794" max="1794" width="14" style="270" customWidth="1"/>
    <col min="1795" max="1795" width="12.44140625" style="270" customWidth="1"/>
    <col min="1796" max="1796" width="29.109375" style="270" bestFit="1" customWidth="1"/>
    <col min="1797" max="1797" width="12.109375" style="270" customWidth="1"/>
    <col min="1798" max="1798" width="0" style="270" hidden="1" customWidth="1"/>
    <col min="1799" max="1799" width="31.44140625" style="270" customWidth="1"/>
    <col min="1800" max="1800" width="7.6640625" style="270" customWidth="1"/>
    <col min="1801" max="1805" width="0" style="270" hidden="1" customWidth="1"/>
    <col min="1806" max="1807" width="7.44140625" style="270" customWidth="1"/>
    <col min="1808" max="1808" width="0" style="270" hidden="1" customWidth="1"/>
    <col min="1809" max="1809" width="7.44140625" style="270" customWidth="1"/>
    <col min="1810" max="2048" width="8.88671875" style="270"/>
    <col min="2049" max="2049" width="3.88671875" style="270" customWidth="1"/>
    <col min="2050" max="2050" width="14" style="270" customWidth="1"/>
    <col min="2051" max="2051" width="12.44140625" style="270" customWidth="1"/>
    <col min="2052" max="2052" width="29.109375" style="270" bestFit="1" customWidth="1"/>
    <col min="2053" max="2053" width="12.109375" style="270" customWidth="1"/>
    <col min="2054" max="2054" width="0" style="270" hidden="1" customWidth="1"/>
    <col min="2055" max="2055" width="31.44140625" style="270" customWidth="1"/>
    <col min="2056" max="2056" width="7.6640625" style="270" customWidth="1"/>
    <col min="2057" max="2061" width="0" style="270" hidden="1" customWidth="1"/>
    <col min="2062" max="2063" width="7.44140625" style="270" customWidth="1"/>
    <col min="2064" max="2064" width="0" style="270" hidden="1" customWidth="1"/>
    <col min="2065" max="2065" width="7.44140625" style="270" customWidth="1"/>
    <col min="2066" max="2304" width="8.88671875" style="270"/>
    <col min="2305" max="2305" width="3.88671875" style="270" customWidth="1"/>
    <col min="2306" max="2306" width="14" style="270" customWidth="1"/>
    <col min="2307" max="2307" width="12.44140625" style="270" customWidth="1"/>
    <col min="2308" max="2308" width="29.109375" style="270" bestFit="1" customWidth="1"/>
    <col min="2309" max="2309" width="12.109375" style="270" customWidth="1"/>
    <col min="2310" max="2310" width="0" style="270" hidden="1" customWidth="1"/>
    <col min="2311" max="2311" width="31.44140625" style="270" customWidth="1"/>
    <col min="2312" max="2312" width="7.6640625" style="270" customWidth="1"/>
    <col min="2313" max="2317" width="0" style="270" hidden="1" customWidth="1"/>
    <col min="2318" max="2319" width="7.44140625" style="270" customWidth="1"/>
    <col min="2320" max="2320" width="0" style="270" hidden="1" customWidth="1"/>
    <col min="2321" max="2321" width="7.44140625" style="270" customWidth="1"/>
    <col min="2322" max="2560" width="8.88671875" style="270"/>
    <col min="2561" max="2561" width="3.88671875" style="270" customWidth="1"/>
    <col min="2562" max="2562" width="14" style="270" customWidth="1"/>
    <col min="2563" max="2563" width="12.44140625" style="270" customWidth="1"/>
    <col min="2564" max="2564" width="29.109375" style="270" bestFit="1" customWidth="1"/>
    <col min="2565" max="2565" width="12.109375" style="270" customWidth="1"/>
    <col min="2566" max="2566" width="0" style="270" hidden="1" customWidth="1"/>
    <col min="2567" max="2567" width="31.44140625" style="270" customWidth="1"/>
    <col min="2568" max="2568" width="7.6640625" style="270" customWidth="1"/>
    <col min="2569" max="2573" width="0" style="270" hidden="1" customWidth="1"/>
    <col min="2574" max="2575" width="7.44140625" style="270" customWidth="1"/>
    <col min="2576" max="2576" width="0" style="270" hidden="1" customWidth="1"/>
    <col min="2577" max="2577" width="7.44140625" style="270" customWidth="1"/>
    <col min="2578" max="2816" width="8.88671875" style="270"/>
    <col min="2817" max="2817" width="3.88671875" style="270" customWidth="1"/>
    <col min="2818" max="2818" width="14" style="270" customWidth="1"/>
    <col min="2819" max="2819" width="12.44140625" style="270" customWidth="1"/>
    <col min="2820" max="2820" width="29.109375" style="270" bestFit="1" customWidth="1"/>
    <col min="2821" max="2821" width="12.109375" style="270" customWidth="1"/>
    <col min="2822" max="2822" width="0" style="270" hidden="1" customWidth="1"/>
    <col min="2823" max="2823" width="31.44140625" style="270" customWidth="1"/>
    <col min="2824" max="2824" width="7.6640625" style="270" customWidth="1"/>
    <col min="2825" max="2829" width="0" style="270" hidden="1" customWidth="1"/>
    <col min="2830" max="2831" width="7.44140625" style="270" customWidth="1"/>
    <col min="2832" max="2832" width="0" style="270" hidden="1" customWidth="1"/>
    <col min="2833" max="2833" width="7.44140625" style="270" customWidth="1"/>
    <col min="2834" max="3072" width="8.88671875" style="270"/>
    <col min="3073" max="3073" width="3.88671875" style="270" customWidth="1"/>
    <col min="3074" max="3074" width="14" style="270" customWidth="1"/>
    <col min="3075" max="3075" width="12.44140625" style="270" customWidth="1"/>
    <col min="3076" max="3076" width="29.109375" style="270" bestFit="1" customWidth="1"/>
    <col min="3077" max="3077" width="12.109375" style="270" customWidth="1"/>
    <col min="3078" max="3078" width="0" style="270" hidden="1" customWidth="1"/>
    <col min="3079" max="3079" width="31.44140625" style="270" customWidth="1"/>
    <col min="3080" max="3080" width="7.6640625" style="270" customWidth="1"/>
    <col min="3081" max="3085" width="0" style="270" hidden="1" customWidth="1"/>
    <col min="3086" max="3087" width="7.44140625" style="270" customWidth="1"/>
    <col min="3088" max="3088" width="0" style="270" hidden="1" customWidth="1"/>
    <col min="3089" max="3089" width="7.44140625" style="270" customWidth="1"/>
    <col min="3090" max="3328" width="8.88671875" style="270"/>
    <col min="3329" max="3329" width="3.88671875" style="270" customWidth="1"/>
    <col min="3330" max="3330" width="14" style="270" customWidth="1"/>
    <col min="3331" max="3331" width="12.44140625" style="270" customWidth="1"/>
    <col min="3332" max="3332" width="29.109375" style="270" bestFit="1" customWidth="1"/>
    <col min="3333" max="3333" width="12.109375" style="270" customWidth="1"/>
    <col min="3334" max="3334" width="0" style="270" hidden="1" customWidth="1"/>
    <col min="3335" max="3335" width="31.44140625" style="270" customWidth="1"/>
    <col min="3336" max="3336" width="7.6640625" style="270" customWidth="1"/>
    <col min="3337" max="3341" width="0" style="270" hidden="1" customWidth="1"/>
    <col min="3342" max="3343" width="7.44140625" style="270" customWidth="1"/>
    <col min="3344" max="3344" width="0" style="270" hidden="1" customWidth="1"/>
    <col min="3345" max="3345" width="7.44140625" style="270" customWidth="1"/>
    <col min="3346" max="3584" width="8.88671875" style="270"/>
    <col min="3585" max="3585" width="3.88671875" style="270" customWidth="1"/>
    <col min="3586" max="3586" width="14" style="270" customWidth="1"/>
    <col min="3587" max="3587" width="12.44140625" style="270" customWidth="1"/>
    <col min="3588" max="3588" width="29.109375" style="270" bestFit="1" customWidth="1"/>
    <col min="3589" max="3589" width="12.109375" style="270" customWidth="1"/>
    <col min="3590" max="3590" width="0" style="270" hidden="1" customWidth="1"/>
    <col min="3591" max="3591" width="31.44140625" style="270" customWidth="1"/>
    <col min="3592" max="3592" width="7.6640625" style="270" customWidth="1"/>
    <col min="3593" max="3597" width="0" style="270" hidden="1" customWidth="1"/>
    <col min="3598" max="3599" width="7.44140625" style="270" customWidth="1"/>
    <col min="3600" max="3600" width="0" style="270" hidden="1" customWidth="1"/>
    <col min="3601" max="3601" width="7.44140625" style="270" customWidth="1"/>
    <col min="3602" max="3840" width="8.88671875" style="270"/>
    <col min="3841" max="3841" width="3.88671875" style="270" customWidth="1"/>
    <col min="3842" max="3842" width="14" style="270" customWidth="1"/>
    <col min="3843" max="3843" width="12.44140625" style="270" customWidth="1"/>
    <col min="3844" max="3844" width="29.109375" style="270" bestFit="1" customWidth="1"/>
    <col min="3845" max="3845" width="12.109375" style="270" customWidth="1"/>
    <col min="3846" max="3846" width="0" style="270" hidden="1" customWidth="1"/>
    <col min="3847" max="3847" width="31.44140625" style="270" customWidth="1"/>
    <col min="3848" max="3848" width="7.6640625" style="270" customWidth="1"/>
    <col min="3849" max="3853" width="0" style="270" hidden="1" customWidth="1"/>
    <col min="3854" max="3855" width="7.44140625" style="270" customWidth="1"/>
    <col min="3856" max="3856" width="0" style="270" hidden="1" customWidth="1"/>
    <col min="3857" max="3857" width="7.44140625" style="270" customWidth="1"/>
    <col min="3858" max="4096" width="8.88671875" style="270"/>
    <col min="4097" max="4097" width="3.88671875" style="270" customWidth="1"/>
    <col min="4098" max="4098" width="14" style="270" customWidth="1"/>
    <col min="4099" max="4099" width="12.44140625" style="270" customWidth="1"/>
    <col min="4100" max="4100" width="29.109375" style="270" bestFit="1" customWidth="1"/>
    <col min="4101" max="4101" width="12.109375" style="270" customWidth="1"/>
    <col min="4102" max="4102" width="0" style="270" hidden="1" customWidth="1"/>
    <col min="4103" max="4103" width="31.44140625" style="270" customWidth="1"/>
    <col min="4104" max="4104" width="7.6640625" style="270" customWidth="1"/>
    <col min="4105" max="4109" width="0" style="270" hidden="1" customWidth="1"/>
    <col min="4110" max="4111" width="7.44140625" style="270" customWidth="1"/>
    <col min="4112" max="4112" width="0" style="270" hidden="1" customWidth="1"/>
    <col min="4113" max="4113" width="7.44140625" style="270" customWidth="1"/>
    <col min="4114" max="4352" width="8.88671875" style="270"/>
    <col min="4353" max="4353" width="3.88671875" style="270" customWidth="1"/>
    <col min="4354" max="4354" width="14" style="270" customWidth="1"/>
    <col min="4355" max="4355" width="12.44140625" style="270" customWidth="1"/>
    <col min="4356" max="4356" width="29.109375" style="270" bestFit="1" customWidth="1"/>
    <col min="4357" max="4357" width="12.109375" style="270" customWidth="1"/>
    <col min="4358" max="4358" width="0" style="270" hidden="1" customWidth="1"/>
    <col min="4359" max="4359" width="31.44140625" style="270" customWidth="1"/>
    <col min="4360" max="4360" width="7.6640625" style="270" customWidth="1"/>
    <col min="4361" max="4365" width="0" style="270" hidden="1" customWidth="1"/>
    <col min="4366" max="4367" width="7.44140625" style="270" customWidth="1"/>
    <col min="4368" max="4368" width="0" style="270" hidden="1" customWidth="1"/>
    <col min="4369" max="4369" width="7.44140625" style="270" customWidth="1"/>
    <col min="4370" max="4608" width="8.88671875" style="270"/>
    <col min="4609" max="4609" width="3.88671875" style="270" customWidth="1"/>
    <col min="4610" max="4610" width="14" style="270" customWidth="1"/>
    <col min="4611" max="4611" width="12.44140625" style="270" customWidth="1"/>
    <col min="4612" max="4612" width="29.109375" style="270" bestFit="1" customWidth="1"/>
    <col min="4613" max="4613" width="12.109375" style="270" customWidth="1"/>
    <col min="4614" max="4614" width="0" style="270" hidden="1" customWidth="1"/>
    <col min="4615" max="4615" width="31.44140625" style="270" customWidth="1"/>
    <col min="4616" max="4616" width="7.6640625" style="270" customWidth="1"/>
    <col min="4617" max="4621" width="0" style="270" hidden="1" customWidth="1"/>
    <col min="4622" max="4623" width="7.44140625" style="270" customWidth="1"/>
    <col min="4624" max="4624" width="0" style="270" hidden="1" customWidth="1"/>
    <col min="4625" max="4625" width="7.44140625" style="270" customWidth="1"/>
    <col min="4626" max="4864" width="8.88671875" style="270"/>
    <col min="4865" max="4865" width="3.88671875" style="270" customWidth="1"/>
    <col min="4866" max="4866" width="14" style="270" customWidth="1"/>
    <col min="4867" max="4867" width="12.44140625" style="270" customWidth="1"/>
    <col min="4868" max="4868" width="29.109375" style="270" bestFit="1" customWidth="1"/>
    <col min="4869" max="4869" width="12.109375" style="270" customWidth="1"/>
    <col min="4870" max="4870" width="0" style="270" hidden="1" customWidth="1"/>
    <col min="4871" max="4871" width="31.44140625" style="270" customWidth="1"/>
    <col min="4872" max="4872" width="7.6640625" style="270" customWidth="1"/>
    <col min="4873" max="4877" width="0" style="270" hidden="1" customWidth="1"/>
    <col min="4878" max="4879" width="7.44140625" style="270" customWidth="1"/>
    <col min="4880" max="4880" width="0" style="270" hidden="1" customWidth="1"/>
    <col min="4881" max="4881" width="7.44140625" style="270" customWidth="1"/>
    <col min="4882" max="5120" width="8.88671875" style="270"/>
    <col min="5121" max="5121" width="3.88671875" style="270" customWidth="1"/>
    <col min="5122" max="5122" width="14" style="270" customWidth="1"/>
    <col min="5123" max="5123" width="12.44140625" style="270" customWidth="1"/>
    <col min="5124" max="5124" width="29.109375" style="270" bestFit="1" customWidth="1"/>
    <col min="5125" max="5125" width="12.109375" style="270" customWidth="1"/>
    <col min="5126" max="5126" width="0" style="270" hidden="1" customWidth="1"/>
    <col min="5127" max="5127" width="31.44140625" style="270" customWidth="1"/>
    <col min="5128" max="5128" width="7.6640625" style="270" customWidth="1"/>
    <col min="5129" max="5133" width="0" style="270" hidden="1" customWidth="1"/>
    <col min="5134" max="5135" width="7.44140625" style="270" customWidth="1"/>
    <col min="5136" max="5136" width="0" style="270" hidden="1" customWidth="1"/>
    <col min="5137" max="5137" width="7.44140625" style="270" customWidth="1"/>
    <col min="5138" max="5376" width="8.88671875" style="270"/>
    <col min="5377" max="5377" width="3.88671875" style="270" customWidth="1"/>
    <col min="5378" max="5378" width="14" style="270" customWidth="1"/>
    <col min="5379" max="5379" width="12.44140625" style="270" customWidth="1"/>
    <col min="5380" max="5380" width="29.109375" style="270" bestFit="1" customWidth="1"/>
    <col min="5381" max="5381" width="12.109375" style="270" customWidth="1"/>
    <col min="5382" max="5382" width="0" style="270" hidden="1" customWidth="1"/>
    <col min="5383" max="5383" width="31.44140625" style="270" customWidth="1"/>
    <col min="5384" max="5384" width="7.6640625" style="270" customWidth="1"/>
    <col min="5385" max="5389" width="0" style="270" hidden="1" customWidth="1"/>
    <col min="5390" max="5391" width="7.44140625" style="270" customWidth="1"/>
    <col min="5392" max="5392" width="0" style="270" hidden="1" customWidth="1"/>
    <col min="5393" max="5393" width="7.44140625" style="270" customWidth="1"/>
    <col min="5394" max="5632" width="8.88671875" style="270"/>
    <col min="5633" max="5633" width="3.88671875" style="270" customWidth="1"/>
    <col min="5634" max="5634" width="14" style="270" customWidth="1"/>
    <col min="5635" max="5635" width="12.44140625" style="270" customWidth="1"/>
    <col min="5636" max="5636" width="29.109375" style="270" bestFit="1" customWidth="1"/>
    <col min="5637" max="5637" width="12.109375" style="270" customWidth="1"/>
    <col min="5638" max="5638" width="0" style="270" hidden="1" customWidth="1"/>
    <col min="5639" max="5639" width="31.44140625" style="270" customWidth="1"/>
    <col min="5640" max="5640" width="7.6640625" style="270" customWidth="1"/>
    <col min="5641" max="5645" width="0" style="270" hidden="1" customWidth="1"/>
    <col min="5646" max="5647" width="7.44140625" style="270" customWidth="1"/>
    <col min="5648" max="5648" width="0" style="270" hidden="1" customWidth="1"/>
    <col min="5649" max="5649" width="7.44140625" style="270" customWidth="1"/>
    <col min="5650" max="5888" width="8.88671875" style="270"/>
    <col min="5889" max="5889" width="3.88671875" style="270" customWidth="1"/>
    <col min="5890" max="5890" width="14" style="270" customWidth="1"/>
    <col min="5891" max="5891" width="12.44140625" style="270" customWidth="1"/>
    <col min="5892" max="5892" width="29.109375" style="270" bestFit="1" customWidth="1"/>
    <col min="5893" max="5893" width="12.109375" style="270" customWidth="1"/>
    <col min="5894" max="5894" width="0" style="270" hidden="1" customWidth="1"/>
    <col min="5895" max="5895" width="31.44140625" style="270" customWidth="1"/>
    <col min="5896" max="5896" width="7.6640625" style="270" customWidth="1"/>
    <col min="5897" max="5901" width="0" style="270" hidden="1" customWidth="1"/>
    <col min="5902" max="5903" width="7.44140625" style="270" customWidth="1"/>
    <col min="5904" max="5904" width="0" style="270" hidden="1" customWidth="1"/>
    <col min="5905" max="5905" width="7.44140625" style="270" customWidth="1"/>
    <col min="5906" max="6144" width="8.88671875" style="270"/>
    <col min="6145" max="6145" width="3.88671875" style="270" customWidth="1"/>
    <col min="6146" max="6146" width="14" style="270" customWidth="1"/>
    <col min="6147" max="6147" width="12.44140625" style="270" customWidth="1"/>
    <col min="6148" max="6148" width="29.109375" style="270" bestFit="1" customWidth="1"/>
    <col min="6149" max="6149" width="12.109375" style="270" customWidth="1"/>
    <col min="6150" max="6150" width="0" style="270" hidden="1" customWidth="1"/>
    <col min="6151" max="6151" width="31.44140625" style="270" customWidth="1"/>
    <col min="6152" max="6152" width="7.6640625" style="270" customWidth="1"/>
    <col min="6153" max="6157" width="0" style="270" hidden="1" customWidth="1"/>
    <col min="6158" max="6159" width="7.44140625" style="270" customWidth="1"/>
    <col min="6160" max="6160" width="0" style="270" hidden="1" customWidth="1"/>
    <col min="6161" max="6161" width="7.44140625" style="270" customWidth="1"/>
    <col min="6162" max="6400" width="8.88671875" style="270"/>
    <col min="6401" max="6401" width="3.88671875" style="270" customWidth="1"/>
    <col min="6402" max="6402" width="14" style="270" customWidth="1"/>
    <col min="6403" max="6403" width="12.44140625" style="270" customWidth="1"/>
    <col min="6404" max="6404" width="29.109375" style="270" bestFit="1" customWidth="1"/>
    <col min="6405" max="6405" width="12.109375" style="270" customWidth="1"/>
    <col min="6406" max="6406" width="0" style="270" hidden="1" customWidth="1"/>
    <col min="6407" max="6407" width="31.44140625" style="270" customWidth="1"/>
    <col min="6408" max="6408" width="7.6640625" style="270" customWidth="1"/>
    <col min="6409" max="6413" width="0" style="270" hidden="1" customWidth="1"/>
    <col min="6414" max="6415" width="7.44140625" style="270" customWidth="1"/>
    <col min="6416" max="6416" width="0" style="270" hidden="1" customWidth="1"/>
    <col min="6417" max="6417" width="7.44140625" style="270" customWidth="1"/>
    <col min="6418" max="6656" width="8.88671875" style="270"/>
    <col min="6657" max="6657" width="3.88671875" style="270" customWidth="1"/>
    <col min="6658" max="6658" width="14" style="270" customWidth="1"/>
    <col min="6659" max="6659" width="12.44140625" style="270" customWidth="1"/>
    <col min="6660" max="6660" width="29.109375" style="270" bestFit="1" customWidth="1"/>
    <col min="6661" max="6661" width="12.109375" style="270" customWidth="1"/>
    <col min="6662" max="6662" width="0" style="270" hidden="1" customWidth="1"/>
    <col min="6663" max="6663" width="31.44140625" style="270" customWidth="1"/>
    <col min="6664" max="6664" width="7.6640625" style="270" customWidth="1"/>
    <col min="6665" max="6669" width="0" style="270" hidden="1" customWidth="1"/>
    <col min="6670" max="6671" width="7.44140625" style="270" customWidth="1"/>
    <col min="6672" max="6672" width="0" style="270" hidden="1" customWidth="1"/>
    <col min="6673" max="6673" width="7.44140625" style="270" customWidth="1"/>
    <col min="6674" max="6912" width="8.88671875" style="270"/>
    <col min="6913" max="6913" width="3.88671875" style="270" customWidth="1"/>
    <col min="6914" max="6914" width="14" style="270" customWidth="1"/>
    <col min="6915" max="6915" width="12.44140625" style="270" customWidth="1"/>
    <col min="6916" max="6916" width="29.109375" style="270" bestFit="1" customWidth="1"/>
    <col min="6917" max="6917" width="12.109375" style="270" customWidth="1"/>
    <col min="6918" max="6918" width="0" style="270" hidden="1" customWidth="1"/>
    <col min="6919" max="6919" width="31.44140625" style="270" customWidth="1"/>
    <col min="6920" max="6920" width="7.6640625" style="270" customWidth="1"/>
    <col min="6921" max="6925" width="0" style="270" hidden="1" customWidth="1"/>
    <col min="6926" max="6927" width="7.44140625" style="270" customWidth="1"/>
    <col min="6928" max="6928" width="0" style="270" hidden="1" customWidth="1"/>
    <col min="6929" max="6929" width="7.44140625" style="270" customWidth="1"/>
    <col min="6930" max="7168" width="8.88671875" style="270"/>
    <col min="7169" max="7169" width="3.88671875" style="270" customWidth="1"/>
    <col min="7170" max="7170" width="14" style="270" customWidth="1"/>
    <col min="7171" max="7171" width="12.44140625" style="270" customWidth="1"/>
    <col min="7172" max="7172" width="29.109375" style="270" bestFit="1" customWidth="1"/>
    <col min="7173" max="7173" width="12.109375" style="270" customWidth="1"/>
    <col min="7174" max="7174" width="0" style="270" hidden="1" customWidth="1"/>
    <col min="7175" max="7175" width="31.44140625" style="270" customWidth="1"/>
    <col min="7176" max="7176" width="7.6640625" style="270" customWidth="1"/>
    <col min="7177" max="7181" width="0" style="270" hidden="1" customWidth="1"/>
    <col min="7182" max="7183" width="7.44140625" style="270" customWidth="1"/>
    <col min="7184" max="7184" width="0" style="270" hidden="1" customWidth="1"/>
    <col min="7185" max="7185" width="7.44140625" style="270" customWidth="1"/>
    <col min="7186" max="7424" width="8.88671875" style="270"/>
    <col min="7425" max="7425" width="3.88671875" style="270" customWidth="1"/>
    <col min="7426" max="7426" width="14" style="270" customWidth="1"/>
    <col min="7427" max="7427" width="12.44140625" style="270" customWidth="1"/>
    <col min="7428" max="7428" width="29.109375" style="270" bestFit="1" customWidth="1"/>
    <col min="7429" max="7429" width="12.109375" style="270" customWidth="1"/>
    <col min="7430" max="7430" width="0" style="270" hidden="1" customWidth="1"/>
    <col min="7431" max="7431" width="31.44140625" style="270" customWidth="1"/>
    <col min="7432" max="7432" width="7.6640625" style="270" customWidth="1"/>
    <col min="7433" max="7437" width="0" style="270" hidden="1" customWidth="1"/>
    <col min="7438" max="7439" width="7.44140625" style="270" customWidth="1"/>
    <col min="7440" max="7440" width="0" style="270" hidden="1" customWidth="1"/>
    <col min="7441" max="7441" width="7.44140625" style="270" customWidth="1"/>
    <col min="7442" max="7680" width="8.88671875" style="270"/>
    <col min="7681" max="7681" width="3.88671875" style="270" customWidth="1"/>
    <col min="7682" max="7682" width="14" style="270" customWidth="1"/>
    <col min="7683" max="7683" width="12.44140625" style="270" customWidth="1"/>
    <col min="7684" max="7684" width="29.109375" style="270" bestFit="1" customWidth="1"/>
    <col min="7685" max="7685" width="12.109375" style="270" customWidth="1"/>
    <col min="7686" max="7686" width="0" style="270" hidden="1" customWidth="1"/>
    <col min="7687" max="7687" width="31.44140625" style="270" customWidth="1"/>
    <col min="7688" max="7688" width="7.6640625" style="270" customWidth="1"/>
    <col min="7689" max="7693" width="0" style="270" hidden="1" customWidth="1"/>
    <col min="7694" max="7695" width="7.44140625" style="270" customWidth="1"/>
    <col min="7696" max="7696" width="0" style="270" hidden="1" customWidth="1"/>
    <col min="7697" max="7697" width="7.44140625" style="270" customWidth="1"/>
    <col min="7698" max="7936" width="8.88671875" style="270"/>
    <col min="7937" max="7937" width="3.88671875" style="270" customWidth="1"/>
    <col min="7938" max="7938" width="14" style="270" customWidth="1"/>
    <col min="7939" max="7939" width="12.44140625" style="270" customWidth="1"/>
    <col min="7940" max="7940" width="29.109375" style="270" bestFit="1" customWidth="1"/>
    <col min="7941" max="7941" width="12.109375" style="270" customWidth="1"/>
    <col min="7942" max="7942" width="0" style="270" hidden="1" customWidth="1"/>
    <col min="7943" max="7943" width="31.44140625" style="270" customWidth="1"/>
    <col min="7944" max="7944" width="7.6640625" style="270" customWidth="1"/>
    <col min="7945" max="7949" width="0" style="270" hidden="1" customWidth="1"/>
    <col min="7950" max="7951" width="7.44140625" style="270" customWidth="1"/>
    <col min="7952" max="7952" width="0" style="270" hidden="1" customWidth="1"/>
    <col min="7953" max="7953" width="7.44140625" style="270" customWidth="1"/>
    <col min="7954" max="8192" width="8.88671875" style="270"/>
    <col min="8193" max="8193" width="3.88671875" style="270" customWidth="1"/>
    <col min="8194" max="8194" width="14" style="270" customWidth="1"/>
    <col min="8195" max="8195" width="12.44140625" style="270" customWidth="1"/>
    <col min="8196" max="8196" width="29.109375" style="270" bestFit="1" customWidth="1"/>
    <col min="8197" max="8197" width="12.109375" style="270" customWidth="1"/>
    <col min="8198" max="8198" width="0" style="270" hidden="1" customWidth="1"/>
    <col min="8199" max="8199" width="31.44140625" style="270" customWidth="1"/>
    <col min="8200" max="8200" width="7.6640625" style="270" customWidth="1"/>
    <col min="8201" max="8205" width="0" style="270" hidden="1" customWidth="1"/>
    <col min="8206" max="8207" width="7.44140625" style="270" customWidth="1"/>
    <col min="8208" max="8208" width="0" style="270" hidden="1" customWidth="1"/>
    <col min="8209" max="8209" width="7.44140625" style="270" customWidth="1"/>
    <col min="8210" max="8448" width="8.88671875" style="270"/>
    <col min="8449" max="8449" width="3.88671875" style="270" customWidth="1"/>
    <col min="8450" max="8450" width="14" style="270" customWidth="1"/>
    <col min="8451" max="8451" width="12.44140625" style="270" customWidth="1"/>
    <col min="8452" max="8452" width="29.109375" style="270" bestFit="1" customWidth="1"/>
    <col min="8453" max="8453" width="12.109375" style="270" customWidth="1"/>
    <col min="8454" max="8454" width="0" style="270" hidden="1" customWidth="1"/>
    <col min="8455" max="8455" width="31.44140625" style="270" customWidth="1"/>
    <col min="8456" max="8456" width="7.6640625" style="270" customWidth="1"/>
    <col min="8457" max="8461" width="0" style="270" hidden="1" customWidth="1"/>
    <col min="8462" max="8463" width="7.44140625" style="270" customWidth="1"/>
    <col min="8464" max="8464" width="0" style="270" hidden="1" customWidth="1"/>
    <col min="8465" max="8465" width="7.44140625" style="270" customWidth="1"/>
    <col min="8466" max="8704" width="8.88671875" style="270"/>
    <col min="8705" max="8705" width="3.88671875" style="270" customWidth="1"/>
    <col min="8706" max="8706" width="14" style="270" customWidth="1"/>
    <col min="8707" max="8707" width="12.44140625" style="270" customWidth="1"/>
    <col min="8708" max="8708" width="29.109375" style="270" bestFit="1" customWidth="1"/>
    <col min="8709" max="8709" width="12.109375" style="270" customWidth="1"/>
    <col min="8710" max="8710" width="0" style="270" hidden="1" customWidth="1"/>
    <col min="8711" max="8711" width="31.44140625" style="270" customWidth="1"/>
    <col min="8712" max="8712" width="7.6640625" style="270" customWidth="1"/>
    <col min="8713" max="8717" width="0" style="270" hidden="1" customWidth="1"/>
    <col min="8718" max="8719" width="7.44140625" style="270" customWidth="1"/>
    <col min="8720" max="8720" width="0" style="270" hidden="1" customWidth="1"/>
    <col min="8721" max="8721" width="7.44140625" style="270" customWidth="1"/>
    <col min="8722" max="8960" width="8.88671875" style="270"/>
    <col min="8961" max="8961" width="3.88671875" style="270" customWidth="1"/>
    <col min="8962" max="8962" width="14" style="270" customWidth="1"/>
    <col min="8963" max="8963" width="12.44140625" style="270" customWidth="1"/>
    <col min="8964" max="8964" width="29.109375" style="270" bestFit="1" customWidth="1"/>
    <col min="8965" max="8965" width="12.109375" style="270" customWidth="1"/>
    <col min="8966" max="8966" width="0" style="270" hidden="1" customWidth="1"/>
    <col min="8967" max="8967" width="31.44140625" style="270" customWidth="1"/>
    <col min="8968" max="8968" width="7.6640625" style="270" customWidth="1"/>
    <col min="8969" max="8973" width="0" style="270" hidden="1" customWidth="1"/>
    <col min="8974" max="8975" width="7.44140625" style="270" customWidth="1"/>
    <col min="8976" max="8976" width="0" style="270" hidden="1" customWidth="1"/>
    <col min="8977" max="8977" width="7.44140625" style="270" customWidth="1"/>
    <col min="8978" max="9216" width="8.88671875" style="270"/>
    <col min="9217" max="9217" width="3.88671875" style="270" customWidth="1"/>
    <col min="9218" max="9218" width="14" style="270" customWidth="1"/>
    <col min="9219" max="9219" width="12.44140625" style="270" customWidth="1"/>
    <col min="9220" max="9220" width="29.109375" style="270" bestFit="1" customWidth="1"/>
    <col min="9221" max="9221" width="12.109375" style="270" customWidth="1"/>
    <col min="9222" max="9222" width="0" style="270" hidden="1" customWidth="1"/>
    <col min="9223" max="9223" width="31.44140625" style="270" customWidth="1"/>
    <col min="9224" max="9224" width="7.6640625" style="270" customWidth="1"/>
    <col min="9225" max="9229" width="0" style="270" hidden="1" customWidth="1"/>
    <col min="9230" max="9231" width="7.44140625" style="270" customWidth="1"/>
    <col min="9232" max="9232" width="0" style="270" hidden="1" customWidth="1"/>
    <col min="9233" max="9233" width="7.44140625" style="270" customWidth="1"/>
    <col min="9234" max="9472" width="8.88671875" style="270"/>
    <col min="9473" max="9473" width="3.88671875" style="270" customWidth="1"/>
    <col min="9474" max="9474" width="14" style="270" customWidth="1"/>
    <col min="9475" max="9475" width="12.44140625" style="270" customWidth="1"/>
    <col min="9476" max="9476" width="29.109375" style="270" bestFit="1" customWidth="1"/>
    <col min="9477" max="9477" width="12.109375" style="270" customWidth="1"/>
    <col min="9478" max="9478" width="0" style="270" hidden="1" customWidth="1"/>
    <col min="9479" max="9479" width="31.44140625" style="270" customWidth="1"/>
    <col min="9480" max="9480" width="7.6640625" style="270" customWidth="1"/>
    <col min="9481" max="9485" width="0" style="270" hidden="1" customWidth="1"/>
    <col min="9486" max="9487" width="7.44140625" style="270" customWidth="1"/>
    <col min="9488" max="9488" width="0" style="270" hidden="1" customWidth="1"/>
    <col min="9489" max="9489" width="7.44140625" style="270" customWidth="1"/>
    <col min="9490" max="9728" width="8.88671875" style="270"/>
    <col min="9729" max="9729" width="3.88671875" style="270" customWidth="1"/>
    <col min="9730" max="9730" width="14" style="270" customWidth="1"/>
    <col min="9731" max="9731" width="12.44140625" style="270" customWidth="1"/>
    <col min="9732" max="9732" width="29.109375" style="270" bestFit="1" customWidth="1"/>
    <col min="9733" max="9733" width="12.109375" style="270" customWidth="1"/>
    <col min="9734" max="9734" width="0" style="270" hidden="1" customWidth="1"/>
    <col min="9735" max="9735" width="31.44140625" style="270" customWidth="1"/>
    <col min="9736" max="9736" width="7.6640625" style="270" customWidth="1"/>
    <col min="9737" max="9741" width="0" style="270" hidden="1" customWidth="1"/>
    <col min="9742" max="9743" width="7.44140625" style="270" customWidth="1"/>
    <col min="9744" max="9744" width="0" style="270" hidden="1" customWidth="1"/>
    <col min="9745" max="9745" width="7.44140625" style="270" customWidth="1"/>
    <col min="9746" max="9984" width="8.88671875" style="270"/>
    <col min="9985" max="9985" width="3.88671875" style="270" customWidth="1"/>
    <col min="9986" max="9986" width="14" style="270" customWidth="1"/>
    <col min="9987" max="9987" width="12.44140625" style="270" customWidth="1"/>
    <col min="9988" max="9988" width="29.109375" style="270" bestFit="1" customWidth="1"/>
    <col min="9989" max="9989" width="12.109375" style="270" customWidth="1"/>
    <col min="9990" max="9990" width="0" style="270" hidden="1" customWidth="1"/>
    <col min="9991" max="9991" width="31.44140625" style="270" customWidth="1"/>
    <col min="9992" max="9992" width="7.6640625" style="270" customWidth="1"/>
    <col min="9993" max="9997" width="0" style="270" hidden="1" customWidth="1"/>
    <col min="9998" max="9999" width="7.44140625" style="270" customWidth="1"/>
    <col min="10000" max="10000" width="0" style="270" hidden="1" customWidth="1"/>
    <col min="10001" max="10001" width="7.44140625" style="270" customWidth="1"/>
    <col min="10002" max="10240" width="8.88671875" style="270"/>
    <col min="10241" max="10241" width="3.88671875" style="270" customWidth="1"/>
    <col min="10242" max="10242" width="14" style="270" customWidth="1"/>
    <col min="10243" max="10243" width="12.44140625" style="270" customWidth="1"/>
    <col min="10244" max="10244" width="29.109375" style="270" bestFit="1" customWidth="1"/>
    <col min="10245" max="10245" width="12.109375" style="270" customWidth="1"/>
    <col min="10246" max="10246" width="0" style="270" hidden="1" customWidth="1"/>
    <col min="10247" max="10247" width="31.44140625" style="270" customWidth="1"/>
    <col min="10248" max="10248" width="7.6640625" style="270" customWidth="1"/>
    <col min="10249" max="10253" width="0" style="270" hidden="1" customWidth="1"/>
    <col min="10254" max="10255" width="7.44140625" style="270" customWidth="1"/>
    <col min="10256" max="10256" width="0" style="270" hidden="1" customWidth="1"/>
    <col min="10257" max="10257" width="7.44140625" style="270" customWidth="1"/>
    <col min="10258" max="10496" width="8.88671875" style="270"/>
    <col min="10497" max="10497" width="3.88671875" style="270" customWidth="1"/>
    <col min="10498" max="10498" width="14" style="270" customWidth="1"/>
    <col min="10499" max="10499" width="12.44140625" style="270" customWidth="1"/>
    <col min="10500" max="10500" width="29.109375" style="270" bestFit="1" customWidth="1"/>
    <col min="10501" max="10501" width="12.109375" style="270" customWidth="1"/>
    <col min="10502" max="10502" width="0" style="270" hidden="1" customWidth="1"/>
    <col min="10503" max="10503" width="31.44140625" style="270" customWidth="1"/>
    <col min="10504" max="10504" width="7.6640625" style="270" customWidth="1"/>
    <col min="10505" max="10509" width="0" style="270" hidden="1" customWidth="1"/>
    <col min="10510" max="10511" width="7.44140625" style="270" customWidth="1"/>
    <col min="10512" max="10512" width="0" style="270" hidden="1" customWidth="1"/>
    <col min="10513" max="10513" width="7.44140625" style="270" customWidth="1"/>
    <col min="10514" max="10752" width="8.88671875" style="270"/>
    <col min="10753" max="10753" width="3.88671875" style="270" customWidth="1"/>
    <col min="10754" max="10754" width="14" style="270" customWidth="1"/>
    <col min="10755" max="10755" width="12.44140625" style="270" customWidth="1"/>
    <col min="10756" max="10756" width="29.109375" style="270" bestFit="1" customWidth="1"/>
    <col min="10757" max="10757" width="12.109375" style="270" customWidth="1"/>
    <col min="10758" max="10758" width="0" style="270" hidden="1" customWidth="1"/>
    <col min="10759" max="10759" width="31.44140625" style="270" customWidth="1"/>
    <col min="10760" max="10760" width="7.6640625" style="270" customWidth="1"/>
    <col min="10761" max="10765" width="0" style="270" hidden="1" customWidth="1"/>
    <col min="10766" max="10767" width="7.44140625" style="270" customWidth="1"/>
    <col min="10768" max="10768" width="0" style="270" hidden="1" customWidth="1"/>
    <col min="10769" max="10769" width="7.44140625" style="270" customWidth="1"/>
    <col min="10770" max="11008" width="8.88671875" style="270"/>
    <col min="11009" max="11009" width="3.88671875" style="270" customWidth="1"/>
    <col min="11010" max="11010" width="14" style="270" customWidth="1"/>
    <col min="11011" max="11011" width="12.44140625" style="270" customWidth="1"/>
    <col min="11012" max="11012" width="29.109375" style="270" bestFit="1" customWidth="1"/>
    <col min="11013" max="11013" width="12.109375" style="270" customWidth="1"/>
    <col min="11014" max="11014" width="0" style="270" hidden="1" customWidth="1"/>
    <col min="11015" max="11015" width="31.44140625" style="270" customWidth="1"/>
    <col min="11016" max="11016" width="7.6640625" style="270" customWidth="1"/>
    <col min="11017" max="11021" width="0" style="270" hidden="1" customWidth="1"/>
    <col min="11022" max="11023" width="7.44140625" style="270" customWidth="1"/>
    <col min="11024" max="11024" width="0" style="270" hidden="1" customWidth="1"/>
    <col min="11025" max="11025" width="7.44140625" style="270" customWidth="1"/>
    <col min="11026" max="11264" width="8.88671875" style="270"/>
    <col min="11265" max="11265" width="3.88671875" style="270" customWidth="1"/>
    <col min="11266" max="11266" width="14" style="270" customWidth="1"/>
    <col min="11267" max="11267" width="12.44140625" style="270" customWidth="1"/>
    <col min="11268" max="11268" width="29.109375" style="270" bestFit="1" customWidth="1"/>
    <col min="11269" max="11269" width="12.109375" style="270" customWidth="1"/>
    <col min="11270" max="11270" width="0" style="270" hidden="1" customWidth="1"/>
    <col min="11271" max="11271" width="31.44140625" style="270" customWidth="1"/>
    <col min="11272" max="11272" width="7.6640625" style="270" customWidth="1"/>
    <col min="11273" max="11277" width="0" style="270" hidden="1" customWidth="1"/>
    <col min="11278" max="11279" width="7.44140625" style="270" customWidth="1"/>
    <col min="11280" max="11280" width="0" style="270" hidden="1" customWidth="1"/>
    <col min="11281" max="11281" width="7.44140625" style="270" customWidth="1"/>
    <col min="11282" max="11520" width="8.88671875" style="270"/>
    <col min="11521" max="11521" width="3.88671875" style="270" customWidth="1"/>
    <col min="11522" max="11522" width="14" style="270" customWidth="1"/>
    <col min="11523" max="11523" width="12.44140625" style="270" customWidth="1"/>
    <col min="11524" max="11524" width="29.109375" style="270" bestFit="1" customWidth="1"/>
    <col min="11525" max="11525" width="12.109375" style="270" customWidth="1"/>
    <col min="11526" max="11526" width="0" style="270" hidden="1" customWidth="1"/>
    <col min="11527" max="11527" width="31.44140625" style="270" customWidth="1"/>
    <col min="11528" max="11528" width="7.6640625" style="270" customWidth="1"/>
    <col min="11529" max="11533" width="0" style="270" hidden="1" customWidth="1"/>
    <col min="11534" max="11535" width="7.44140625" style="270" customWidth="1"/>
    <col min="11536" max="11536" width="0" style="270" hidden="1" customWidth="1"/>
    <col min="11537" max="11537" width="7.44140625" style="270" customWidth="1"/>
    <col min="11538" max="11776" width="8.88671875" style="270"/>
    <col min="11777" max="11777" width="3.88671875" style="270" customWidth="1"/>
    <col min="11778" max="11778" width="14" style="270" customWidth="1"/>
    <col min="11779" max="11779" width="12.44140625" style="270" customWidth="1"/>
    <col min="11780" max="11780" width="29.109375" style="270" bestFit="1" customWidth="1"/>
    <col min="11781" max="11781" width="12.109375" style="270" customWidth="1"/>
    <col min="11782" max="11782" width="0" style="270" hidden="1" customWidth="1"/>
    <col min="11783" max="11783" width="31.44140625" style="270" customWidth="1"/>
    <col min="11784" max="11784" width="7.6640625" style="270" customWidth="1"/>
    <col min="11785" max="11789" width="0" style="270" hidden="1" customWidth="1"/>
    <col min="11790" max="11791" width="7.44140625" style="270" customWidth="1"/>
    <col min="11792" max="11792" width="0" style="270" hidden="1" customWidth="1"/>
    <col min="11793" max="11793" width="7.44140625" style="270" customWidth="1"/>
    <col min="11794" max="12032" width="8.88671875" style="270"/>
    <col min="12033" max="12033" width="3.88671875" style="270" customWidth="1"/>
    <col min="12034" max="12034" width="14" style="270" customWidth="1"/>
    <col min="12035" max="12035" width="12.44140625" style="270" customWidth="1"/>
    <col min="12036" max="12036" width="29.109375" style="270" bestFit="1" customWidth="1"/>
    <col min="12037" max="12037" width="12.109375" style="270" customWidth="1"/>
    <col min="12038" max="12038" width="0" style="270" hidden="1" customWidth="1"/>
    <col min="12039" max="12039" width="31.44140625" style="270" customWidth="1"/>
    <col min="12040" max="12040" width="7.6640625" style="270" customWidth="1"/>
    <col min="12041" max="12045" width="0" style="270" hidden="1" customWidth="1"/>
    <col min="12046" max="12047" width="7.44140625" style="270" customWidth="1"/>
    <col min="12048" max="12048" width="0" style="270" hidden="1" customWidth="1"/>
    <col min="12049" max="12049" width="7.44140625" style="270" customWidth="1"/>
    <col min="12050" max="12288" width="8.88671875" style="270"/>
    <col min="12289" max="12289" width="3.88671875" style="270" customWidth="1"/>
    <col min="12290" max="12290" width="14" style="270" customWidth="1"/>
    <col min="12291" max="12291" width="12.44140625" style="270" customWidth="1"/>
    <col min="12292" max="12292" width="29.109375" style="270" bestFit="1" customWidth="1"/>
    <col min="12293" max="12293" width="12.109375" style="270" customWidth="1"/>
    <col min="12294" max="12294" width="0" style="270" hidden="1" customWidth="1"/>
    <col min="12295" max="12295" width="31.44140625" style="270" customWidth="1"/>
    <col min="12296" max="12296" width="7.6640625" style="270" customWidth="1"/>
    <col min="12297" max="12301" width="0" style="270" hidden="1" customWidth="1"/>
    <col min="12302" max="12303" width="7.44140625" style="270" customWidth="1"/>
    <col min="12304" max="12304" width="0" style="270" hidden="1" customWidth="1"/>
    <col min="12305" max="12305" width="7.44140625" style="270" customWidth="1"/>
    <col min="12306" max="12544" width="8.88671875" style="270"/>
    <col min="12545" max="12545" width="3.88671875" style="270" customWidth="1"/>
    <col min="12546" max="12546" width="14" style="270" customWidth="1"/>
    <col min="12547" max="12547" width="12.44140625" style="270" customWidth="1"/>
    <col min="12548" max="12548" width="29.109375" style="270" bestFit="1" customWidth="1"/>
    <col min="12549" max="12549" width="12.109375" style="270" customWidth="1"/>
    <col min="12550" max="12550" width="0" style="270" hidden="1" customWidth="1"/>
    <col min="12551" max="12551" width="31.44140625" style="270" customWidth="1"/>
    <col min="12552" max="12552" width="7.6640625" style="270" customWidth="1"/>
    <col min="12553" max="12557" width="0" style="270" hidden="1" customWidth="1"/>
    <col min="12558" max="12559" width="7.44140625" style="270" customWidth="1"/>
    <col min="12560" max="12560" width="0" style="270" hidden="1" customWidth="1"/>
    <col min="12561" max="12561" width="7.44140625" style="270" customWidth="1"/>
    <col min="12562" max="12800" width="8.88671875" style="270"/>
    <col min="12801" max="12801" width="3.88671875" style="270" customWidth="1"/>
    <col min="12802" max="12802" width="14" style="270" customWidth="1"/>
    <col min="12803" max="12803" width="12.44140625" style="270" customWidth="1"/>
    <col min="12804" max="12804" width="29.109375" style="270" bestFit="1" customWidth="1"/>
    <col min="12805" max="12805" width="12.109375" style="270" customWidth="1"/>
    <col min="12806" max="12806" width="0" style="270" hidden="1" customWidth="1"/>
    <col min="12807" max="12807" width="31.44140625" style="270" customWidth="1"/>
    <col min="12808" max="12808" width="7.6640625" style="270" customWidth="1"/>
    <col min="12809" max="12813" width="0" style="270" hidden="1" customWidth="1"/>
    <col min="12814" max="12815" width="7.44140625" style="270" customWidth="1"/>
    <col min="12816" max="12816" width="0" style="270" hidden="1" customWidth="1"/>
    <col min="12817" max="12817" width="7.44140625" style="270" customWidth="1"/>
    <col min="12818" max="13056" width="8.88671875" style="270"/>
    <col min="13057" max="13057" width="3.88671875" style="270" customWidth="1"/>
    <col min="13058" max="13058" width="14" style="270" customWidth="1"/>
    <col min="13059" max="13059" width="12.44140625" style="270" customWidth="1"/>
    <col min="13060" max="13060" width="29.109375" style="270" bestFit="1" customWidth="1"/>
    <col min="13061" max="13061" width="12.109375" style="270" customWidth="1"/>
    <col min="13062" max="13062" width="0" style="270" hidden="1" customWidth="1"/>
    <col min="13063" max="13063" width="31.44140625" style="270" customWidth="1"/>
    <col min="13064" max="13064" width="7.6640625" style="270" customWidth="1"/>
    <col min="13065" max="13069" width="0" style="270" hidden="1" customWidth="1"/>
    <col min="13070" max="13071" width="7.44140625" style="270" customWidth="1"/>
    <col min="13072" max="13072" width="0" style="270" hidden="1" customWidth="1"/>
    <col min="13073" max="13073" width="7.44140625" style="270" customWidth="1"/>
    <col min="13074" max="13312" width="8.88671875" style="270"/>
    <col min="13313" max="13313" width="3.88671875" style="270" customWidth="1"/>
    <col min="13314" max="13314" width="14" style="270" customWidth="1"/>
    <col min="13315" max="13315" width="12.44140625" style="270" customWidth="1"/>
    <col min="13316" max="13316" width="29.109375" style="270" bestFit="1" customWidth="1"/>
    <col min="13317" max="13317" width="12.109375" style="270" customWidth="1"/>
    <col min="13318" max="13318" width="0" style="270" hidden="1" customWidth="1"/>
    <col min="13319" max="13319" width="31.44140625" style="270" customWidth="1"/>
    <col min="13320" max="13320" width="7.6640625" style="270" customWidth="1"/>
    <col min="13321" max="13325" width="0" style="270" hidden="1" customWidth="1"/>
    <col min="13326" max="13327" width="7.44140625" style="270" customWidth="1"/>
    <col min="13328" max="13328" width="0" style="270" hidden="1" customWidth="1"/>
    <col min="13329" max="13329" width="7.44140625" style="270" customWidth="1"/>
    <col min="13330" max="13568" width="8.88671875" style="270"/>
    <col min="13569" max="13569" width="3.88671875" style="270" customWidth="1"/>
    <col min="13570" max="13570" width="14" style="270" customWidth="1"/>
    <col min="13571" max="13571" width="12.44140625" style="270" customWidth="1"/>
    <col min="13572" max="13572" width="29.109375" style="270" bestFit="1" customWidth="1"/>
    <col min="13573" max="13573" width="12.109375" style="270" customWidth="1"/>
    <col min="13574" max="13574" width="0" style="270" hidden="1" customWidth="1"/>
    <col min="13575" max="13575" width="31.44140625" style="270" customWidth="1"/>
    <col min="13576" max="13576" width="7.6640625" style="270" customWidth="1"/>
    <col min="13577" max="13581" width="0" style="270" hidden="1" customWidth="1"/>
    <col min="13582" max="13583" width="7.44140625" style="270" customWidth="1"/>
    <col min="13584" max="13584" width="0" style="270" hidden="1" customWidth="1"/>
    <col min="13585" max="13585" width="7.44140625" style="270" customWidth="1"/>
    <col min="13586" max="13824" width="8.88671875" style="270"/>
    <col min="13825" max="13825" width="3.88671875" style="270" customWidth="1"/>
    <col min="13826" max="13826" width="14" style="270" customWidth="1"/>
    <col min="13827" max="13827" width="12.44140625" style="270" customWidth="1"/>
    <col min="13828" max="13828" width="29.109375" style="270" bestFit="1" customWidth="1"/>
    <col min="13829" max="13829" width="12.109375" style="270" customWidth="1"/>
    <col min="13830" max="13830" width="0" style="270" hidden="1" customWidth="1"/>
    <col min="13831" max="13831" width="31.44140625" style="270" customWidth="1"/>
    <col min="13832" max="13832" width="7.6640625" style="270" customWidth="1"/>
    <col min="13833" max="13837" width="0" style="270" hidden="1" customWidth="1"/>
    <col min="13838" max="13839" width="7.44140625" style="270" customWidth="1"/>
    <col min="13840" max="13840" width="0" style="270" hidden="1" customWidth="1"/>
    <col min="13841" max="13841" width="7.44140625" style="270" customWidth="1"/>
    <col min="13842" max="14080" width="8.88671875" style="270"/>
    <col min="14081" max="14081" width="3.88671875" style="270" customWidth="1"/>
    <col min="14082" max="14082" width="14" style="270" customWidth="1"/>
    <col min="14083" max="14083" width="12.44140625" style="270" customWidth="1"/>
    <col min="14084" max="14084" width="29.109375" style="270" bestFit="1" customWidth="1"/>
    <col min="14085" max="14085" width="12.109375" style="270" customWidth="1"/>
    <col min="14086" max="14086" width="0" style="270" hidden="1" customWidth="1"/>
    <col min="14087" max="14087" width="31.44140625" style="270" customWidth="1"/>
    <col min="14088" max="14088" width="7.6640625" style="270" customWidth="1"/>
    <col min="14089" max="14093" width="0" style="270" hidden="1" customWidth="1"/>
    <col min="14094" max="14095" width="7.44140625" style="270" customWidth="1"/>
    <col min="14096" max="14096" width="0" style="270" hidden="1" customWidth="1"/>
    <col min="14097" max="14097" width="7.44140625" style="270" customWidth="1"/>
    <col min="14098" max="14336" width="8.88671875" style="270"/>
    <col min="14337" max="14337" width="3.88671875" style="270" customWidth="1"/>
    <col min="14338" max="14338" width="14" style="270" customWidth="1"/>
    <col min="14339" max="14339" width="12.44140625" style="270" customWidth="1"/>
    <col min="14340" max="14340" width="29.109375" style="270" bestFit="1" customWidth="1"/>
    <col min="14341" max="14341" width="12.109375" style="270" customWidth="1"/>
    <col min="14342" max="14342" width="0" style="270" hidden="1" customWidth="1"/>
    <col min="14343" max="14343" width="31.44140625" style="270" customWidth="1"/>
    <col min="14344" max="14344" width="7.6640625" style="270" customWidth="1"/>
    <col min="14345" max="14349" width="0" style="270" hidden="1" customWidth="1"/>
    <col min="14350" max="14351" width="7.44140625" style="270" customWidth="1"/>
    <col min="14352" max="14352" width="0" style="270" hidden="1" customWidth="1"/>
    <col min="14353" max="14353" width="7.44140625" style="270" customWidth="1"/>
    <col min="14354" max="14592" width="8.88671875" style="270"/>
    <col min="14593" max="14593" width="3.88671875" style="270" customWidth="1"/>
    <col min="14594" max="14594" width="14" style="270" customWidth="1"/>
    <col min="14595" max="14595" width="12.44140625" style="270" customWidth="1"/>
    <col min="14596" max="14596" width="29.109375" style="270" bestFit="1" customWidth="1"/>
    <col min="14597" max="14597" width="12.109375" style="270" customWidth="1"/>
    <col min="14598" max="14598" width="0" style="270" hidden="1" customWidth="1"/>
    <col min="14599" max="14599" width="31.44140625" style="270" customWidth="1"/>
    <col min="14600" max="14600" width="7.6640625" style="270" customWidth="1"/>
    <col min="14601" max="14605" width="0" style="270" hidden="1" customWidth="1"/>
    <col min="14606" max="14607" width="7.44140625" style="270" customWidth="1"/>
    <col min="14608" max="14608" width="0" style="270" hidden="1" customWidth="1"/>
    <col min="14609" max="14609" width="7.44140625" style="270" customWidth="1"/>
    <col min="14610" max="14848" width="8.88671875" style="270"/>
    <col min="14849" max="14849" width="3.88671875" style="270" customWidth="1"/>
    <col min="14850" max="14850" width="14" style="270" customWidth="1"/>
    <col min="14851" max="14851" width="12.44140625" style="270" customWidth="1"/>
    <col min="14852" max="14852" width="29.109375" style="270" bestFit="1" customWidth="1"/>
    <col min="14853" max="14853" width="12.109375" style="270" customWidth="1"/>
    <col min="14854" max="14854" width="0" style="270" hidden="1" customWidth="1"/>
    <col min="14855" max="14855" width="31.44140625" style="270" customWidth="1"/>
    <col min="14856" max="14856" width="7.6640625" style="270" customWidth="1"/>
    <col min="14857" max="14861" width="0" style="270" hidden="1" customWidth="1"/>
    <col min="14862" max="14863" width="7.44140625" style="270" customWidth="1"/>
    <col min="14864" max="14864" width="0" style="270" hidden="1" customWidth="1"/>
    <col min="14865" max="14865" width="7.44140625" style="270" customWidth="1"/>
    <col min="14866" max="15104" width="8.88671875" style="270"/>
    <col min="15105" max="15105" width="3.88671875" style="270" customWidth="1"/>
    <col min="15106" max="15106" width="14" style="270" customWidth="1"/>
    <col min="15107" max="15107" width="12.44140625" style="270" customWidth="1"/>
    <col min="15108" max="15108" width="29.109375" style="270" bestFit="1" customWidth="1"/>
    <col min="15109" max="15109" width="12.109375" style="270" customWidth="1"/>
    <col min="15110" max="15110" width="0" style="270" hidden="1" customWidth="1"/>
    <col min="15111" max="15111" width="31.44140625" style="270" customWidth="1"/>
    <col min="15112" max="15112" width="7.6640625" style="270" customWidth="1"/>
    <col min="15113" max="15117" width="0" style="270" hidden="1" customWidth="1"/>
    <col min="15118" max="15119" width="7.44140625" style="270" customWidth="1"/>
    <col min="15120" max="15120" width="0" style="270" hidden="1" customWidth="1"/>
    <col min="15121" max="15121" width="7.44140625" style="270" customWidth="1"/>
    <col min="15122" max="15360" width="8.88671875" style="270"/>
    <col min="15361" max="15361" width="3.88671875" style="270" customWidth="1"/>
    <col min="15362" max="15362" width="14" style="270" customWidth="1"/>
    <col min="15363" max="15363" width="12.44140625" style="270" customWidth="1"/>
    <col min="15364" max="15364" width="29.109375" style="270" bestFit="1" customWidth="1"/>
    <col min="15365" max="15365" width="12.109375" style="270" customWidth="1"/>
    <col min="15366" max="15366" width="0" style="270" hidden="1" customWidth="1"/>
    <col min="15367" max="15367" width="31.44140625" style="270" customWidth="1"/>
    <col min="15368" max="15368" width="7.6640625" style="270" customWidth="1"/>
    <col min="15369" max="15373" width="0" style="270" hidden="1" customWidth="1"/>
    <col min="15374" max="15375" width="7.44140625" style="270" customWidth="1"/>
    <col min="15376" max="15376" width="0" style="270" hidden="1" customWidth="1"/>
    <col min="15377" max="15377" width="7.44140625" style="270" customWidth="1"/>
    <col min="15378" max="15616" width="8.88671875" style="270"/>
    <col min="15617" max="15617" width="3.88671875" style="270" customWidth="1"/>
    <col min="15618" max="15618" width="14" style="270" customWidth="1"/>
    <col min="15619" max="15619" width="12.44140625" style="270" customWidth="1"/>
    <col min="15620" max="15620" width="29.109375" style="270" bestFit="1" customWidth="1"/>
    <col min="15621" max="15621" width="12.109375" style="270" customWidth="1"/>
    <col min="15622" max="15622" width="0" style="270" hidden="1" customWidth="1"/>
    <col min="15623" max="15623" width="31.44140625" style="270" customWidth="1"/>
    <col min="15624" max="15624" width="7.6640625" style="270" customWidth="1"/>
    <col min="15625" max="15629" width="0" style="270" hidden="1" customWidth="1"/>
    <col min="15630" max="15631" width="7.44140625" style="270" customWidth="1"/>
    <col min="15632" max="15632" width="0" style="270" hidden="1" customWidth="1"/>
    <col min="15633" max="15633" width="7.44140625" style="270" customWidth="1"/>
    <col min="15634" max="15872" width="8.88671875" style="270"/>
    <col min="15873" max="15873" width="3.88671875" style="270" customWidth="1"/>
    <col min="15874" max="15874" width="14" style="270" customWidth="1"/>
    <col min="15875" max="15875" width="12.44140625" style="270" customWidth="1"/>
    <col min="15876" max="15876" width="29.109375" style="270" bestFit="1" customWidth="1"/>
    <col min="15877" max="15877" width="12.109375" style="270" customWidth="1"/>
    <col min="15878" max="15878" width="0" style="270" hidden="1" customWidth="1"/>
    <col min="15879" max="15879" width="31.44140625" style="270" customWidth="1"/>
    <col min="15880" max="15880" width="7.6640625" style="270" customWidth="1"/>
    <col min="15881" max="15885" width="0" style="270" hidden="1" customWidth="1"/>
    <col min="15886" max="15887" width="7.44140625" style="270" customWidth="1"/>
    <col min="15888" max="15888" width="0" style="270" hidden="1" customWidth="1"/>
    <col min="15889" max="15889" width="7.44140625" style="270" customWidth="1"/>
    <col min="15890" max="16128" width="8.88671875" style="270"/>
    <col min="16129" max="16129" width="3.88671875" style="270" customWidth="1"/>
    <col min="16130" max="16130" width="14" style="270" customWidth="1"/>
    <col min="16131" max="16131" width="12.44140625" style="270" customWidth="1"/>
    <col min="16132" max="16132" width="29.109375" style="270" bestFit="1" customWidth="1"/>
    <col min="16133" max="16133" width="12.109375" style="270" customWidth="1"/>
    <col min="16134" max="16134" width="0" style="270" hidden="1" customWidth="1"/>
    <col min="16135" max="16135" width="31.44140625" style="270" customWidth="1"/>
    <col min="16136" max="16136" width="7.6640625" style="270" customWidth="1"/>
    <col min="16137" max="16141" width="0" style="270" hidden="1" customWidth="1"/>
    <col min="16142" max="16143" width="7.44140625" style="270" customWidth="1"/>
    <col min="16144" max="16144" width="0" style="270" hidden="1" customWidth="1"/>
    <col min="16145" max="16145" width="7.44140625" style="270" customWidth="1"/>
    <col min="16146" max="16384" width="8.88671875" style="270"/>
  </cols>
  <sheetData>
    <row r="1" spans="1:17" ht="24.6" x14ac:dyDescent="0.4">
      <c r="A1" s="261" t="str">
        <f>[2]Altalanos!$A$6</f>
        <v>Somogy Vármegyei Tenisz DO B kategória - Leány</v>
      </c>
      <c r="B1" s="262"/>
      <c r="C1" s="262"/>
      <c r="D1" s="263"/>
      <c r="E1" s="264" t="s">
        <v>44</v>
      </c>
      <c r="F1" s="265"/>
      <c r="G1" s="266"/>
      <c r="H1" s="267"/>
      <c r="I1" s="267"/>
      <c r="J1" s="268"/>
      <c r="K1" s="268"/>
      <c r="L1" s="268"/>
      <c r="M1" s="268"/>
      <c r="N1" s="268"/>
      <c r="O1" s="268"/>
      <c r="P1" s="268"/>
      <c r="Q1" s="269"/>
    </row>
    <row r="2" spans="1:17" ht="13.8" thickBot="1" x14ac:dyDescent="0.3">
      <c r="B2" s="271" t="s">
        <v>43</v>
      </c>
      <c r="C2" s="457" t="str">
        <f>[2]Altalanos!$D$8</f>
        <v>VI.kcs.-U16-L</v>
      </c>
      <c r="D2" s="265"/>
      <c r="E2" s="264" t="s">
        <v>29</v>
      </c>
      <c r="F2" s="272"/>
      <c r="G2" s="272"/>
      <c r="H2" s="273"/>
      <c r="I2" s="273"/>
      <c r="J2" s="267"/>
      <c r="K2" s="267"/>
      <c r="L2" s="267"/>
      <c r="M2" s="267"/>
      <c r="N2" s="274"/>
      <c r="O2" s="275"/>
      <c r="P2" s="275"/>
      <c r="Q2" s="274"/>
    </row>
    <row r="3" spans="1:17" s="285" customFormat="1" ht="13.8" thickBot="1" x14ac:dyDescent="0.3">
      <c r="A3" s="276" t="s">
        <v>42</v>
      </c>
      <c r="B3" s="277"/>
      <c r="C3" s="277"/>
      <c r="D3" s="277"/>
      <c r="E3" s="277"/>
      <c r="F3" s="277"/>
      <c r="G3" s="277"/>
      <c r="H3" s="277"/>
      <c r="I3" s="278"/>
      <c r="J3" s="279"/>
      <c r="K3" s="280"/>
      <c r="L3" s="280"/>
      <c r="M3" s="280"/>
      <c r="N3" s="281" t="s">
        <v>28</v>
      </c>
      <c r="O3" s="282"/>
      <c r="P3" s="283"/>
      <c r="Q3" s="284"/>
    </row>
    <row r="4" spans="1:17" s="285" customFormat="1" x14ac:dyDescent="0.25">
      <c r="A4" s="286" t="s">
        <v>21</v>
      </c>
      <c r="B4" s="286"/>
      <c r="C4" s="287" t="s">
        <v>19</v>
      </c>
      <c r="D4" s="286" t="s">
        <v>24</v>
      </c>
      <c r="E4" s="288"/>
      <c r="G4" s="289"/>
      <c r="H4" s="290" t="s">
        <v>25</v>
      </c>
      <c r="I4" s="291"/>
      <c r="J4" s="292"/>
      <c r="K4" s="293"/>
      <c r="L4" s="293"/>
      <c r="M4" s="293"/>
      <c r="N4" s="292"/>
      <c r="O4" s="294"/>
      <c r="P4" s="294"/>
      <c r="Q4" s="295"/>
    </row>
    <row r="5" spans="1:17" s="285" customFormat="1" ht="13.8" thickBot="1" x14ac:dyDescent="0.3">
      <c r="A5" s="296">
        <f>[2]Altalanos!$A$10</f>
        <v>46135</v>
      </c>
      <c r="B5" s="296"/>
      <c r="C5" s="297" t="str">
        <f>[2]Altalanos!$C$10</f>
        <v>Balatonboglár</v>
      </c>
      <c r="D5" s="298" t="str">
        <f>[2]Altalanos!$D$10</f>
        <v xml:space="preserve">  </v>
      </c>
      <c r="E5" s="298"/>
      <c r="F5" s="298"/>
      <c r="G5" s="298"/>
      <c r="H5" s="299" t="str">
        <f>[2]Altalanos!$E$10</f>
        <v>Nagyistók-Nádasi Judit</v>
      </c>
      <c r="I5" s="300"/>
      <c r="J5" s="301"/>
      <c r="K5" s="302"/>
      <c r="L5" s="302"/>
      <c r="M5" s="302"/>
      <c r="N5" s="301"/>
      <c r="O5" s="298"/>
      <c r="P5" s="298"/>
      <c r="Q5" s="303"/>
    </row>
    <row r="6" spans="1:17" ht="30" customHeight="1" thickBot="1" x14ac:dyDescent="0.3">
      <c r="A6" s="304" t="s">
        <v>30</v>
      </c>
      <c r="B6" s="305" t="s">
        <v>22</v>
      </c>
      <c r="C6" s="305" t="s">
        <v>23</v>
      </c>
      <c r="D6" s="305" t="s">
        <v>26</v>
      </c>
      <c r="E6" s="306" t="s">
        <v>27</v>
      </c>
      <c r="F6" s="306" t="s">
        <v>31</v>
      </c>
      <c r="G6" s="306" t="s">
        <v>83</v>
      </c>
      <c r="H6" s="307" t="s">
        <v>32</v>
      </c>
      <c r="I6" s="308"/>
      <c r="J6" s="309" t="s">
        <v>14</v>
      </c>
      <c r="K6" s="310" t="s">
        <v>12</v>
      </c>
      <c r="L6" s="311" t="s">
        <v>0</v>
      </c>
      <c r="M6" s="312" t="s">
        <v>13</v>
      </c>
      <c r="N6" s="313" t="s">
        <v>40</v>
      </c>
      <c r="O6" s="314" t="s">
        <v>33</v>
      </c>
      <c r="P6" s="315" t="s">
        <v>1</v>
      </c>
      <c r="Q6" s="306" t="s">
        <v>34</v>
      </c>
    </row>
    <row r="7" spans="1:17" s="330" customFormat="1" ht="18.899999999999999" customHeight="1" x14ac:dyDescent="0.25">
      <c r="A7" s="316">
        <v>1</v>
      </c>
      <c r="B7" s="337" t="s">
        <v>580</v>
      </c>
      <c r="C7" s="337" t="s">
        <v>578</v>
      </c>
      <c r="D7" s="319" t="s">
        <v>581</v>
      </c>
      <c r="E7" s="320" t="s">
        <v>582</v>
      </c>
      <c r="F7" s="321"/>
      <c r="G7" s="322"/>
      <c r="H7" s="323"/>
      <c r="I7" s="323"/>
      <c r="J7" s="324"/>
      <c r="K7" s="325"/>
      <c r="L7" s="326"/>
      <c r="M7" s="325"/>
      <c r="N7" s="327"/>
      <c r="O7" s="323"/>
      <c r="P7" s="328"/>
      <c r="Q7" s="329"/>
    </row>
    <row r="8" spans="1:17" s="330" customFormat="1" ht="18.899999999999999" customHeight="1" x14ac:dyDescent="0.25">
      <c r="A8" s="316">
        <v>2</v>
      </c>
      <c r="B8" s="337" t="s">
        <v>583</v>
      </c>
      <c r="C8" s="337" t="s">
        <v>584</v>
      </c>
      <c r="D8" s="319" t="s">
        <v>585</v>
      </c>
      <c r="E8" s="320" t="s">
        <v>586</v>
      </c>
      <c r="F8" s="333"/>
      <c r="G8" s="334"/>
      <c r="H8" s="323"/>
      <c r="I8" s="323"/>
      <c r="J8" s="324"/>
      <c r="K8" s="325"/>
      <c r="L8" s="326"/>
      <c r="M8" s="325"/>
      <c r="N8" s="327"/>
      <c r="O8" s="323"/>
      <c r="P8" s="328"/>
      <c r="Q8" s="329"/>
    </row>
    <row r="9" spans="1:17" s="330" customFormat="1" ht="18.899999999999999" customHeight="1" x14ac:dyDescent="0.25">
      <c r="A9" s="316">
        <v>3</v>
      </c>
      <c r="B9" s="337" t="s">
        <v>587</v>
      </c>
      <c r="C9" s="337" t="s">
        <v>588</v>
      </c>
      <c r="D9" s="319" t="s">
        <v>585</v>
      </c>
      <c r="E9" s="320" t="s">
        <v>589</v>
      </c>
      <c r="F9" s="333"/>
      <c r="G9" s="334"/>
      <c r="H9" s="323"/>
      <c r="I9" s="323"/>
      <c r="J9" s="324"/>
      <c r="K9" s="325"/>
      <c r="L9" s="326"/>
      <c r="M9" s="325"/>
      <c r="N9" s="327"/>
      <c r="O9" s="323"/>
      <c r="P9" s="335"/>
      <c r="Q9" s="336"/>
    </row>
    <row r="10" spans="1:17" s="330" customFormat="1" ht="18.899999999999999" customHeight="1" x14ac:dyDescent="0.25">
      <c r="A10" s="316">
        <v>4</v>
      </c>
      <c r="B10" s="337" t="s">
        <v>590</v>
      </c>
      <c r="C10" s="337" t="s">
        <v>102</v>
      </c>
      <c r="D10" s="319" t="s">
        <v>585</v>
      </c>
      <c r="E10" s="320" t="s">
        <v>591</v>
      </c>
      <c r="F10" s="333"/>
      <c r="G10" s="334"/>
      <c r="H10" s="323"/>
      <c r="I10" s="323"/>
      <c r="J10" s="324"/>
      <c r="K10" s="325"/>
      <c r="L10" s="326"/>
      <c r="M10" s="325"/>
      <c r="N10" s="327"/>
      <c r="O10" s="323"/>
      <c r="P10" s="338"/>
      <c r="Q10" s="339"/>
    </row>
    <row r="11" spans="1:17" s="330" customFormat="1" ht="18.899999999999999" customHeight="1" x14ac:dyDescent="0.25">
      <c r="A11" s="316">
        <v>5</v>
      </c>
      <c r="B11" s="337" t="s">
        <v>481</v>
      </c>
      <c r="C11" s="337" t="s">
        <v>592</v>
      </c>
      <c r="D11" s="319" t="s">
        <v>493</v>
      </c>
      <c r="E11" s="320" t="s">
        <v>593</v>
      </c>
      <c r="F11" s="333"/>
      <c r="G11" s="334"/>
      <c r="H11" s="323"/>
      <c r="I11" s="323"/>
      <c r="J11" s="324"/>
      <c r="K11" s="325"/>
      <c r="L11" s="326"/>
      <c r="M11" s="325"/>
      <c r="N11" s="327"/>
      <c r="O11" s="323"/>
      <c r="P11" s="338"/>
      <c r="Q11" s="339"/>
    </row>
    <row r="12" spans="1:17" s="330" customFormat="1" ht="18.899999999999999" customHeight="1" x14ac:dyDescent="0.25">
      <c r="A12" s="316">
        <v>6</v>
      </c>
      <c r="B12" s="337"/>
      <c r="C12" s="337"/>
      <c r="D12" s="323"/>
      <c r="E12" s="320"/>
      <c r="F12" s="333"/>
      <c r="G12" s="334"/>
      <c r="H12" s="323"/>
      <c r="I12" s="323"/>
      <c r="J12" s="324"/>
      <c r="K12" s="325"/>
      <c r="L12" s="326"/>
      <c r="M12" s="325"/>
      <c r="N12" s="327"/>
      <c r="O12" s="323"/>
      <c r="P12" s="338"/>
      <c r="Q12" s="339"/>
    </row>
    <row r="13" spans="1:17" s="330" customFormat="1" ht="18.899999999999999" customHeight="1" x14ac:dyDescent="0.25">
      <c r="A13" s="316">
        <v>7</v>
      </c>
      <c r="B13" s="337"/>
      <c r="C13" s="337"/>
      <c r="D13" s="323"/>
      <c r="E13" s="320"/>
      <c r="F13" s="333"/>
      <c r="G13" s="334"/>
      <c r="H13" s="323"/>
      <c r="I13" s="323"/>
      <c r="J13" s="324"/>
      <c r="K13" s="325"/>
      <c r="L13" s="326"/>
      <c r="M13" s="325"/>
      <c r="N13" s="327"/>
      <c r="O13" s="323"/>
      <c r="P13" s="338"/>
      <c r="Q13" s="339"/>
    </row>
    <row r="14" spans="1:17" s="330" customFormat="1" ht="18.899999999999999" customHeight="1" x14ac:dyDescent="0.25">
      <c r="A14" s="316">
        <v>8</v>
      </c>
      <c r="B14" s="337"/>
      <c r="C14" s="337"/>
      <c r="D14" s="323"/>
      <c r="E14" s="320"/>
      <c r="F14" s="333"/>
      <c r="G14" s="334"/>
      <c r="H14" s="323"/>
      <c r="I14" s="323"/>
      <c r="J14" s="324"/>
      <c r="K14" s="325"/>
      <c r="L14" s="326"/>
      <c r="M14" s="325"/>
      <c r="N14" s="327"/>
      <c r="O14" s="323"/>
      <c r="P14" s="338"/>
      <c r="Q14" s="339"/>
    </row>
    <row r="15" spans="1:17" s="330" customFormat="1" ht="18.899999999999999" customHeight="1" x14ac:dyDescent="0.25">
      <c r="A15" s="316">
        <v>9</v>
      </c>
      <c r="B15" s="337"/>
      <c r="C15" s="337"/>
      <c r="D15" s="323"/>
      <c r="E15" s="320"/>
      <c r="F15" s="329"/>
      <c r="G15" s="329"/>
      <c r="H15" s="323"/>
      <c r="I15" s="323"/>
      <c r="J15" s="324"/>
      <c r="K15" s="325"/>
      <c r="L15" s="326"/>
      <c r="M15" s="340"/>
      <c r="N15" s="327"/>
      <c r="O15" s="323"/>
      <c r="P15" s="329"/>
      <c r="Q15" s="329"/>
    </row>
    <row r="16" spans="1:17" s="330" customFormat="1" ht="18.899999999999999" customHeight="1" x14ac:dyDescent="0.25">
      <c r="A16" s="316">
        <v>10</v>
      </c>
      <c r="B16" s="341"/>
      <c r="C16" s="337"/>
      <c r="D16" s="323"/>
      <c r="E16" s="320"/>
      <c r="F16" s="329"/>
      <c r="G16" s="329"/>
      <c r="H16" s="323"/>
      <c r="I16" s="323"/>
      <c r="J16" s="324"/>
      <c r="K16" s="325"/>
      <c r="L16" s="326"/>
      <c r="M16" s="340"/>
      <c r="N16" s="327"/>
      <c r="O16" s="323"/>
      <c r="P16" s="328"/>
      <c r="Q16" s="329"/>
    </row>
    <row r="17" spans="1:17" s="330" customFormat="1" ht="18.899999999999999" customHeight="1" x14ac:dyDescent="0.25">
      <c r="A17" s="316">
        <v>11</v>
      </c>
      <c r="B17" s="337"/>
      <c r="C17" s="337"/>
      <c r="D17" s="323"/>
      <c r="E17" s="320"/>
      <c r="F17" s="329"/>
      <c r="G17" s="329"/>
      <c r="H17" s="323"/>
      <c r="I17" s="323"/>
      <c r="J17" s="324"/>
      <c r="K17" s="325"/>
      <c r="L17" s="326"/>
      <c r="M17" s="340"/>
      <c r="N17" s="327"/>
      <c r="O17" s="323"/>
      <c r="P17" s="328"/>
      <c r="Q17" s="329"/>
    </row>
    <row r="18" spans="1:17" s="330" customFormat="1" ht="18.899999999999999" customHeight="1" x14ac:dyDescent="0.25">
      <c r="A18" s="316">
        <v>12</v>
      </c>
      <c r="B18" s="337"/>
      <c r="C18" s="337"/>
      <c r="D18" s="323"/>
      <c r="E18" s="320"/>
      <c r="F18" s="329"/>
      <c r="G18" s="329"/>
      <c r="H18" s="323"/>
      <c r="I18" s="323"/>
      <c r="J18" s="324"/>
      <c r="K18" s="325"/>
      <c r="L18" s="326"/>
      <c r="M18" s="340"/>
      <c r="N18" s="327"/>
      <c r="O18" s="323"/>
      <c r="P18" s="328"/>
      <c r="Q18" s="329"/>
    </row>
    <row r="19" spans="1:17" s="330" customFormat="1" ht="18.899999999999999" customHeight="1" x14ac:dyDescent="0.25">
      <c r="A19" s="316">
        <v>13</v>
      </c>
      <c r="B19" s="337"/>
      <c r="C19" s="337"/>
      <c r="D19" s="323"/>
      <c r="E19" s="320"/>
      <c r="F19" s="329"/>
      <c r="G19" s="329"/>
      <c r="H19" s="323"/>
      <c r="I19" s="323"/>
      <c r="J19" s="324"/>
      <c r="K19" s="325"/>
      <c r="L19" s="326"/>
      <c r="M19" s="340"/>
      <c r="N19" s="327"/>
      <c r="O19" s="323"/>
      <c r="P19" s="328"/>
      <c r="Q19" s="329"/>
    </row>
    <row r="20" spans="1:17" s="330" customFormat="1" ht="18.899999999999999" customHeight="1" x14ac:dyDescent="0.25">
      <c r="A20" s="316">
        <v>14</v>
      </c>
      <c r="B20" s="337"/>
      <c r="C20" s="337"/>
      <c r="D20" s="323"/>
      <c r="E20" s="320"/>
      <c r="F20" s="329"/>
      <c r="G20" s="329"/>
      <c r="H20" s="323"/>
      <c r="I20" s="323"/>
      <c r="J20" s="324"/>
      <c r="K20" s="325"/>
      <c r="L20" s="326"/>
      <c r="M20" s="340"/>
      <c r="N20" s="327"/>
      <c r="O20" s="323"/>
      <c r="P20" s="328"/>
      <c r="Q20" s="329"/>
    </row>
    <row r="21" spans="1:17" s="330" customFormat="1" ht="18.899999999999999" customHeight="1" x14ac:dyDescent="0.25">
      <c r="A21" s="316">
        <v>15</v>
      </c>
      <c r="B21" s="337"/>
      <c r="C21" s="337"/>
      <c r="D21" s="323"/>
      <c r="E21" s="320"/>
      <c r="F21" s="329"/>
      <c r="G21" s="329"/>
      <c r="H21" s="323"/>
      <c r="I21" s="323"/>
      <c r="J21" s="324"/>
      <c r="K21" s="325"/>
      <c r="L21" s="326"/>
      <c r="M21" s="340"/>
      <c r="N21" s="327"/>
      <c r="O21" s="323"/>
      <c r="P21" s="328"/>
      <c r="Q21" s="329"/>
    </row>
    <row r="22" spans="1:17" s="330" customFormat="1" ht="18.899999999999999" customHeight="1" x14ac:dyDescent="0.25">
      <c r="A22" s="316">
        <v>16</v>
      </c>
      <c r="B22" s="337"/>
      <c r="C22" s="337"/>
      <c r="D22" s="323"/>
      <c r="E22" s="320"/>
      <c r="F22" s="329"/>
      <c r="G22" s="329"/>
      <c r="H22" s="323"/>
      <c r="I22" s="323"/>
      <c r="J22" s="324"/>
      <c r="K22" s="325"/>
      <c r="L22" s="326"/>
      <c r="M22" s="340"/>
      <c r="N22" s="327"/>
      <c r="O22" s="323"/>
      <c r="P22" s="328"/>
      <c r="Q22" s="329"/>
    </row>
    <row r="23" spans="1:17" s="330" customFormat="1" ht="18.899999999999999" customHeight="1" x14ac:dyDescent="0.25">
      <c r="A23" s="316">
        <v>17</v>
      </c>
      <c r="B23" s="337"/>
      <c r="C23" s="337"/>
      <c r="D23" s="323"/>
      <c r="E23" s="320"/>
      <c r="F23" s="329"/>
      <c r="G23" s="329"/>
      <c r="H23" s="323"/>
      <c r="I23" s="323"/>
      <c r="J23" s="324"/>
      <c r="K23" s="325"/>
      <c r="L23" s="326"/>
      <c r="M23" s="340"/>
      <c r="N23" s="327"/>
      <c r="O23" s="323"/>
      <c r="P23" s="328"/>
      <c r="Q23" s="329"/>
    </row>
    <row r="24" spans="1:17" s="330" customFormat="1" ht="18.899999999999999" customHeight="1" x14ac:dyDescent="0.25">
      <c r="A24" s="316">
        <v>18</v>
      </c>
      <c r="B24" s="337"/>
      <c r="C24" s="337"/>
      <c r="D24" s="323"/>
      <c r="E24" s="320"/>
      <c r="F24" s="329"/>
      <c r="G24" s="329"/>
      <c r="H24" s="323"/>
      <c r="I24" s="323"/>
      <c r="J24" s="324"/>
      <c r="K24" s="325"/>
      <c r="L24" s="326"/>
      <c r="M24" s="340"/>
      <c r="N24" s="327"/>
      <c r="O24" s="323"/>
      <c r="P24" s="328"/>
      <c r="Q24" s="329"/>
    </row>
    <row r="25" spans="1:17" s="330" customFormat="1" ht="18.899999999999999" customHeight="1" x14ac:dyDescent="0.25">
      <c r="A25" s="316">
        <v>19</v>
      </c>
      <c r="B25" s="337"/>
      <c r="C25" s="337"/>
      <c r="D25" s="323"/>
      <c r="E25" s="320"/>
      <c r="F25" s="329"/>
      <c r="G25" s="329"/>
      <c r="H25" s="323"/>
      <c r="I25" s="323"/>
      <c r="J25" s="324"/>
      <c r="K25" s="325"/>
      <c r="L25" s="326"/>
      <c r="M25" s="340"/>
      <c r="N25" s="327"/>
      <c r="O25" s="323"/>
      <c r="P25" s="328"/>
      <c r="Q25" s="329"/>
    </row>
    <row r="26" spans="1:17" s="330" customFormat="1" ht="18.899999999999999" customHeight="1" x14ac:dyDescent="0.25">
      <c r="A26" s="316">
        <v>20</v>
      </c>
      <c r="B26" s="337"/>
      <c r="C26" s="337"/>
      <c r="D26" s="323"/>
      <c r="E26" s="320"/>
      <c r="F26" s="329"/>
      <c r="G26" s="329"/>
      <c r="H26" s="323"/>
      <c r="I26" s="323"/>
      <c r="J26" s="324"/>
      <c r="K26" s="325"/>
      <c r="L26" s="326"/>
      <c r="M26" s="340"/>
      <c r="N26" s="327"/>
      <c r="O26" s="323"/>
      <c r="P26" s="328"/>
      <c r="Q26" s="329"/>
    </row>
    <row r="27" spans="1:17" s="330" customFormat="1" ht="18.899999999999999" customHeight="1" x14ac:dyDescent="0.25">
      <c r="A27" s="316">
        <v>21</v>
      </c>
      <c r="B27" s="337"/>
      <c r="C27" s="337"/>
      <c r="D27" s="323"/>
      <c r="E27" s="320"/>
      <c r="F27" s="329"/>
      <c r="G27" s="329"/>
      <c r="H27" s="323"/>
      <c r="I27" s="323"/>
      <c r="J27" s="324"/>
      <c r="K27" s="325"/>
      <c r="L27" s="326"/>
      <c r="M27" s="340"/>
      <c r="N27" s="327"/>
      <c r="O27" s="323"/>
      <c r="P27" s="328"/>
      <c r="Q27" s="329"/>
    </row>
    <row r="28" spans="1:17" s="330" customFormat="1" ht="18.899999999999999" customHeight="1" x14ac:dyDescent="0.25">
      <c r="A28" s="316">
        <v>22</v>
      </c>
      <c r="B28" s="337"/>
      <c r="C28" s="337"/>
      <c r="D28" s="323"/>
      <c r="E28" s="342"/>
      <c r="F28" s="343"/>
      <c r="G28" s="336"/>
      <c r="H28" s="323"/>
      <c r="I28" s="323"/>
      <c r="J28" s="324"/>
      <c r="K28" s="325"/>
      <c r="L28" s="326"/>
      <c r="M28" s="340"/>
      <c r="N28" s="327"/>
      <c r="O28" s="323"/>
      <c r="P28" s="328"/>
      <c r="Q28" s="329"/>
    </row>
    <row r="29" spans="1:17" s="330" customFormat="1" ht="18.899999999999999" customHeight="1" x14ac:dyDescent="0.25">
      <c r="A29" s="316">
        <v>23</v>
      </c>
      <c r="B29" s="337"/>
      <c r="C29" s="337"/>
      <c r="D29" s="323"/>
      <c r="E29" s="344"/>
      <c r="F29" s="329"/>
      <c r="G29" s="329"/>
      <c r="H29" s="323"/>
      <c r="I29" s="323"/>
      <c r="J29" s="324"/>
      <c r="K29" s="325"/>
      <c r="L29" s="326"/>
      <c r="M29" s="340"/>
      <c r="N29" s="327"/>
      <c r="O29" s="323"/>
      <c r="P29" s="328"/>
      <c r="Q29" s="329"/>
    </row>
    <row r="30" spans="1:17" s="330" customFormat="1" ht="18.899999999999999" customHeight="1" x14ac:dyDescent="0.25">
      <c r="A30" s="316">
        <v>24</v>
      </c>
      <c r="B30" s="337"/>
      <c r="C30" s="337"/>
      <c r="D30" s="323"/>
      <c r="E30" s="320"/>
      <c r="F30" s="329"/>
      <c r="G30" s="329"/>
      <c r="H30" s="323"/>
      <c r="I30" s="323"/>
      <c r="J30" s="324"/>
      <c r="K30" s="325"/>
      <c r="L30" s="326"/>
      <c r="M30" s="340"/>
      <c r="N30" s="327"/>
      <c r="O30" s="323"/>
      <c r="P30" s="328"/>
      <c r="Q30" s="329"/>
    </row>
    <row r="31" spans="1:17" s="330" customFormat="1" ht="18.899999999999999" customHeight="1" x14ac:dyDescent="0.25">
      <c r="A31" s="316">
        <v>25</v>
      </c>
      <c r="B31" s="337"/>
      <c r="C31" s="337"/>
      <c r="D31" s="323"/>
      <c r="E31" s="320"/>
      <c r="F31" s="329"/>
      <c r="G31" s="329"/>
      <c r="H31" s="323"/>
      <c r="I31" s="323"/>
      <c r="J31" s="324"/>
      <c r="K31" s="325"/>
      <c r="L31" s="326"/>
      <c r="M31" s="340"/>
      <c r="N31" s="327"/>
      <c r="O31" s="323"/>
      <c r="P31" s="328"/>
      <c r="Q31" s="329"/>
    </row>
    <row r="32" spans="1:17" s="330" customFormat="1" ht="18.899999999999999" customHeight="1" x14ac:dyDescent="0.25">
      <c r="A32" s="316">
        <v>26</v>
      </c>
      <c r="B32" s="337"/>
      <c r="C32" s="337"/>
      <c r="D32" s="323"/>
      <c r="E32" s="458"/>
      <c r="F32" s="329"/>
      <c r="G32" s="329"/>
      <c r="H32" s="323"/>
      <c r="I32" s="323"/>
      <c r="J32" s="324"/>
      <c r="K32" s="325"/>
      <c r="L32" s="326"/>
      <c r="M32" s="340"/>
      <c r="N32" s="327"/>
      <c r="O32" s="323"/>
      <c r="P32" s="328"/>
      <c r="Q32" s="329"/>
    </row>
    <row r="33" spans="1:17" s="330" customFormat="1" ht="18.899999999999999" customHeight="1" x14ac:dyDescent="0.25">
      <c r="A33" s="316">
        <v>27</v>
      </c>
      <c r="B33" s="337"/>
      <c r="C33" s="337"/>
      <c r="D33" s="323"/>
      <c r="E33" s="320"/>
      <c r="F33" s="329"/>
      <c r="G33" s="329"/>
      <c r="H33" s="323"/>
      <c r="I33" s="323"/>
      <c r="J33" s="324"/>
      <c r="K33" s="325"/>
      <c r="L33" s="326"/>
      <c r="M33" s="340"/>
      <c r="N33" s="327"/>
      <c r="O33" s="323"/>
      <c r="P33" s="328"/>
      <c r="Q33" s="329"/>
    </row>
    <row r="34" spans="1:17" s="330" customFormat="1" ht="18.899999999999999" customHeight="1" x14ac:dyDescent="0.25">
      <c r="A34" s="316">
        <v>28</v>
      </c>
      <c r="B34" s="337"/>
      <c r="C34" s="337"/>
      <c r="D34" s="323"/>
      <c r="E34" s="320"/>
      <c r="F34" s="329"/>
      <c r="G34" s="329"/>
      <c r="H34" s="323"/>
      <c r="I34" s="323"/>
      <c r="J34" s="324"/>
      <c r="K34" s="325"/>
      <c r="L34" s="326"/>
      <c r="M34" s="340"/>
      <c r="N34" s="327"/>
      <c r="O34" s="323"/>
      <c r="P34" s="328"/>
      <c r="Q34" s="329"/>
    </row>
    <row r="35" spans="1:17" s="330" customFormat="1" ht="18.899999999999999" customHeight="1" x14ac:dyDescent="0.25">
      <c r="A35" s="316">
        <v>29</v>
      </c>
      <c r="B35" s="337"/>
      <c r="C35" s="337"/>
      <c r="D35" s="323"/>
      <c r="E35" s="320"/>
      <c r="F35" s="329"/>
      <c r="G35" s="329"/>
      <c r="H35" s="323"/>
      <c r="I35" s="323"/>
      <c r="J35" s="324"/>
      <c r="K35" s="325"/>
      <c r="L35" s="326"/>
      <c r="M35" s="340"/>
      <c r="N35" s="327"/>
      <c r="O35" s="323"/>
      <c r="P35" s="328"/>
      <c r="Q35" s="329"/>
    </row>
    <row r="36" spans="1:17" s="330" customFormat="1" ht="18.899999999999999" customHeight="1" x14ac:dyDescent="0.25">
      <c r="A36" s="316">
        <v>30</v>
      </c>
      <c r="B36" s="337"/>
      <c r="C36" s="337"/>
      <c r="D36" s="323"/>
      <c r="E36" s="320"/>
      <c r="F36" s="329"/>
      <c r="G36" s="329"/>
      <c r="H36" s="323"/>
      <c r="I36" s="323"/>
      <c r="J36" s="324"/>
      <c r="K36" s="325"/>
      <c r="L36" s="326"/>
      <c r="M36" s="340"/>
      <c r="N36" s="327"/>
      <c r="O36" s="323"/>
      <c r="P36" s="328"/>
      <c r="Q36" s="329"/>
    </row>
    <row r="37" spans="1:17" s="330" customFormat="1" ht="18.899999999999999" customHeight="1" x14ac:dyDescent="0.25">
      <c r="A37" s="316">
        <v>31</v>
      </c>
      <c r="B37" s="337"/>
      <c r="C37" s="337"/>
      <c r="D37" s="323"/>
      <c r="E37" s="320"/>
      <c r="F37" s="329"/>
      <c r="G37" s="329"/>
      <c r="H37" s="323"/>
      <c r="I37" s="323"/>
      <c r="J37" s="324"/>
      <c r="K37" s="325"/>
      <c r="L37" s="326"/>
      <c r="M37" s="340"/>
      <c r="N37" s="327"/>
      <c r="O37" s="323"/>
      <c r="P37" s="328"/>
      <c r="Q37" s="329"/>
    </row>
    <row r="38" spans="1:17" s="330" customFormat="1" ht="18.899999999999999" customHeight="1" x14ac:dyDescent="0.25">
      <c r="A38" s="316">
        <v>32</v>
      </c>
      <c r="B38" s="337"/>
      <c r="C38" s="337"/>
      <c r="D38" s="323"/>
      <c r="E38" s="320"/>
      <c r="F38" s="329"/>
      <c r="G38" s="329"/>
      <c r="H38" s="333"/>
      <c r="I38" s="334"/>
      <c r="J38" s="324"/>
      <c r="K38" s="325"/>
      <c r="L38" s="326"/>
      <c r="M38" s="340"/>
      <c r="N38" s="327"/>
      <c r="O38" s="329"/>
      <c r="P38" s="328"/>
      <c r="Q38" s="329"/>
    </row>
    <row r="39" spans="1:17" s="330" customFormat="1" ht="18.899999999999999" customHeight="1" x14ac:dyDescent="0.25">
      <c r="A39" s="316">
        <v>33</v>
      </c>
      <c r="B39" s="337"/>
      <c r="C39" s="337"/>
      <c r="D39" s="323"/>
      <c r="E39" s="320"/>
      <c r="F39" s="329"/>
      <c r="G39" s="329"/>
      <c r="H39" s="333"/>
      <c r="I39" s="334"/>
      <c r="J39" s="324"/>
      <c r="K39" s="325"/>
      <c r="L39" s="326"/>
      <c r="M39" s="340"/>
      <c r="N39" s="336"/>
      <c r="O39" s="329"/>
      <c r="P39" s="328"/>
      <c r="Q39" s="329"/>
    </row>
    <row r="40" spans="1:17" s="330" customFormat="1" ht="18.899999999999999" customHeight="1" x14ac:dyDescent="0.25">
      <c r="A40" s="316">
        <v>34</v>
      </c>
      <c r="B40" s="337"/>
      <c r="C40" s="337"/>
      <c r="D40" s="323"/>
      <c r="E40" s="320"/>
      <c r="F40" s="329"/>
      <c r="G40" s="329"/>
      <c r="H40" s="333"/>
      <c r="I40" s="334"/>
      <c r="J40" s="324" t="e">
        <f>IF(AND(Q40="",#REF!&gt;0,#REF!&lt;5),K40,)</f>
        <v>#REF!</v>
      </c>
      <c r="K40" s="325" t="str">
        <f>IF(D40="","ZZZ9",IF(AND(#REF!&gt;0,#REF!&lt;5),D40&amp;#REF!,D40&amp;"9"))</f>
        <v>ZZZ9</v>
      </c>
      <c r="L40" s="326">
        <f t="shared" ref="L40:L103" si="0">IF(Q40="",999,Q40)</f>
        <v>999</v>
      </c>
      <c r="M40" s="340">
        <f t="shared" ref="M40:M103" si="1">IF(P40=999,999,1)</f>
        <v>999</v>
      </c>
      <c r="N40" s="336"/>
      <c r="O40" s="329"/>
      <c r="P40" s="328">
        <f t="shared" ref="P40:P103" si="2">IF(N40="DA",1,IF(N40="WC",2,IF(N40="SE",3,IF(N40="Q",4,IF(N40="LL",5,999)))))</f>
        <v>999</v>
      </c>
      <c r="Q40" s="329"/>
    </row>
    <row r="41" spans="1:17" s="330" customFormat="1" ht="18.899999999999999" customHeight="1" x14ac:dyDescent="0.25">
      <c r="A41" s="316">
        <v>35</v>
      </c>
      <c r="B41" s="337"/>
      <c r="C41" s="337"/>
      <c r="D41" s="323"/>
      <c r="E41" s="320"/>
      <c r="F41" s="329"/>
      <c r="G41" s="329"/>
      <c r="H41" s="333"/>
      <c r="I41" s="334"/>
      <c r="J41" s="324" t="e">
        <f>IF(AND(Q41="",#REF!&gt;0,#REF!&lt;5),K41,)</f>
        <v>#REF!</v>
      </c>
      <c r="K41" s="325" t="str">
        <f>IF(D41="","ZZZ9",IF(AND(#REF!&gt;0,#REF!&lt;5),D41&amp;#REF!,D41&amp;"9"))</f>
        <v>ZZZ9</v>
      </c>
      <c r="L41" s="326">
        <f t="shared" si="0"/>
        <v>999</v>
      </c>
      <c r="M41" s="340">
        <f t="shared" si="1"/>
        <v>999</v>
      </c>
      <c r="N41" s="336"/>
      <c r="O41" s="329"/>
      <c r="P41" s="328">
        <f t="shared" si="2"/>
        <v>999</v>
      </c>
      <c r="Q41" s="329"/>
    </row>
    <row r="42" spans="1:17" s="330" customFormat="1" ht="18.899999999999999" customHeight="1" x14ac:dyDescent="0.25">
      <c r="A42" s="316">
        <v>36</v>
      </c>
      <c r="B42" s="337"/>
      <c r="C42" s="337"/>
      <c r="D42" s="323"/>
      <c r="E42" s="320"/>
      <c r="F42" s="329"/>
      <c r="G42" s="329"/>
      <c r="H42" s="333"/>
      <c r="I42" s="334"/>
      <c r="J42" s="324" t="e">
        <f>IF(AND(Q42="",#REF!&gt;0,#REF!&lt;5),K42,)</f>
        <v>#REF!</v>
      </c>
      <c r="K42" s="325" t="str">
        <f>IF(D42="","ZZZ9",IF(AND(#REF!&gt;0,#REF!&lt;5),D42&amp;#REF!,D42&amp;"9"))</f>
        <v>ZZZ9</v>
      </c>
      <c r="L42" s="326">
        <f t="shared" si="0"/>
        <v>999</v>
      </c>
      <c r="M42" s="340">
        <f t="shared" si="1"/>
        <v>999</v>
      </c>
      <c r="N42" s="336"/>
      <c r="O42" s="329"/>
      <c r="P42" s="328">
        <f t="shared" si="2"/>
        <v>999</v>
      </c>
      <c r="Q42" s="329"/>
    </row>
    <row r="43" spans="1:17" s="330" customFormat="1" ht="18.899999999999999" customHeight="1" x14ac:dyDescent="0.25">
      <c r="A43" s="316">
        <v>37</v>
      </c>
      <c r="B43" s="337"/>
      <c r="C43" s="337"/>
      <c r="D43" s="323"/>
      <c r="E43" s="320"/>
      <c r="F43" s="329"/>
      <c r="G43" s="329"/>
      <c r="H43" s="333"/>
      <c r="I43" s="334"/>
      <c r="J43" s="324" t="e">
        <f>IF(AND(Q43="",#REF!&gt;0,#REF!&lt;5),K43,)</f>
        <v>#REF!</v>
      </c>
      <c r="K43" s="325" t="str">
        <f>IF(D43="","ZZZ9",IF(AND(#REF!&gt;0,#REF!&lt;5),D43&amp;#REF!,D43&amp;"9"))</f>
        <v>ZZZ9</v>
      </c>
      <c r="L43" s="326">
        <f t="shared" si="0"/>
        <v>999</v>
      </c>
      <c r="M43" s="340">
        <f t="shared" si="1"/>
        <v>999</v>
      </c>
      <c r="N43" s="336"/>
      <c r="O43" s="329"/>
      <c r="P43" s="328">
        <f t="shared" si="2"/>
        <v>999</v>
      </c>
      <c r="Q43" s="329"/>
    </row>
    <row r="44" spans="1:17" s="330" customFormat="1" ht="18.899999999999999" customHeight="1" x14ac:dyDescent="0.25">
      <c r="A44" s="316">
        <v>38</v>
      </c>
      <c r="B44" s="337"/>
      <c r="C44" s="337"/>
      <c r="D44" s="323"/>
      <c r="E44" s="320"/>
      <c r="F44" s="329"/>
      <c r="G44" s="329"/>
      <c r="H44" s="333"/>
      <c r="I44" s="334"/>
      <c r="J44" s="324" t="e">
        <f>IF(AND(Q44="",#REF!&gt;0,#REF!&lt;5),K44,)</f>
        <v>#REF!</v>
      </c>
      <c r="K44" s="325" t="str">
        <f>IF(D44="","ZZZ9",IF(AND(#REF!&gt;0,#REF!&lt;5),D44&amp;#REF!,D44&amp;"9"))</f>
        <v>ZZZ9</v>
      </c>
      <c r="L44" s="326">
        <f t="shared" si="0"/>
        <v>999</v>
      </c>
      <c r="M44" s="340">
        <f t="shared" si="1"/>
        <v>999</v>
      </c>
      <c r="N44" s="336"/>
      <c r="O44" s="329"/>
      <c r="P44" s="328">
        <f t="shared" si="2"/>
        <v>999</v>
      </c>
      <c r="Q44" s="329"/>
    </row>
    <row r="45" spans="1:17" s="330" customFormat="1" ht="18.899999999999999" customHeight="1" x14ac:dyDescent="0.25">
      <c r="A45" s="316">
        <v>39</v>
      </c>
      <c r="B45" s="337"/>
      <c r="C45" s="337"/>
      <c r="D45" s="323"/>
      <c r="E45" s="320"/>
      <c r="F45" s="329"/>
      <c r="G45" s="329"/>
      <c r="H45" s="333"/>
      <c r="I45" s="334"/>
      <c r="J45" s="324" t="e">
        <f>IF(AND(Q45="",#REF!&gt;0,#REF!&lt;5),K45,)</f>
        <v>#REF!</v>
      </c>
      <c r="K45" s="325" t="str">
        <f>IF(D45="","ZZZ9",IF(AND(#REF!&gt;0,#REF!&lt;5),D45&amp;#REF!,D45&amp;"9"))</f>
        <v>ZZZ9</v>
      </c>
      <c r="L45" s="326">
        <f t="shared" si="0"/>
        <v>999</v>
      </c>
      <c r="M45" s="340">
        <f t="shared" si="1"/>
        <v>999</v>
      </c>
      <c r="N45" s="336"/>
      <c r="O45" s="329"/>
      <c r="P45" s="328">
        <f t="shared" si="2"/>
        <v>999</v>
      </c>
      <c r="Q45" s="329"/>
    </row>
    <row r="46" spans="1:17" s="330" customFormat="1" ht="18.899999999999999" customHeight="1" x14ac:dyDescent="0.25">
      <c r="A46" s="316">
        <v>40</v>
      </c>
      <c r="B46" s="337"/>
      <c r="C46" s="337"/>
      <c r="D46" s="323"/>
      <c r="E46" s="320"/>
      <c r="F46" s="329"/>
      <c r="G46" s="329"/>
      <c r="H46" s="333"/>
      <c r="I46" s="334"/>
      <c r="J46" s="324" t="e">
        <f>IF(AND(Q46="",#REF!&gt;0,#REF!&lt;5),K46,)</f>
        <v>#REF!</v>
      </c>
      <c r="K46" s="325" t="str">
        <f>IF(D46="","ZZZ9",IF(AND(#REF!&gt;0,#REF!&lt;5),D46&amp;#REF!,D46&amp;"9"))</f>
        <v>ZZZ9</v>
      </c>
      <c r="L46" s="326">
        <f t="shared" si="0"/>
        <v>999</v>
      </c>
      <c r="M46" s="340">
        <f t="shared" si="1"/>
        <v>999</v>
      </c>
      <c r="N46" s="336"/>
      <c r="O46" s="329"/>
      <c r="P46" s="328">
        <f t="shared" si="2"/>
        <v>999</v>
      </c>
      <c r="Q46" s="329"/>
    </row>
    <row r="47" spans="1:17" s="330" customFormat="1" ht="18.899999999999999" customHeight="1" x14ac:dyDescent="0.25">
      <c r="A47" s="316">
        <v>41</v>
      </c>
      <c r="B47" s="337"/>
      <c r="C47" s="337"/>
      <c r="D47" s="323"/>
      <c r="E47" s="320"/>
      <c r="F47" s="329"/>
      <c r="G47" s="329"/>
      <c r="H47" s="333"/>
      <c r="I47" s="334"/>
      <c r="J47" s="324" t="e">
        <f>IF(AND(Q47="",#REF!&gt;0,#REF!&lt;5),K47,)</f>
        <v>#REF!</v>
      </c>
      <c r="K47" s="325" t="str">
        <f>IF(D47="","ZZZ9",IF(AND(#REF!&gt;0,#REF!&lt;5),D47&amp;#REF!,D47&amp;"9"))</f>
        <v>ZZZ9</v>
      </c>
      <c r="L47" s="326">
        <f t="shared" si="0"/>
        <v>999</v>
      </c>
      <c r="M47" s="340">
        <f t="shared" si="1"/>
        <v>999</v>
      </c>
      <c r="N47" s="336"/>
      <c r="O47" s="329"/>
      <c r="P47" s="328">
        <f t="shared" si="2"/>
        <v>999</v>
      </c>
      <c r="Q47" s="329"/>
    </row>
    <row r="48" spans="1:17" s="330" customFormat="1" ht="18.899999999999999" customHeight="1" x14ac:dyDescent="0.25">
      <c r="A48" s="316">
        <v>42</v>
      </c>
      <c r="B48" s="337"/>
      <c r="C48" s="337"/>
      <c r="D48" s="323"/>
      <c r="E48" s="320"/>
      <c r="F48" s="329"/>
      <c r="G48" s="329"/>
      <c r="H48" s="333"/>
      <c r="I48" s="334"/>
      <c r="J48" s="324" t="e">
        <f>IF(AND(Q48="",#REF!&gt;0,#REF!&lt;5),K48,)</f>
        <v>#REF!</v>
      </c>
      <c r="K48" s="325" t="str">
        <f>IF(D48="","ZZZ9",IF(AND(#REF!&gt;0,#REF!&lt;5),D48&amp;#REF!,D48&amp;"9"))</f>
        <v>ZZZ9</v>
      </c>
      <c r="L48" s="326">
        <f t="shared" si="0"/>
        <v>999</v>
      </c>
      <c r="M48" s="340">
        <f t="shared" si="1"/>
        <v>999</v>
      </c>
      <c r="N48" s="336"/>
      <c r="O48" s="329"/>
      <c r="P48" s="328">
        <f t="shared" si="2"/>
        <v>999</v>
      </c>
      <c r="Q48" s="329"/>
    </row>
    <row r="49" spans="1:17" s="330" customFormat="1" ht="18.899999999999999" customHeight="1" x14ac:dyDescent="0.25">
      <c r="A49" s="316">
        <v>43</v>
      </c>
      <c r="B49" s="337"/>
      <c r="C49" s="337"/>
      <c r="D49" s="323"/>
      <c r="E49" s="320"/>
      <c r="F49" s="329"/>
      <c r="G49" s="329"/>
      <c r="H49" s="333"/>
      <c r="I49" s="334"/>
      <c r="J49" s="324" t="e">
        <f>IF(AND(Q49="",#REF!&gt;0,#REF!&lt;5),K49,)</f>
        <v>#REF!</v>
      </c>
      <c r="K49" s="325" t="str">
        <f>IF(D49="","ZZZ9",IF(AND(#REF!&gt;0,#REF!&lt;5),D49&amp;#REF!,D49&amp;"9"))</f>
        <v>ZZZ9</v>
      </c>
      <c r="L49" s="326">
        <f t="shared" si="0"/>
        <v>999</v>
      </c>
      <c r="M49" s="340">
        <f t="shared" si="1"/>
        <v>999</v>
      </c>
      <c r="N49" s="336"/>
      <c r="O49" s="329"/>
      <c r="P49" s="328">
        <f t="shared" si="2"/>
        <v>999</v>
      </c>
      <c r="Q49" s="329"/>
    </row>
    <row r="50" spans="1:17" s="330" customFormat="1" ht="18.899999999999999" customHeight="1" x14ac:dyDescent="0.25">
      <c r="A50" s="316">
        <v>44</v>
      </c>
      <c r="B50" s="337"/>
      <c r="C50" s="337"/>
      <c r="D50" s="323"/>
      <c r="E50" s="320"/>
      <c r="F50" s="329"/>
      <c r="G50" s="329"/>
      <c r="H50" s="333"/>
      <c r="I50" s="334"/>
      <c r="J50" s="324" t="e">
        <f>IF(AND(Q50="",#REF!&gt;0,#REF!&lt;5),K50,)</f>
        <v>#REF!</v>
      </c>
      <c r="K50" s="325" t="str">
        <f>IF(D50="","ZZZ9",IF(AND(#REF!&gt;0,#REF!&lt;5),D50&amp;#REF!,D50&amp;"9"))</f>
        <v>ZZZ9</v>
      </c>
      <c r="L50" s="326">
        <f t="shared" si="0"/>
        <v>999</v>
      </c>
      <c r="M50" s="340">
        <f t="shared" si="1"/>
        <v>999</v>
      </c>
      <c r="N50" s="336"/>
      <c r="O50" s="329"/>
      <c r="P50" s="328">
        <f t="shared" si="2"/>
        <v>999</v>
      </c>
      <c r="Q50" s="329"/>
    </row>
    <row r="51" spans="1:17" s="330" customFormat="1" ht="18.899999999999999" customHeight="1" x14ac:dyDescent="0.25">
      <c r="A51" s="316">
        <v>45</v>
      </c>
      <c r="B51" s="337"/>
      <c r="C51" s="337"/>
      <c r="D51" s="323"/>
      <c r="E51" s="320"/>
      <c r="F51" s="329"/>
      <c r="G51" s="329"/>
      <c r="H51" s="333"/>
      <c r="I51" s="334"/>
      <c r="J51" s="324" t="e">
        <f>IF(AND(Q51="",#REF!&gt;0,#REF!&lt;5),K51,)</f>
        <v>#REF!</v>
      </c>
      <c r="K51" s="325" t="str">
        <f>IF(D51="","ZZZ9",IF(AND(#REF!&gt;0,#REF!&lt;5),D51&amp;#REF!,D51&amp;"9"))</f>
        <v>ZZZ9</v>
      </c>
      <c r="L51" s="326">
        <f t="shared" si="0"/>
        <v>999</v>
      </c>
      <c r="M51" s="340">
        <f t="shared" si="1"/>
        <v>999</v>
      </c>
      <c r="N51" s="336"/>
      <c r="O51" s="329"/>
      <c r="P51" s="328">
        <f t="shared" si="2"/>
        <v>999</v>
      </c>
      <c r="Q51" s="329"/>
    </row>
    <row r="52" spans="1:17" s="330" customFormat="1" ht="18.899999999999999" customHeight="1" x14ac:dyDescent="0.25">
      <c r="A52" s="316">
        <v>46</v>
      </c>
      <c r="B52" s="337"/>
      <c r="C52" s="337"/>
      <c r="D52" s="323"/>
      <c r="E52" s="320"/>
      <c r="F52" s="329"/>
      <c r="G52" s="329"/>
      <c r="H52" s="333"/>
      <c r="I52" s="334"/>
      <c r="J52" s="324" t="e">
        <f>IF(AND(Q52="",#REF!&gt;0,#REF!&lt;5),K52,)</f>
        <v>#REF!</v>
      </c>
      <c r="K52" s="325" t="str">
        <f>IF(D52="","ZZZ9",IF(AND(#REF!&gt;0,#REF!&lt;5),D52&amp;#REF!,D52&amp;"9"))</f>
        <v>ZZZ9</v>
      </c>
      <c r="L52" s="326">
        <f t="shared" si="0"/>
        <v>999</v>
      </c>
      <c r="M52" s="340">
        <f t="shared" si="1"/>
        <v>999</v>
      </c>
      <c r="N52" s="336"/>
      <c r="O52" s="329"/>
      <c r="P52" s="328">
        <f t="shared" si="2"/>
        <v>999</v>
      </c>
      <c r="Q52" s="329"/>
    </row>
    <row r="53" spans="1:17" s="330" customFormat="1" ht="18.899999999999999" customHeight="1" x14ac:dyDescent="0.25">
      <c r="A53" s="316">
        <v>47</v>
      </c>
      <c r="B53" s="337"/>
      <c r="C53" s="337"/>
      <c r="D53" s="323"/>
      <c r="E53" s="320"/>
      <c r="F53" s="329"/>
      <c r="G53" s="329"/>
      <c r="H53" s="333"/>
      <c r="I53" s="334"/>
      <c r="J53" s="324" t="e">
        <f>IF(AND(Q53="",#REF!&gt;0,#REF!&lt;5),K53,)</f>
        <v>#REF!</v>
      </c>
      <c r="K53" s="325" t="str">
        <f>IF(D53="","ZZZ9",IF(AND(#REF!&gt;0,#REF!&lt;5),D53&amp;#REF!,D53&amp;"9"))</f>
        <v>ZZZ9</v>
      </c>
      <c r="L53" s="326">
        <f t="shared" si="0"/>
        <v>999</v>
      </c>
      <c r="M53" s="340">
        <f t="shared" si="1"/>
        <v>999</v>
      </c>
      <c r="N53" s="336"/>
      <c r="O53" s="329"/>
      <c r="P53" s="328">
        <f t="shared" si="2"/>
        <v>999</v>
      </c>
      <c r="Q53" s="329"/>
    </row>
    <row r="54" spans="1:17" s="330" customFormat="1" ht="18.899999999999999" customHeight="1" x14ac:dyDescent="0.25">
      <c r="A54" s="316">
        <v>48</v>
      </c>
      <c r="B54" s="337"/>
      <c r="C54" s="337"/>
      <c r="D54" s="323"/>
      <c r="E54" s="320"/>
      <c r="F54" s="329"/>
      <c r="G54" s="329"/>
      <c r="H54" s="333"/>
      <c r="I54" s="334"/>
      <c r="J54" s="324" t="e">
        <f>IF(AND(Q54="",#REF!&gt;0,#REF!&lt;5),K54,)</f>
        <v>#REF!</v>
      </c>
      <c r="K54" s="325" t="str">
        <f>IF(D54="","ZZZ9",IF(AND(#REF!&gt;0,#REF!&lt;5),D54&amp;#REF!,D54&amp;"9"))</f>
        <v>ZZZ9</v>
      </c>
      <c r="L54" s="326">
        <f t="shared" si="0"/>
        <v>999</v>
      </c>
      <c r="M54" s="340">
        <f t="shared" si="1"/>
        <v>999</v>
      </c>
      <c r="N54" s="336"/>
      <c r="O54" s="329"/>
      <c r="P54" s="328">
        <f t="shared" si="2"/>
        <v>999</v>
      </c>
      <c r="Q54" s="329"/>
    </row>
    <row r="55" spans="1:17" s="330" customFormat="1" ht="18.899999999999999" customHeight="1" x14ac:dyDescent="0.25">
      <c r="A55" s="316">
        <v>49</v>
      </c>
      <c r="B55" s="337"/>
      <c r="C55" s="337"/>
      <c r="D55" s="323"/>
      <c r="E55" s="320"/>
      <c r="F55" s="329"/>
      <c r="G55" s="329"/>
      <c r="H55" s="333"/>
      <c r="I55" s="334"/>
      <c r="J55" s="324" t="e">
        <f>IF(AND(Q55="",#REF!&gt;0,#REF!&lt;5),K55,)</f>
        <v>#REF!</v>
      </c>
      <c r="K55" s="325" t="str">
        <f>IF(D55="","ZZZ9",IF(AND(#REF!&gt;0,#REF!&lt;5),D55&amp;#REF!,D55&amp;"9"))</f>
        <v>ZZZ9</v>
      </c>
      <c r="L55" s="326">
        <f t="shared" si="0"/>
        <v>999</v>
      </c>
      <c r="M55" s="340">
        <f t="shared" si="1"/>
        <v>999</v>
      </c>
      <c r="N55" s="336"/>
      <c r="O55" s="329"/>
      <c r="P55" s="328">
        <f t="shared" si="2"/>
        <v>999</v>
      </c>
      <c r="Q55" s="329"/>
    </row>
    <row r="56" spans="1:17" s="330" customFormat="1" ht="18.899999999999999" customHeight="1" x14ac:dyDescent="0.25">
      <c r="A56" s="316">
        <v>50</v>
      </c>
      <c r="B56" s="337"/>
      <c r="C56" s="337"/>
      <c r="D56" s="323"/>
      <c r="E56" s="320"/>
      <c r="F56" s="329"/>
      <c r="G56" s="329"/>
      <c r="H56" s="333"/>
      <c r="I56" s="334"/>
      <c r="J56" s="324" t="e">
        <f>IF(AND(Q56="",#REF!&gt;0,#REF!&lt;5),K56,)</f>
        <v>#REF!</v>
      </c>
      <c r="K56" s="325" t="str">
        <f>IF(D56="","ZZZ9",IF(AND(#REF!&gt;0,#REF!&lt;5),D56&amp;#REF!,D56&amp;"9"))</f>
        <v>ZZZ9</v>
      </c>
      <c r="L56" s="326">
        <f t="shared" si="0"/>
        <v>999</v>
      </c>
      <c r="M56" s="340">
        <f t="shared" si="1"/>
        <v>999</v>
      </c>
      <c r="N56" s="336"/>
      <c r="O56" s="329"/>
      <c r="P56" s="328">
        <f t="shared" si="2"/>
        <v>999</v>
      </c>
      <c r="Q56" s="329"/>
    </row>
    <row r="57" spans="1:17" s="330" customFormat="1" ht="18.899999999999999" customHeight="1" x14ac:dyDescent="0.25">
      <c r="A57" s="316">
        <v>51</v>
      </c>
      <c r="B57" s="337"/>
      <c r="C57" s="337"/>
      <c r="D57" s="323"/>
      <c r="E57" s="320"/>
      <c r="F57" s="329"/>
      <c r="G57" s="329"/>
      <c r="H57" s="333"/>
      <c r="I57" s="334"/>
      <c r="J57" s="324" t="e">
        <f>IF(AND(Q57="",#REF!&gt;0,#REF!&lt;5),K57,)</f>
        <v>#REF!</v>
      </c>
      <c r="K57" s="325" t="str">
        <f>IF(D57="","ZZZ9",IF(AND(#REF!&gt;0,#REF!&lt;5),D57&amp;#REF!,D57&amp;"9"))</f>
        <v>ZZZ9</v>
      </c>
      <c r="L57" s="326">
        <f t="shared" si="0"/>
        <v>999</v>
      </c>
      <c r="M57" s="340">
        <f t="shared" si="1"/>
        <v>999</v>
      </c>
      <c r="N57" s="336"/>
      <c r="O57" s="329"/>
      <c r="P57" s="328">
        <f t="shared" si="2"/>
        <v>999</v>
      </c>
      <c r="Q57" s="329"/>
    </row>
    <row r="58" spans="1:17" s="330" customFormat="1" ht="18.899999999999999" customHeight="1" x14ac:dyDescent="0.25">
      <c r="A58" s="316">
        <v>52</v>
      </c>
      <c r="B58" s="337"/>
      <c r="C58" s="337"/>
      <c r="D58" s="323"/>
      <c r="E58" s="320"/>
      <c r="F58" s="329"/>
      <c r="G58" s="329"/>
      <c r="H58" s="333"/>
      <c r="I58" s="334"/>
      <c r="J58" s="324" t="e">
        <f>IF(AND(Q58="",#REF!&gt;0,#REF!&lt;5),K58,)</f>
        <v>#REF!</v>
      </c>
      <c r="K58" s="325" t="str">
        <f>IF(D58="","ZZZ9",IF(AND(#REF!&gt;0,#REF!&lt;5),D58&amp;#REF!,D58&amp;"9"))</f>
        <v>ZZZ9</v>
      </c>
      <c r="L58" s="326">
        <f t="shared" si="0"/>
        <v>999</v>
      </c>
      <c r="M58" s="340">
        <f t="shared" si="1"/>
        <v>999</v>
      </c>
      <c r="N58" s="336"/>
      <c r="O58" s="329"/>
      <c r="P58" s="328">
        <f t="shared" si="2"/>
        <v>999</v>
      </c>
      <c r="Q58" s="329"/>
    </row>
    <row r="59" spans="1:17" s="330" customFormat="1" ht="18.899999999999999" customHeight="1" x14ac:dyDescent="0.25">
      <c r="A59" s="316">
        <v>53</v>
      </c>
      <c r="B59" s="337"/>
      <c r="C59" s="337"/>
      <c r="D59" s="323"/>
      <c r="E59" s="320"/>
      <c r="F59" s="329"/>
      <c r="G59" s="329"/>
      <c r="H59" s="333"/>
      <c r="I59" s="334"/>
      <c r="J59" s="324" t="e">
        <f>IF(AND(Q59="",#REF!&gt;0,#REF!&lt;5),K59,)</f>
        <v>#REF!</v>
      </c>
      <c r="K59" s="325" t="str">
        <f>IF(D59="","ZZZ9",IF(AND(#REF!&gt;0,#REF!&lt;5),D59&amp;#REF!,D59&amp;"9"))</f>
        <v>ZZZ9</v>
      </c>
      <c r="L59" s="326">
        <f t="shared" si="0"/>
        <v>999</v>
      </c>
      <c r="M59" s="340">
        <f t="shared" si="1"/>
        <v>999</v>
      </c>
      <c r="N59" s="336"/>
      <c r="O59" s="329"/>
      <c r="P59" s="328">
        <f t="shared" si="2"/>
        <v>999</v>
      </c>
      <c r="Q59" s="329"/>
    </row>
    <row r="60" spans="1:17" s="330" customFormat="1" ht="18.899999999999999" customHeight="1" x14ac:dyDescent="0.25">
      <c r="A60" s="316">
        <v>54</v>
      </c>
      <c r="B60" s="337"/>
      <c r="C60" s="337"/>
      <c r="D60" s="323"/>
      <c r="E60" s="320"/>
      <c r="F60" s="329"/>
      <c r="G60" s="329"/>
      <c r="H60" s="333"/>
      <c r="I60" s="334"/>
      <c r="J60" s="324" t="e">
        <f>IF(AND(Q60="",#REF!&gt;0,#REF!&lt;5),K60,)</f>
        <v>#REF!</v>
      </c>
      <c r="K60" s="325" t="str">
        <f>IF(D60="","ZZZ9",IF(AND(#REF!&gt;0,#REF!&lt;5),D60&amp;#REF!,D60&amp;"9"))</f>
        <v>ZZZ9</v>
      </c>
      <c r="L60" s="326">
        <f t="shared" si="0"/>
        <v>999</v>
      </c>
      <c r="M60" s="340">
        <f t="shared" si="1"/>
        <v>999</v>
      </c>
      <c r="N60" s="336"/>
      <c r="O60" s="329"/>
      <c r="P60" s="328">
        <f t="shared" si="2"/>
        <v>999</v>
      </c>
      <c r="Q60" s="329"/>
    </row>
    <row r="61" spans="1:17" s="330" customFormat="1" ht="18.899999999999999" customHeight="1" x14ac:dyDescent="0.25">
      <c r="A61" s="316">
        <v>55</v>
      </c>
      <c r="B61" s="337"/>
      <c r="C61" s="337"/>
      <c r="D61" s="323"/>
      <c r="E61" s="320"/>
      <c r="F61" s="329"/>
      <c r="G61" s="329"/>
      <c r="H61" s="333"/>
      <c r="I61" s="334"/>
      <c r="J61" s="324" t="e">
        <f>IF(AND(Q61="",#REF!&gt;0,#REF!&lt;5),K61,)</f>
        <v>#REF!</v>
      </c>
      <c r="K61" s="325" t="str">
        <f>IF(D61="","ZZZ9",IF(AND(#REF!&gt;0,#REF!&lt;5),D61&amp;#REF!,D61&amp;"9"))</f>
        <v>ZZZ9</v>
      </c>
      <c r="L61" s="326">
        <f t="shared" si="0"/>
        <v>999</v>
      </c>
      <c r="M61" s="340">
        <f t="shared" si="1"/>
        <v>999</v>
      </c>
      <c r="N61" s="336"/>
      <c r="O61" s="329"/>
      <c r="P61" s="328">
        <f t="shared" si="2"/>
        <v>999</v>
      </c>
      <c r="Q61" s="329"/>
    </row>
    <row r="62" spans="1:17" s="330" customFormat="1" ht="18.899999999999999" customHeight="1" x14ac:dyDescent="0.25">
      <c r="A62" s="316">
        <v>56</v>
      </c>
      <c r="B62" s="337"/>
      <c r="C62" s="337"/>
      <c r="D62" s="323"/>
      <c r="E62" s="320"/>
      <c r="F62" s="329"/>
      <c r="G62" s="329"/>
      <c r="H62" s="333"/>
      <c r="I62" s="334"/>
      <c r="J62" s="324" t="e">
        <f>IF(AND(Q62="",#REF!&gt;0,#REF!&lt;5),K62,)</f>
        <v>#REF!</v>
      </c>
      <c r="K62" s="325" t="str">
        <f>IF(D62="","ZZZ9",IF(AND(#REF!&gt;0,#REF!&lt;5),D62&amp;#REF!,D62&amp;"9"))</f>
        <v>ZZZ9</v>
      </c>
      <c r="L62" s="326">
        <f t="shared" si="0"/>
        <v>999</v>
      </c>
      <c r="M62" s="340">
        <f t="shared" si="1"/>
        <v>999</v>
      </c>
      <c r="N62" s="336"/>
      <c r="O62" s="329"/>
      <c r="P62" s="328">
        <f t="shared" si="2"/>
        <v>999</v>
      </c>
      <c r="Q62" s="329"/>
    </row>
    <row r="63" spans="1:17" s="330" customFormat="1" ht="18.899999999999999" customHeight="1" x14ac:dyDescent="0.25">
      <c r="A63" s="316">
        <v>57</v>
      </c>
      <c r="B63" s="337"/>
      <c r="C63" s="337"/>
      <c r="D63" s="323"/>
      <c r="E63" s="320"/>
      <c r="F63" s="329"/>
      <c r="G63" s="329"/>
      <c r="H63" s="333"/>
      <c r="I63" s="334"/>
      <c r="J63" s="324" t="e">
        <f>IF(AND(Q63="",#REF!&gt;0,#REF!&lt;5),K63,)</f>
        <v>#REF!</v>
      </c>
      <c r="K63" s="325" t="str">
        <f>IF(D63="","ZZZ9",IF(AND(#REF!&gt;0,#REF!&lt;5),D63&amp;#REF!,D63&amp;"9"))</f>
        <v>ZZZ9</v>
      </c>
      <c r="L63" s="326">
        <f t="shared" si="0"/>
        <v>999</v>
      </c>
      <c r="M63" s="340">
        <f t="shared" si="1"/>
        <v>999</v>
      </c>
      <c r="N63" s="336"/>
      <c r="O63" s="329"/>
      <c r="P63" s="328">
        <f t="shared" si="2"/>
        <v>999</v>
      </c>
      <c r="Q63" s="329"/>
    </row>
    <row r="64" spans="1:17" s="330" customFormat="1" ht="18.899999999999999" customHeight="1" x14ac:dyDescent="0.25">
      <c r="A64" s="316">
        <v>58</v>
      </c>
      <c r="B64" s="337"/>
      <c r="C64" s="337"/>
      <c r="D64" s="323"/>
      <c r="E64" s="320"/>
      <c r="F64" s="329"/>
      <c r="G64" s="329"/>
      <c r="H64" s="333"/>
      <c r="I64" s="334"/>
      <c r="J64" s="324" t="e">
        <f>IF(AND(Q64="",#REF!&gt;0,#REF!&lt;5),K64,)</f>
        <v>#REF!</v>
      </c>
      <c r="K64" s="325" t="str">
        <f>IF(D64="","ZZZ9",IF(AND(#REF!&gt;0,#REF!&lt;5),D64&amp;#REF!,D64&amp;"9"))</f>
        <v>ZZZ9</v>
      </c>
      <c r="L64" s="326">
        <f t="shared" si="0"/>
        <v>999</v>
      </c>
      <c r="M64" s="340">
        <f t="shared" si="1"/>
        <v>999</v>
      </c>
      <c r="N64" s="336"/>
      <c r="O64" s="329"/>
      <c r="P64" s="328">
        <f t="shared" si="2"/>
        <v>999</v>
      </c>
      <c r="Q64" s="329"/>
    </row>
    <row r="65" spans="1:17" s="330" customFormat="1" ht="18.899999999999999" customHeight="1" x14ac:dyDescent="0.25">
      <c r="A65" s="316">
        <v>59</v>
      </c>
      <c r="B65" s="337"/>
      <c r="C65" s="337"/>
      <c r="D65" s="323"/>
      <c r="E65" s="320"/>
      <c r="F65" s="329"/>
      <c r="G65" s="329"/>
      <c r="H65" s="333"/>
      <c r="I65" s="334"/>
      <c r="J65" s="324" t="e">
        <f>IF(AND(Q65="",#REF!&gt;0,#REF!&lt;5),K65,)</f>
        <v>#REF!</v>
      </c>
      <c r="K65" s="325" t="str">
        <f>IF(D65="","ZZZ9",IF(AND(#REF!&gt;0,#REF!&lt;5),D65&amp;#REF!,D65&amp;"9"))</f>
        <v>ZZZ9</v>
      </c>
      <c r="L65" s="326">
        <f t="shared" si="0"/>
        <v>999</v>
      </c>
      <c r="M65" s="340">
        <f t="shared" si="1"/>
        <v>999</v>
      </c>
      <c r="N65" s="336"/>
      <c r="O65" s="329"/>
      <c r="P65" s="328">
        <f t="shared" si="2"/>
        <v>999</v>
      </c>
      <c r="Q65" s="329"/>
    </row>
    <row r="66" spans="1:17" s="330" customFormat="1" ht="18.899999999999999" customHeight="1" x14ac:dyDescent="0.25">
      <c r="A66" s="316">
        <v>60</v>
      </c>
      <c r="B66" s="337"/>
      <c r="C66" s="337"/>
      <c r="D66" s="323"/>
      <c r="E66" s="320"/>
      <c r="F66" s="329"/>
      <c r="G66" s="329"/>
      <c r="H66" s="333"/>
      <c r="I66" s="334"/>
      <c r="J66" s="324" t="e">
        <f>IF(AND(Q66="",#REF!&gt;0,#REF!&lt;5),K66,)</f>
        <v>#REF!</v>
      </c>
      <c r="K66" s="325" t="str">
        <f>IF(D66="","ZZZ9",IF(AND(#REF!&gt;0,#REF!&lt;5),D66&amp;#REF!,D66&amp;"9"))</f>
        <v>ZZZ9</v>
      </c>
      <c r="L66" s="326">
        <f t="shared" si="0"/>
        <v>999</v>
      </c>
      <c r="M66" s="340">
        <f t="shared" si="1"/>
        <v>999</v>
      </c>
      <c r="N66" s="336"/>
      <c r="O66" s="329"/>
      <c r="P66" s="328">
        <f t="shared" si="2"/>
        <v>999</v>
      </c>
      <c r="Q66" s="329"/>
    </row>
    <row r="67" spans="1:17" s="330" customFormat="1" ht="18.899999999999999" customHeight="1" x14ac:dyDescent="0.25">
      <c r="A67" s="316">
        <v>61</v>
      </c>
      <c r="B67" s="337"/>
      <c r="C67" s="337"/>
      <c r="D67" s="323"/>
      <c r="E67" s="320"/>
      <c r="F67" s="329"/>
      <c r="G67" s="329"/>
      <c r="H67" s="333"/>
      <c r="I67" s="334"/>
      <c r="J67" s="324" t="e">
        <f>IF(AND(Q67="",#REF!&gt;0,#REF!&lt;5),K67,)</f>
        <v>#REF!</v>
      </c>
      <c r="K67" s="325" t="str">
        <f>IF(D67="","ZZZ9",IF(AND(#REF!&gt;0,#REF!&lt;5),D67&amp;#REF!,D67&amp;"9"))</f>
        <v>ZZZ9</v>
      </c>
      <c r="L67" s="326">
        <f t="shared" si="0"/>
        <v>999</v>
      </c>
      <c r="M67" s="340">
        <f t="shared" si="1"/>
        <v>999</v>
      </c>
      <c r="N67" s="336"/>
      <c r="O67" s="329"/>
      <c r="P67" s="328">
        <f t="shared" si="2"/>
        <v>999</v>
      </c>
      <c r="Q67" s="329"/>
    </row>
    <row r="68" spans="1:17" s="330" customFormat="1" ht="18.899999999999999" customHeight="1" x14ac:dyDescent="0.25">
      <c r="A68" s="316">
        <v>62</v>
      </c>
      <c r="B68" s="337"/>
      <c r="C68" s="337"/>
      <c r="D68" s="323"/>
      <c r="E68" s="320"/>
      <c r="F68" s="329"/>
      <c r="G68" s="329"/>
      <c r="H68" s="333"/>
      <c r="I68" s="334"/>
      <c r="J68" s="324" t="e">
        <f>IF(AND(Q68="",#REF!&gt;0,#REF!&lt;5),K68,)</f>
        <v>#REF!</v>
      </c>
      <c r="K68" s="325" t="str">
        <f>IF(D68="","ZZZ9",IF(AND(#REF!&gt;0,#REF!&lt;5),D68&amp;#REF!,D68&amp;"9"))</f>
        <v>ZZZ9</v>
      </c>
      <c r="L68" s="326">
        <f t="shared" si="0"/>
        <v>999</v>
      </c>
      <c r="M68" s="340">
        <f t="shared" si="1"/>
        <v>999</v>
      </c>
      <c r="N68" s="336"/>
      <c r="O68" s="329"/>
      <c r="P68" s="328">
        <f t="shared" si="2"/>
        <v>999</v>
      </c>
      <c r="Q68" s="329"/>
    </row>
    <row r="69" spans="1:17" s="330" customFormat="1" ht="18.899999999999999" customHeight="1" x14ac:dyDescent="0.25">
      <c r="A69" s="316">
        <v>63</v>
      </c>
      <c r="B69" s="337"/>
      <c r="C69" s="337"/>
      <c r="D69" s="323"/>
      <c r="E69" s="320"/>
      <c r="F69" s="329"/>
      <c r="G69" s="329"/>
      <c r="H69" s="333"/>
      <c r="I69" s="334"/>
      <c r="J69" s="324" t="e">
        <f>IF(AND(Q69="",#REF!&gt;0,#REF!&lt;5),K69,)</f>
        <v>#REF!</v>
      </c>
      <c r="K69" s="325" t="str">
        <f>IF(D69="","ZZZ9",IF(AND(#REF!&gt;0,#REF!&lt;5),D69&amp;#REF!,D69&amp;"9"))</f>
        <v>ZZZ9</v>
      </c>
      <c r="L69" s="326">
        <f t="shared" si="0"/>
        <v>999</v>
      </c>
      <c r="M69" s="340">
        <f t="shared" si="1"/>
        <v>999</v>
      </c>
      <c r="N69" s="336"/>
      <c r="O69" s="329"/>
      <c r="P69" s="328">
        <f t="shared" si="2"/>
        <v>999</v>
      </c>
      <c r="Q69" s="329"/>
    </row>
    <row r="70" spans="1:17" s="330" customFormat="1" ht="18.899999999999999" customHeight="1" x14ac:dyDescent="0.25">
      <c r="A70" s="316">
        <v>64</v>
      </c>
      <c r="B70" s="337"/>
      <c r="C70" s="337"/>
      <c r="D70" s="323"/>
      <c r="E70" s="320"/>
      <c r="F70" s="329"/>
      <c r="G70" s="329"/>
      <c r="H70" s="333"/>
      <c r="I70" s="334"/>
      <c r="J70" s="324" t="e">
        <f>IF(AND(Q70="",#REF!&gt;0,#REF!&lt;5),K70,)</f>
        <v>#REF!</v>
      </c>
      <c r="K70" s="325" t="str">
        <f>IF(D70="","ZZZ9",IF(AND(#REF!&gt;0,#REF!&lt;5),D70&amp;#REF!,D70&amp;"9"))</f>
        <v>ZZZ9</v>
      </c>
      <c r="L70" s="326">
        <f t="shared" si="0"/>
        <v>999</v>
      </c>
      <c r="M70" s="340">
        <f t="shared" si="1"/>
        <v>999</v>
      </c>
      <c r="N70" s="336"/>
      <c r="O70" s="329"/>
      <c r="P70" s="328">
        <f t="shared" si="2"/>
        <v>999</v>
      </c>
      <c r="Q70" s="329"/>
    </row>
    <row r="71" spans="1:17" s="330" customFormat="1" ht="18.899999999999999" customHeight="1" x14ac:dyDescent="0.25">
      <c r="A71" s="316">
        <v>65</v>
      </c>
      <c r="B71" s="337"/>
      <c r="C71" s="337"/>
      <c r="D71" s="323"/>
      <c r="E71" s="320"/>
      <c r="F71" s="329"/>
      <c r="G71" s="329"/>
      <c r="H71" s="333"/>
      <c r="I71" s="334"/>
      <c r="J71" s="324" t="e">
        <f>IF(AND(Q71="",#REF!&gt;0,#REF!&lt;5),K71,)</f>
        <v>#REF!</v>
      </c>
      <c r="K71" s="325" t="str">
        <f>IF(D71="","ZZZ9",IF(AND(#REF!&gt;0,#REF!&lt;5),D71&amp;#REF!,D71&amp;"9"))</f>
        <v>ZZZ9</v>
      </c>
      <c r="L71" s="326">
        <f t="shared" si="0"/>
        <v>999</v>
      </c>
      <c r="M71" s="340">
        <f t="shared" si="1"/>
        <v>999</v>
      </c>
      <c r="N71" s="336"/>
      <c r="O71" s="329"/>
      <c r="P71" s="328">
        <f t="shared" si="2"/>
        <v>999</v>
      </c>
      <c r="Q71" s="329"/>
    </row>
    <row r="72" spans="1:17" s="330" customFormat="1" ht="18.899999999999999" customHeight="1" x14ac:dyDescent="0.25">
      <c r="A72" s="316">
        <v>66</v>
      </c>
      <c r="B72" s="337"/>
      <c r="C72" s="337"/>
      <c r="D72" s="323"/>
      <c r="E72" s="320"/>
      <c r="F72" s="329"/>
      <c r="G72" s="329"/>
      <c r="H72" s="333"/>
      <c r="I72" s="334"/>
      <c r="J72" s="324" t="e">
        <f>IF(AND(Q72="",#REF!&gt;0,#REF!&lt;5),K72,)</f>
        <v>#REF!</v>
      </c>
      <c r="K72" s="325" t="str">
        <f>IF(D72="","ZZZ9",IF(AND(#REF!&gt;0,#REF!&lt;5),D72&amp;#REF!,D72&amp;"9"))</f>
        <v>ZZZ9</v>
      </c>
      <c r="L72" s="326">
        <f t="shared" si="0"/>
        <v>999</v>
      </c>
      <c r="M72" s="340">
        <f t="shared" si="1"/>
        <v>999</v>
      </c>
      <c r="N72" s="336"/>
      <c r="O72" s="329"/>
      <c r="P72" s="328">
        <f t="shared" si="2"/>
        <v>999</v>
      </c>
      <c r="Q72" s="329"/>
    </row>
    <row r="73" spans="1:17" s="330" customFormat="1" ht="18.899999999999999" customHeight="1" x14ac:dyDescent="0.25">
      <c r="A73" s="316">
        <v>67</v>
      </c>
      <c r="B73" s="337"/>
      <c r="C73" s="337"/>
      <c r="D73" s="323"/>
      <c r="E73" s="320"/>
      <c r="F73" s="329"/>
      <c r="G73" s="329"/>
      <c r="H73" s="333"/>
      <c r="I73" s="334"/>
      <c r="J73" s="324" t="e">
        <f>IF(AND(Q73="",#REF!&gt;0,#REF!&lt;5),K73,)</f>
        <v>#REF!</v>
      </c>
      <c r="K73" s="325" t="str">
        <f>IF(D73="","ZZZ9",IF(AND(#REF!&gt;0,#REF!&lt;5),D73&amp;#REF!,D73&amp;"9"))</f>
        <v>ZZZ9</v>
      </c>
      <c r="L73" s="326">
        <f t="shared" si="0"/>
        <v>999</v>
      </c>
      <c r="M73" s="340">
        <f t="shared" si="1"/>
        <v>999</v>
      </c>
      <c r="N73" s="336"/>
      <c r="O73" s="329"/>
      <c r="P73" s="328">
        <f t="shared" si="2"/>
        <v>999</v>
      </c>
      <c r="Q73" s="329"/>
    </row>
    <row r="74" spans="1:17" s="330" customFormat="1" ht="18.899999999999999" customHeight="1" x14ac:dyDescent="0.25">
      <c r="A74" s="316">
        <v>68</v>
      </c>
      <c r="B74" s="337"/>
      <c r="C74" s="337"/>
      <c r="D74" s="323"/>
      <c r="E74" s="320"/>
      <c r="F74" s="329"/>
      <c r="G74" s="329"/>
      <c r="H74" s="333"/>
      <c r="I74" s="334"/>
      <c r="J74" s="324" t="e">
        <f>IF(AND(Q74="",#REF!&gt;0,#REF!&lt;5),K74,)</f>
        <v>#REF!</v>
      </c>
      <c r="K74" s="325" t="str">
        <f>IF(D74="","ZZZ9",IF(AND(#REF!&gt;0,#REF!&lt;5),D74&amp;#REF!,D74&amp;"9"))</f>
        <v>ZZZ9</v>
      </c>
      <c r="L74" s="326">
        <f t="shared" si="0"/>
        <v>999</v>
      </c>
      <c r="M74" s="340">
        <f t="shared" si="1"/>
        <v>999</v>
      </c>
      <c r="N74" s="336"/>
      <c r="O74" s="329"/>
      <c r="P74" s="328">
        <f t="shared" si="2"/>
        <v>999</v>
      </c>
      <c r="Q74" s="329"/>
    </row>
    <row r="75" spans="1:17" s="330" customFormat="1" ht="18.899999999999999" customHeight="1" x14ac:dyDescent="0.25">
      <c r="A75" s="316">
        <v>69</v>
      </c>
      <c r="B75" s="337"/>
      <c r="C75" s="337"/>
      <c r="D75" s="323"/>
      <c r="E75" s="320"/>
      <c r="F75" s="329"/>
      <c r="G75" s="329"/>
      <c r="H75" s="333"/>
      <c r="I75" s="334"/>
      <c r="J75" s="324" t="e">
        <f>IF(AND(Q75="",#REF!&gt;0,#REF!&lt;5),K75,)</f>
        <v>#REF!</v>
      </c>
      <c r="K75" s="325" t="str">
        <f>IF(D75="","ZZZ9",IF(AND(#REF!&gt;0,#REF!&lt;5),D75&amp;#REF!,D75&amp;"9"))</f>
        <v>ZZZ9</v>
      </c>
      <c r="L75" s="326">
        <f t="shared" si="0"/>
        <v>999</v>
      </c>
      <c r="M75" s="340">
        <f t="shared" si="1"/>
        <v>999</v>
      </c>
      <c r="N75" s="336"/>
      <c r="O75" s="329"/>
      <c r="P75" s="328">
        <f t="shared" si="2"/>
        <v>999</v>
      </c>
      <c r="Q75" s="329"/>
    </row>
    <row r="76" spans="1:17" s="330" customFormat="1" ht="18.899999999999999" customHeight="1" x14ac:dyDescent="0.25">
      <c r="A76" s="316">
        <v>70</v>
      </c>
      <c r="B76" s="337"/>
      <c r="C76" s="337"/>
      <c r="D76" s="323"/>
      <c r="E76" s="320"/>
      <c r="F76" s="329"/>
      <c r="G76" s="329"/>
      <c r="H76" s="333"/>
      <c r="I76" s="334"/>
      <c r="J76" s="324" t="e">
        <f>IF(AND(Q76="",#REF!&gt;0,#REF!&lt;5),K76,)</f>
        <v>#REF!</v>
      </c>
      <c r="K76" s="325" t="str">
        <f>IF(D76="","ZZZ9",IF(AND(#REF!&gt;0,#REF!&lt;5),D76&amp;#REF!,D76&amp;"9"))</f>
        <v>ZZZ9</v>
      </c>
      <c r="L76" s="326">
        <f t="shared" si="0"/>
        <v>999</v>
      </c>
      <c r="M76" s="340">
        <f t="shared" si="1"/>
        <v>999</v>
      </c>
      <c r="N76" s="336"/>
      <c r="O76" s="329"/>
      <c r="P76" s="328">
        <f t="shared" si="2"/>
        <v>999</v>
      </c>
      <c r="Q76" s="329"/>
    </row>
    <row r="77" spans="1:17" s="330" customFormat="1" ht="18.899999999999999" customHeight="1" x14ac:dyDescent="0.25">
      <c r="A77" s="316">
        <v>71</v>
      </c>
      <c r="B77" s="337"/>
      <c r="C77" s="337"/>
      <c r="D77" s="323"/>
      <c r="E77" s="320"/>
      <c r="F77" s="329"/>
      <c r="G77" s="329"/>
      <c r="H77" s="333"/>
      <c r="I77" s="334"/>
      <c r="J77" s="324" t="e">
        <f>IF(AND(Q77="",#REF!&gt;0,#REF!&lt;5),K77,)</f>
        <v>#REF!</v>
      </c>
      <c r="K77" s="325" t="str">
        <f>IF(D77="","ZZZ9",IF(AND(#REF!&gt;0,#REF!&lt;5),D77&amp;#REF!,D77&amp;"9"))</f>
        <v>ZZZ9</v>
      </c>
      <c r="L77" s="326">
        <f t="shared" si="0"/>
        <v>999</v>
      </c>
      <c r="M77" s="340">
        <f t="shared" si="1"/>
        <v>999</v>
      </c>
      <c r="N77" s="336"/>
      <c r="O77" s="329"/>
      <c r="P77" s="328">
        <f t="shared" si="2"/>
        <v>999</v>
      </c>
      <c r="Q77" s="329"/>
    </row>
    <row r="78" spans="1:17" s="330" customFormat="1" ht="18.899999999999999" customHeight="1" x14ac:dyDescent="0.25">
      <c r="A78" s="316">
        <v>72</v>
      </c>
      <c r="B78" s="337"/>
      <c r="C78" s="337"/>
      <c r="D78" s="323"/>
      <c r="E78" s="320"/>
      <c r="F78" s="329"/>
      <c r="G78" s="329"/>
      <c r="H78" s="333"/>
      <c r="I78" s="334"/>
      <c r="J78" s="324" t="e">
        <f>IF(AND(Q78="",#REF!&gt;0,#REF!&lt;5),K78,)</f>
        <v>#REF!</v>
      </c>
      <c r="K78" s="325" t="str">
        <f>IF(D78="","ZZZ9",IF(AND(#REF!&gt;0,#REF!&lt;5),D78&amp;#REF!,D78&amp;"9"))</f>
        <v>ZZZ9</v>
      </c>
      <c r="L78" s="326">
        <f t="shared" si="0"/>
        <v>999</v>
      </c>
      <c r="M78" s="340">
        <f t="shared" si="1"/>
        <v>999</v>
      </c>
      <c r="N78" s="336"/>
      <c r="O78" s="329"/>
      <c r="P78" s="328">
        <f t="shared" si="2"/>
        <v>999</v>
      </c>
      <c r="Q78" s="329"/>
    </row>
    <row r="79" spans="1:17" s="330" customFormat="1" ht="18.899999999999999" customHeight="1" x14ac:dyDescent="0.25">
      <c r="A79" s="316">
        <v>73</v>
      </c>
      <c r="B79" s="337"/>
      <c r="C79" s="337"/>
      <c r="D79" s="323"/>
      <c r="E79" s="320"/>
      <c r="F79" s="329"/>
      <c r="G79" s="329"/>
      <c r="H79" s="333"/>
      <c r="I79" s="334"/>
      <c r="J79" s="324" t="e">
        <f>IF(AND(Q79="",#REF!&gt;0,#REF!&lt;5),K79,)</f>
        <v>#REF!</v>
      </c>
      <c r="K79" s="325" t="str">
        <f>IF(D79="","ZZZ9",IF(AND(#REF!&gt;0,#REF!&lt;5),D79&amp;#REF!,D79&amp;"9"))</f>
        <v>ZZZ9</v>
      </c>
      <c r="L79" s="326">
        <f t="shared" si="0"/>
        <v>999</v>
      </c>
      <c r="M79" s="340">
        <f t="shared" si="1"/>
        <v>999</v>
      </c>
      <c r="N79" s="336"/>
      <c r="O79" s="329"/>
      <c r="P79" s="328">
        <f t="shared" si="2"/>
        <v>999</v>
      </c>
      <c r="Q79" s="329"/>
    </row>
    <row r="80" spans="1:17" s="330" customFormat="1" ht="18.899999999999999" customHeight="1" x14ac:dyDescent="0.25">
      <c r="A80" s="316">
        <v>74</v>
      </c>
      <c r="B80" s="337"/>
      <c r="C80" s="337"/>
      <c r="D80" s="323"/>
      <c r="E80" s="320"/>
      <c r="F80" s="329"/>
      <c r="G80" s="329"/>
      <c r="H80" s="333"/>
      <c r="I80" s="334"/>
      <c r="J80" s="324" t="e">
        <f>IF(AND(Q80="",#REF!&gt;0,#REF!&lt;5),K80,)</f>
        <v>#REF!</v>
      </c>
      <c r="K80" s="325" t="str">
        <f>IF(D80="","ZZZ9",IF(AND(#REF!&gt;0,#REF!&lt;5),D80&amp;#REF!,D80&amp;"9"))</f>
        <v>ZZZ9</v>
      </c>
      <c r="L80" s="326">
        <f t="shared" si="0"/>
        <v>999</v>
      </c>
      <c r="M80" s="340">
        <f t="shared" si="1"/>
        <v>999</v>
      </c>
      <c r="N80" s="336"/>
      <c r="O80" s="329"/>
      <c r="P80" s="328">
        <f t="shared" si="2"/>
        <v>999</v>
      </c>
      <c r="Q80" s="329"/>
    </row>
    <row r="81" spans="1:17" s="330" customFormat="1" ht="18.899999999999999" customHeight="1" x14ac:dyDescent="0.25">
      <c r="A81" s="316">
        <v>75</v>
      </c>
      <c r="B81" s="337"/>
      <c r="C81" s="337"/>
      <c r="D81" s="323"/>
      <c r="E81" s="320"/>
      <c r="F81" s="329"/>
      <c r="G81" s="329"/>
      <c r="H81" s="333"/>
      <c r="I81" s="334"/>
      <c r="J81" s="324" t="e">
        <f>IF(AND(Q81="",#REF!&gt;0,#REF!&lt;5),K81,)</f>
        <v>#REF!</v>
      </c>
      <c r="K81" s="325" t="str">
        <f>IF(D81="","ZZZ9",IF(AND(#REF!&gt;0,#REF!&lt;5),D81&amp;#REF!,D81&amp;"9"))</f>
        <v>ZZZ9</v>
      </c>
      <c r="L81" s="326">
        <f t="shared" si="0"/>
        <v>999</v>
      </c>
      <c r="M81" s="340">
        <f t="shared" si="1"/>
        <v>999</v>
      </c>
      <c r="N81" s="336"/>
      <c r="O81" s="329"/>
      <c r="P81" s="328">
        <f t="shared" si="2"/>
        <v>999</v>
      </c>
      <c r="Q81" s="329"/>
    </row>
    <row r="82" spans="1:17" s="330" customFormat="1" ht="18.899999999999999" customHeight="1" x14ac:dyDescent="0.25">
      <c r="A82" s="316">
        <v>76</v>
      </c>
      <c r="B82" s="337"/>
      <c r="C82" s="337"/>
      <c r="D82" s="323"/>
      <c r="E82" s="320"/>
      <c r="F82" s="329"/>
      <c r="G82" s="329"/>
      <c r="H82" s="333"/>
      <c r="I82" s="334"/>
      <c r="J82" s="324" t="e">
        <f>IF(AND(Q82="",#REF!&gt;0,#REF!&lt;5),K82,)</f>
        <v>#REF!</v>
      </c>
      <c r="K82" s="325" t="str">
        <f>IF(D82="","ZZZ9",IF(AND(#REF!&gt;0,#REF!&lt;5),D82&amp;#REF!,D82&amp;"9"))</f>
        <v>ZZZ9</v>
      </c>
      <c r="L82" s="326">
        <f t="shared" si="0"/>
        <v>999</v>
      </c>
      <c r="M82" s="340">
        <f t="shared" si="1"/>
        <v>999</v>
      </c>
      <c r="N82" s="336"/>
      <c r="O82" s="329"/>
      <c r="P82" s="328">
        <f t="shared" si="2"/>
        <v>999</v>
      </c>
      <c r="Q82" s="329"/>
    </row>
    <row r="83" spans="1:17" s="330" customFormat="1" ht="18.899999999999999" customHeight="1" x14ac:dyDescent="0.25">
      <c r="A83" s="316">
        <v>77</v>
      </c>
      <c r="B83" s="337"/>
      <c r="C83" s="337"/>
      <c r="D83" s="323"/>
      <c r="E83" s="320"/>
      <c r="F83" s="329"/>
      <c r="G83" s="329"/>
      <c r="H83" s="333"/>
      <c r="I83" s="334"/>
      <c r="J83" s="324" t="e">
        <f>IF(AND(Q83="",#REF!&gt;0,#REF!&lt;5),K83,)</f>
        <v>#REF!</v>
      </c>
      <c r="K83" s="325" t="str">
        <f>IF(D83="","ZZZ9",IF(AND(#REF!&gt;0,#REF!&lt;5),D83&amp;#REF!,D83&amp;"9"))</f>
        <v>ZZZ9</v>
      </c>
      <c r="L83" s="326">
        <f t="shared" si="0"/>
        <v>999</v>
      </c>
      <c r="M83" s="340">
        <f t="shared" si="1"/>
        <v>999</v>
      </c>
      <c r="N83" s="336"/>
      <c r="O83" s="329"/>
      <c r="P83" s="328">
        <f t="shared" si="2"/>
        <v>999</v>
      </c>
      <c r="Q83" s="329"/>
    </row>
    <row r="84" spans="1:17" s="330" customFormat="1" ht="18.899999999999999" customHeight="1" x14ac:dyDescent="0.25">
      <c r="A84" s="316">
        <v>78</v>
      </c>
      <c r="B84" s="337"/>
      <c r="C84" s="337"/>
      <c r="D84" s="323"/>
      <c r="E84" s="320"/>
      <c r="F84" s="329"/>
      <c r="G84" s="329"/>
      <c r="H84" s="333"/>
      <c r="I84" s="334"/>
      <c r="J84" s="324" t="e">
        <f>IF(AND(Q84="",#REF!&gt;0,#REF!&lt;5),K84,)</f>
        <v>#REF!</v>
      </c>
      <c r="K84" s="325" t="str">
        <f>IF(D84="","ZZZ9",IF(AND(#REF!&gt;0,#REF!&lt;5),D84&amp;#REF!,D84&amp;"9"))</f>
        <v>ZZZ9</v>
      </c>
      <c r="L84" s="326">
        <f t="shared" si="0"/>
        <v>999</v>
      </c>
      <c r="M84" s="340">
        <f t="shared" si="1"/>
        <v>999</v>
      </c>
      <c r="N84" s="336"/>
      <c r="O84" s="329"/>
      <c r="P84" s="328">
        <f t="shared" si="2"/>
        <v>999</v>
      </c>
      <c r="Q84" s="329"/>
    </row>
    <row r="85" spans="1:17" s="330" customFormat="1" ht="18.899999999999999" customHeight="1" x14ac:dyDescent="0.25">
      <c r="A85" s="316">
        <v>79</v>
      </c>
      <c r="B85" s="337"/>
      <c r="C85" s="337"/>
      <c r="D85" s="323"/>
      <c r="E85" s="320"/>
      <c r="F85" s="329"/>
      <c r="G85" s="329"/>
      <c r="H85" s="333"/>
      <c r="I85" s="334"/>
      <c r="J85" s="324" t="e">
        <f>IF(AND(Q85="",#REF!&gt;0,#REF!&lt;5),K85,)</f>
        <v>#REF!</v>
      </c>
      <c r="K85" s="325" t="str">
        <f>IF(D85="","ZZZ9",IF(AND(#REF!&gt;0,#REF!&lt;5),D85&amp;#REF!,D85&amp;"9"))</f>
        <v>ZZZ9</v>
      </c>
      <c r="L85" s="326">
        <f t="shared" si="0"/>
        <v>999</v>
      </c>
      <c r="M85" s="340">
        <f t="shared" si="1"/>
        <v>999</v>
      </c>
      <c r="N85" s="336"/>
      <c r="O85" s="329"/>
      <c r="P85" s="328">
        <f t="shared" si="2"/>
        <v>999</v>
      </c>
      <c r="Q85" s="329"/>
    </row>
    <row r="86" spans="1:17" s="330" customFormat="1" ht="18.899999999999999" customHeight="1" x14ac:dyDescent="0.25">
      <c r="A86" s="316">
        <v>80</v>
      </c>
      <c r="B86" s="337"/>
      <c r="C86" s="337"/>
      <c r="D86" s="323"/>
      <c r="E86" s="320"/>
      <c r="F86" s="329"/>
      <c r="G86" s="329"/>
      <c r="H86" s="333"/>
      <c r="I86" s="334"/>
      <c r="J86" s="324" t="e">
        <f>IF(AND(Q86="",#REF!&gt;0,#REF!&lt;5),K86,)</f>
        <v>#REF!</v>
      </c>
      <c r="K86" s="325" t="str">
        <f>IF(D86="","ZZZ9",IF(AND(#REF!&gt;0,#REF!&lt;5),D86&amp;#REF!,D86&amp;"9"))</f>
        <v>ZZZ9</v>
      </c>
      <c r="L86" s="326">
        <f t="shared" si="0"/>
        <v>999</v>
      </c>
      <c r="M86" s="340">
        <f t="shared" si="1"/>
        <v>999</v>
      </c>
      <c r="N86" s="336"/>
      <c r="O86" s="329"/>
      <c r="P86" s="328">
        <f t="shared" si="2"/>
        <v>999</v>
      </c>
      <c r="Q86" s="329"/>
    </row>
    <row r="87" spans="1:17" s="330" customFormat="1" ht="18.899999999999999" customHeight="1" x14ac:dyDescent="0.25">
      <c r="A87" s="316">
        <v>81</v>
      </c>
      <c r="B87" s="337"/>
      <c r="C87" s="337"/>
      <c r="D87" s="323"/>
      <c r="E87" s="320"/>
      <c r="F87" s="329"/>
      <c r="G87" s="329"/>
      <c r="H87" s="333"/>
      <c r="I87" s="334"/>
      <c r="J87" s="324" t="e">
        <f>IF(AND(Q87="",#REF!&gt;0,#REF!&lt;5),K87,)</f>
        <v>#REF!</v>
      </c>
      <c r="K87" s="325" t="str">
        <f>IF(D87="","ZZZ9",IF(AND(#REF!&gt;0,#REF!&lt;5),D87&amp;#REF!,D87&amp;"9"))</f>
        <v>ZZZ9</v>
      </c>
      <c r="L87" s="326">
        <f t="shared" si="0"/>
        <v>999</v>
      </c>
      <c r="M87" s="340">
        <f t="shared" si="1"/>
        <v>999</v>
      </c>
      <c r="N87" s="336"/>
      <c r="O87" s="329"/>
      <c r="P87" s="328">
        <f t="shared" si="2"/>
        <v>999</v>
      </c>
      <c r="Q87" s="329"/>
    </row>
    <row r="88" spans="1:17" s="330" customFormat="1" ht="18.899999999999999" customHeight="1" x14ac:dyDescent="0.25">
      <c r="A88" s="316">
        <v>82</v>
      </c>
      <c r="B88" s="337"/>
      <c r="C88" s="337"/>
      <c r="D88" s="323"/>
      <c r="E88" s="320"/>
      <c r="F88" s="329"/>
      <c r="G88" s="329"/>
      <c r="H88" s="333"/>
      <c r="I88" s="334"/>
      <c r="J88" s="324" t="e">
        <f>IF(AND(Q88="",#REF!&gt;0,#REF!&lt;5),K88,)</f>
        <v>#REF!</v>
      </c>
      <c r="K88" s="325" t="str">
        <f>IF(D88="","ZZZ9",IF(AND(#REF!&gt;0,#REF!&lt;5),D88&amp;#REF!,D88&amp;"9"))</f>
        <v>ZZZ9</v>
      </c>
      <c r="L88" s="326">
        <f t="shared" si="0"/>
        <v>999</v>
      </c>
      <c r="M88" s="340">
        <f t="shared" si="1"/>
        <v>999</v>
      </c>
      <c r="N88" s="336"/>
      <c r="O88" s="329"/>
      <c r="P88" s="328">
        <f t="shared" si="2"/>
        <v>999</v>
      </c>
      <c r="Q88" s="329"/>
    </row>
    <row r="89" spans="1:17" s="330" customFormat="1" ht="18.899999999999999" customHeight="1" x14ac:dyDescent="0.25">
      <c r="A89" s="316">
        <v>83</v>
      </c>
      <c r="B89" s="337"/>
      <c r="C89" s="337"/>
      <c r="D89" s="323"/>
      <c r="E89" s="320"/>
      <c r="F89" s="329"/>
      <c r="G89" s="329"/>
      <c r="H89" s="333"/>
      <c r="I89" s="334"/>
      <c r="J89" s="324" t="e">
        <f>IF(AND(Q89="",#REF!&gt;0,#REF!&lt;5),K89,)</f>
        <v>#REF!</v>
      </c>
      <c r="K89" s="325" t="str">
        <f>IF(D89="","ZZZ9",IF(AND(#REF!&gt;0,#REF!&lt;5),D89&amp;#REF!,D89&amp;"9"))</f>
        <v>ZZZ9</v>
      </c>
      <c r="L89" s="326">
        <f t="shared" si="0"/>
        <v>999</v>
      </c>
      <c r="M89" s="340">
        <f t="shared" si="1"/>
        <v>999</v>
      </c>
      <c r="N89" s="336"/>
      <c r="O89" s="329"/>
      <c r="P89" s="328">
        <f t="shared" si="2"/>
        <v>999</v>
      </c>
      <c r="Q89" s="329"/>
    </row>
    <row r="90" spans="1:17" s="330" customFormat="1" ht="18.899999999999999" customHeight="1" x14ac:dyDescent="0.25">
      <c r="A90" s="316">
        <v>84</v>
      </c>
      <c r="B90" s="337"/>
      <c r="C90" s="337"/>
      <c r="D90" s="323"/>
      <c r="E90" s="320"/>
      <c r="F90" s="329"/>
      <c r="G90" s="329"/>
      <c r="H90" s="333"/>
      <c r="I90" s="334"/>
      <c r="J90" s="324" t="e">
        <f>IF(AND(Q90="",#REF!&gt;0,#REF!&lt;5),K90,)</f>
        <v>#REF!</v>
      </c>
      <c r="K90" s="325" t="str">
        <f>IF(D90="","ZZZ9",IF(AND(#REF!&gt;0,#REF!&lt;5),D90&amp;#REF!,D90&amp;"9"))</f>
        <v>ZZZ9</v>
      </c>
      <c r="L90" s="326">
        <f t="shared" si="0"/>
        <v>999</v>
      </c>
      <c r="M90" s="340">
        <f t="shared" si="1"/>
        <v>999</v>
      </c>
      <c r="N90" s="336"/>
      <c r="O90" s="329"/>
      <c r="P90" s="328">
        <f t="shared" si="2"/>
        <v>999</v>
      </c>
      <c r="Q90" s="329"/>
    </row>
    <row r="91" spans="1:17" s="330" customFormat="1" ht="18.899999999999999" customHeight="1" x14ac:dyDescent="0.25">
      <c r="A91" s="316">
        <v>85</v>
      </c>
      <c r="B91" s="337"/>
      <c r="C91" s="337"/>
      <c r="D91" s="323"/>
      <c r="E91" s="320"/>
      <c r="F91" s="329"/>
      <c r="G91" s="329"/>
      <c r="H91" s="333"/>
      <c r="I91" s="334"/>
      <c r="J91" s="324" t="e">
        <f>IF(AND(Q91="",#REF!&gt;0,#REF!&lt;5),K91,)</f>
        <v>#REF!</v>
      </c>
      <c r="K91" s="325" t="str">
        <f>IF(D91="","ZZZ9",IF(AND(#REF!&gt;0,#REF!&lt;5),D91&amp;#REF!,D91&amp;"9"))</f>
        <v>ZZZ9</v>
      </c>
      <c r="L91" s="326">
        <f t="shared" si="0"/>
        <v>999</v>
      </c>
      <c r="M91" s="340">
        <f t="shared" si="1"/>
        <v>999</v>
      </c>
      <c r="N91" s="336"/>
      <c r="O91" s="329"/>
      <c r="P91" s="328">
        <f t="shared" si="2"/>
        <v>999</v>
      </c>
      <c r="Q91" s="329"/>
    </row>
    <row r="92" spans="1:17" s="330" customFormat="1" ht="18.899999999999999" customHeight="1" x14ac:dyDescent="0.25">
      <c r="A92" s="316">
        <v>86</v>
      </c>
      <c r="B92" s="337"/>
      <c r="C92" s="337"/>
      <c r="D92" s="323"/>
      <c r="E92" s="320"/>
      <c r="F92" s="329"/>
      <c r="G92" s="329"/>
      <c r="H92" s="333"/>
      <c r="I92" s="334"/>
      <c r="J92" s="324" t="e">
        <f>IF(AND(Q92="",#REF!&gt;0,#REF!&lt;5),K92,)</f>
        <v>#REF!</v>
      </c>
      <c r="K92" s="325" t="str">
        <f>IF(D92="","ZZZ9",IF(AND(#REF!&gt;0,#REF!&lt;5),D92&amp;#REF!,D92&amp;"9"))</f>
        <v>ZZZ9</v>
      </c>
      <c r="L92" s="326">
        <f t="shared" si="0"/>
        <v>999</v>
      </c>
      <c r="M92" s="340">
        <f t="shared" si="1"/>
        <v>999</v>
      </c>
      <c r="N92" s="336"/>
      <c r="O92" s="329"/>
      <c r="P92" s="328">
        <f t="shared" si="2"/>
        <v>999</v>
      </c>
      <c r="Q92" s="329"/>
    </row>
    <row r="93" spans="1:17" s="330" customFormat="1" ht="18.899999999999999" customHeight="1" x14ac:dyDescent="0.25">
      <c r="A93" s="316">
        <v>87</v>
      </c>
      <c r="B93" s="337"/>
      <c r="C93" s="337"/>
      <c r="D93" s="323"/>
      <c r="E93" s="320"/>
      <c r="F93" s="329"/>
      <c r="G93" s="329"/>
      <c r="H93" s="333"/>
      <c r="I93" s="334"/>
      <c r="J93" s="324" t="e">
        <f>IF(AND(Q93="",#REF!&gt;0,#REF!&lt;5),K93,)</f>
        <v>#REF!</v>
      </c>
      <c r="K93" s="325" t="str">
        <f>IF(D93="","ZZZ9",IF(AND(#REF!&gt;0,#REF!&lt;5),D93&amp;#REF!,D93&amp;"9"))</f>
        <v>ZZZ9</v>
      </c>
      <c r="L93" s="326">
        <f t="shared" si="0"/>
        <v>999</v>
      </c>
      <c r="M93" s="340">
        <f t="shared" si="1"/>
        <v>999</v>
      </c>
      <c r="N93" s="336"/>
      <c r="O93" s="329"/>
      <c r="P93" s="328">
        <f t="shared" si="2"/>
        <v>999</v>
      </c>
      <c r="Q93" s="329"/>
    </row>
    <row r="94" spans="1:17" s="330" customFormat="1" ht="18.899999999999999" customHeight="1" x14ac:dyDescent="0.25">
      <c r="A94" s="316">
        <v>88</v>
      </c>
      <c r="B94" s="337"/>
      <c r="C94" s="337"/>
      <c r="D94" s="323"/>
      <c r="E94" s="320"/>
      <c r="F94" s="329"/>
      <c r="G94" s="329"/>
      <c r="H94" s="333"/>
      <c r="I94" s="334"/>
      <c r="J94" s="324" t="e">
        <f>IF(AND(Q94="",#REF!&gt;0,#REF!&lt;5),K94,)</f>
        <v>#REF!</v>
      </c>
      <c r="K94" s="325" t="str">
        <f>IF(D94="","ZZZ9",IF(AND(#REF!&gt;0,#REF!&lt;5),D94&amp;#REF!,D94&amp;"9"))</f>
        <v>ZZZ9</v>
      </c>
      <c r="L94" s="326">
        <f t="shared" si="0"/>
        <v>999</v>
      </c>
      <c r="M94" s="340">
        <f t="shared" si="1"/>
        <v>999</v>
      </c>
      <c r="N94" s="336"/>
      <c r="O94" s="329"/>
      <c r="P94" s="328">
        <f t="shared" si="2"/>
        <v>999</v>
      </c>
      <c r="Q94" s="329"/>
    </row>
    <row r="95" spans="1:17" s="330" customFormat="1" ht="18.899999999999999" customHeight="1" x14ac:dyDescent="0.25">
      <c r="A95" s="316">
        <v>89</v>
      </c>
      <c r="B95" s="337"/>
      <c r="C95" s="337"/>
      <c r="D95" s="323"/>
      <c r="E95" s="320"/>
      <c r="F95" s="329"/>
      <c r="G95" s="329"/>
      <c r="H95" s="333"/>
      <c r="I95" s="334"/>
      <c r="J95" s="324" t="e">
        <f>IF(AND(Q95="",#REF!&gt;0,#REF!&lt;5),K95,)</f>
        <v>#REF!</v>
      </c>
      <c r="K95" s="325" t="str">
        <f>IF(D95="","ZZZ9",IF(AND(#REF!&gt;0,#REF!&lt;5),D95&amp;#REF!,D95&amp;"9"))</f>
        <v>ZZZ9</v>
      </c>
      <c r="L95" s="326">
        <f t="shared" si="0"/>
        <v>999</v>
      </c>
      <c r="M95" s="340">
        <f t="shared" si="1"/>
        <v>999</v>
      </c>
      <c r="N95" s="336"/>
      <c r="O95" s="329"/>
      <c r="P95" s="328">
        <f t="shared" si="2"/>
        <v>999</v>
      </c>
      <c r="Q95" s="329"/>
    </row>
    <row r="96" spans="1:17" s="330" customFormat="1" ht="18.899999999999999" customHeight="1" x14ac:dyDescent="0.25">
      <c r="A96" s="316">
        <v>90</v>
      </c>
      <c r="B96" s="337"/>
      <c r="C96" s="337"/>
      <c r="D96" s="323"/>
      <c r="E96" s="320"/>
      <c r="F96" s="329"/>
      <c r="G96" s="329"/>
      <c r="H96" s="333"/>
      <c r="I96" s="334"/>
      <c r="J96" s="324" t="e">
        <f>IF(AND(Q96="",#REF!&gt;0,#REF!&lt;5),K96,)</f>
        <v>#REF!</v>
      </c>
      <c r="K96" s="325" t="str">
        <f>IF(D96="","ZZZ9",IF(AND(#REF!&gt;0,#REF!&lt;5),D96&amp;#REF!,D96&amp;"9"))</f>
        <v>ZZZ9</v>
      </c>
      <c r="L96" s="326">
        <f t="shared" si="0"/>
        <v>999</v>
      </c>
      <c r="M96" s="340">
        <f t="shared" si="1"/>
        <v>999</v>
      </c>
      <c r="N96" s="336"/>
      <c r="O96" s="329"/>
      <c r="P96" s="328">
        <f t="shared" si="2"/>
        <v>999</v>
      </c>
      <c r="Q96" s="329"/>
    </row>
    <row r="97" spans="1:17" s="330" customFormat="1" ht="18.899999999999999" customHeight="1" x14ac:dyDescent="0.25">
      <c r="A97" s="316">
        <v>91</v>
      </c>
      <c r="B97" s="337"/>
      <c r="C97" s="337"/>
      <c r="D97" s="323"/>
      <c r="E97" s="320"/>
      <c r="F97" s="329"/>
      <c r="G97" s="329"/>
      <c r="H97" s="333"/>
      <c r="I97" s="334"/>
      <c r="J97" s="324" t="e">
        <f>IF(AND(Q97="",#REF!&gt;0,#REF!&lt;5),K97,)</f>
        <v>#REF!</v>
      </c>
      <c r="K97" s="325" t="str">
        <f>IF(D97="","ZZZ9",IF(AND(#REF!&gt;0,#REF!&lt;5),D97&amp;#REF!,D97&amp;"9"))</f>
        <v>ZZZ9</v>
      </c>
      <c r="L97" s="326">
        <f t="shared" si="0"/>
        <v>999</v>
      </c>
      <c r="M97" s="340">
        <f t="shared" si="1"/>
        <v>999</v>
      </c>
      <c r="N97" s="336"/>
      <c r="O97" s="329"/>
      <c r="P97" s="328">
        <f t="shared" si="2"/>
        <v>999</v>
      </c>
      <c r="Q97" s="329"/>
    </row>
    <row r="98" spans="1:17" s="330" customFormat="1" ht="18.899999999999999" customHeight="1" x14ac:dyDescent="0.25">
      <c r="A98" s="316">
        <v>92</v>
      </c>
      <c r="B98" s="337"/>
      <c r="C98" s="337"/>
      <c r="D98" s="323"/>
      <c r="E98" s="320"/>
      <c r="F98" s="329"/>
      <c r="G98" s="329"/>
      <c r="H98" s="333"/>
      <c r="I98" s="334"/>
      <c r="J98" s="324" t="e">
        <f>IF(AND(Q98="",#REF!&gt;0,#REF!&lt;5),K98,)</f>
        <v>#REF!</v>
      </c>
      <c r="K98" s="325" t="str">
        <f>IF(D98="","ZZZ9",IF(AND(#REF!&gt;0,#REF!&lt;5),D98&amp;#REF!,D98&amp;"9"))</f>
        <v>ZZZ9</v>
      </c>
      <c r="L98" s="326">
        <f t="shared" si="0"/>
        <v>999</v>
      </c>
      <c r="M98" s="340">
        <f t="shared" si="1"/>
        <v>999</v>
      </c>
      <c r="N98" s="336"/>
      <c r="O98" s="329"/>
      <c r="P98" s="328">
        <f t="shared" si="2"/>
        <v>999</v>
      </c>
      <c r="Q98" s="329"/>
    </row>
    <row r="99" spans="1:17" s="330" customFormat="1" ht="18.899999999999999" customHeight="1" x14ac:dyDescent="0.25">
      <c r="A99" s="316">
        <v>93</v>
      </c>
      <c r="B99" s="337"/>
      <c r="C99" s="337"/>
      <c r="D99" s="323"/>
      <c r="E99" s="320"/>
      <c r="F99" s="329"/>
      <c r="G99" s="329"/>
      <c r="H99" s="333"/>
      <c r="I99" s="334"/>
      <c r="J99" s="324" t="e">
        <f>IF(AND(Q99="",#REF!&gt;0,#REF!&lt;5),K99,)</f>
        <v>#REF!</v>
      </c>
      <c r="K99" s="325" t="str">
        <f>IF(D99="","ZZZ9",IF(AND(#REF!&gt;0,#REF!&lt;5),D99&amp;#REF!,D99&amp;"9"))</f>
        <v>ZZZ9</v>
      </c>
      <c r="L99" s="326">
        <f t="shared" si="0"/>
        <v>999</v>
      </c>
      <c r="M99" s="340">
        <f t="shared" si="1"/>
        <v>999</v>
      </c>
      <c r="N99" s="336"/>
      <c r="O99" s="329"/>
      <c r="P99" s="328">
        <f t="shared" si="2"/>
        <v>999</v>
      </c>
      <c r="Q99" s="329"/>
    </row>
    <row r="100" spans="1:17" s="330" customFormat="1" ht="18.899999999999999" customHeight="1" x14ac:dyDescent="0.25">
      <c r="A100" s="316">
        <v>94</v>
      </c>
      <c r="B100" s="337"/>
      <c r="C100" s="337"/>
      <c r="D100" s="323"/>
      <c r="E100" s="320"/>
      <c r="F100" s="329"/>
      <c r="G100" s="329"/>
      <c r="H100" s="333"/>
      <c r="I100" s="334"/>
      <c r="J100" s="324" t="e">
        <f>IF(AND(Q100="",#REF!&gt;0,#REF!&lt;5),K100,)</f>
        <v>#REF!</v>
      </c>
      <c r="K100" s="325" t="str">
        <f>IF(D100="","ZZZ9",IF(AND(#REF!&gt;0,#REF!&lt;5),D100&amp;#REF!,D100&amp;"9"))</f>
        <v>ZZZ9</v>
      </c>
      <c r="L100" s="326">
        <f t="shared" si="0"/>
        <v>999</v>
      </c>
      <c r="M100" s="340">
        <f t="shared" si="1"/>
        <v>999</v>
      </c>
      <c r="N100" s="336"/>
      <c r="O100" s="329"/>
      <c r="P100" s="328">
        <f t="shared" si="2"/>
        <v>999</v>
      </c>
      <c r="Q100" s="329"/>
    </row>
    <row r="101" spans="1:17" s="330" customFormat="1" ht="18.899999999999999" customHeight="1" x14ac:dyDescent="0.25">
      <c r="A101" s="316">
        <v>95</v>
      </c>
      <c r="B101" s="337"/>
      <c r="C101" s="337"/>
      <c r="D101" s="323"/>
      <c r="E101" s="320"/>
      <c r="F101" s="329"/>
      <c r="G101" s="329"/>
      <c r="H101" s="333"/>
      <c r="I101" s="334"/>
      <c r="J101" s="324" t="e">
        <f>IF(AND(Q101="",#REF!&gt;0,#REF!&lt;5),K101,)</f>
        <v>#REF!</v>
      </c>
      <c r="K101" s="325" t="str">
        <f>IF(D101="","ZZZ9",IF(AND(#REF!&gt;0,#REF!&lt;5),D101&amp;#REF!,D101&amp;"9"))</f>
        <v>ZZZ9</v>
      </c>
      <c r="L101" s="326">
        <f t="shared" si="0"/>
        <v>999</v>
      </c>
      <c r="M101" s="340">
        <f t="shared" si="1"/>
        <v>999</v>
      </c>
      <c r="N101" s="336"/>
      <c r="O101" s="329"/>
      <c r="P101" s="328">
        <f t="shared" si="2"/>
        <v>999</v>
      </c>
      <c r="Q101" s="329"/>
    </row>
    <row r="102" spans="1:17" s="330" customFormat="1" ht="18.899999999999999" customHeight="1" x14ac:dyDescent="0.25">
      <c r="A102" s="316">
        <v>96</v>
      </c>
      <c r="B102" s="337"/>
      <c r="C102" s="337"/>
      <c r="D102" s="323"/>
      <c r="E102" s="320"/>
      <c r="F102" s="329"/>
      <c r="G102" s="329"/>
      <c r="H102" s="333"/>
      <c r="I102" s="334"/>
      <c r="J102" s="324" t="e">
        <f>IF(AND(Q102="",#REF!&gt;0,#REF!&lt;5),K102,)</f>
        <v>#REF!</v>
      </c>
      <c r="K102" s="325" t="str">
        <f>IF(D102="","ZZZ9",IF(AND(#REF!&gt;0,#REF!&lt;5),D102&amp;#REF!,D102&amp;"9"))</f>
        <v>ZZZ9</v>
      </c>
      <c r="L102" s="326">
        <f t="shared" si="0"/>
        <v>999</v>
      </c>
      <c r="M102" s="340">
        <f t="shared" si="1"/>
        <v>999</v>
      </c>
      <c r="N102" s="336"/>
      <c r="O102" s="329"/>
      <c r="P102" s="328">
        <f t="shared" si="2"/>
        <v>999</v>
      </c>
      <c r="Q102" s="329"/>
    </row>
    <row r="103" spans="1:17" s="330" customFormat="1" ht="18.899999999999999" customHeight="1" x14ac:dyDescent="0.25">
      <c r="A103" s="316">
        <v>97</v>
      </c>
      <c r="B103" s="337"/>
      <c r="C103" s="337"/>
      <c r="D103" s="323"/>
      <c r="E103" s="320"/>
      <c r="F103" s="329"/>
      <c r="G103" s="329"/>
      <c r="H103" s="333"/>
      <c r="I103" s="334"/>
      <c r="J103" s="324" t="e">
        <f>IF(AND(Q103="",#REF!&gt;0,#REF!&lt;5),K103,)</f>
        <v>#REF!</v>
      </c>
      <c r="K103" s="325" t="str">
        <f>IF(D103="","ZZZ9",IF(AND(#REF!&gt;0,#REF!&lt;5),D103&amp;#REF!,D103&amp;"9"))</f>
        <v>ZZZ9</v>
      </c>
      <c r="L103" s="326">
        <f t="shared" si="0"/>
        <v>999</v>
      </c>
      <c r="M103" s="340">
        <f t="shared" si="1"/>
        <v>999</v>
      </c>
      <c r="N103" s="336"/>
      <c r="O103" s="329"/>
      <c r="P103" s="328">
        <f t="shared" si="2"/>
        <v>999</v>
      </c>
      <c r="Q103" s="329"/>
    </row>
    <row r="104" spans="1:17" s="330" customFormat="1" ht="18.899999999999999" customHeight="1" x14ac:dyDescent="0.25">
      <c r="A104" s="316">
        <v>98</v>
      </c>
      <c r="B104" s="337"/>
      <c r="C104" s="337"/>
      <c r="D104" s="323"/>
      <c r="E104" s="320"/>
      <c r="F104" s="329"/>
      <c r="G104" s="329"/>
      <c r="H104" s="333"/>
      <c r="I104" s="334"/>
      <c r="J104" s="324" t="e">
        <f>IF(AND(Q104="",#REF!&gt;0,#REF!&lt;5),K104,)</f>
        <v>#REF!</v>
      </c>
      <c r="K104" s="325" t="str">
        <f>IF(D104="","ZZZ9",IF(AND(#REF!&gt;0,#REF!&lt;5),D104&amp;#REF!,D104&amp;"9"))</f>
        <v>ZZZ9</v>
      </c>
      <c r="L104" s="326">
        <f t="shared" ref="L104:L156" si="3">IF(Q104="",999,Q104)</f>
        <v>999</v>
      </c>
      <c r="M104" s="340">
        <f t="shared" ref="M104:M156" si="4">IF(P104=999,999,1)</f>
        <v>999</v>
      </c>
      <c r="N104" s="336"/>
      <c r="O104" s="329"/>
      <c r="P104" s="328">
        <f t="shared" ref="P104:P156" si="5">IF(N104="DA",1,IF(N104="WC",2,IF(N104="SE",3,IF(N104="Q",4,IF(N104="LL",5,999)))))</f>
        <v>999</v>
      </c>
      <c r="Q104" s="329"/>
    </row>
    <row r="105" spans="1:17" s="330" customFormat="1" ht="18.899999999999999" customHeight="1" x14ac:dyDescent="0.25">
      <c r="A105" s="316">
        <v>99</v>
      </c>
      <c r="B105" s="337"/>
      <c r="C105" s="337"/>
      <c r="D105" s="323"/>
      <c r="E105" s="320"/>
      <c r="F105" s="329"/>
      <c r="G105" s="329"/>
      <c r="H105" s="333"/>
      <c r="I105" s="334"/>
      <c r="J105" s="324" t="e">
        <f>IF(AND(Q105="",#REF!&gt;0,#REF!&lt;5),K105,)</f>
        <v>#REF!</v>
      </c>
      <c r="K105" s="325" t="str">
        <f>IF(D105="","ZZZ9",IF(AND(#REF!&gt;0,#REF!&lt;5),D105&amp;#REF!,D105&amp;"9"))</f>
        <v>ZZZ9</v>
      </c>
      <c r="L105" s="326">
        <f t="shared" si="3"/>
        <v>999</v>
      </c>
      <c r="M105" s="340">
        <f t="shared" si="4"/>
        <v>999</v>
      </c>
      <c r="N105" s="336"/>
      <c r="O105" s="329"/>
      <c r="P105" s="328">
        <f t="shared" si="5"/>
        <v>999</v>
      </c>
      <c r="Q105" s="329"/>
    </row>
    <row r="106" spans="1:17" s="330" customFormat="1" ht="18.899999999999999" customHeight="1" x14ac:dyDescent="0.25">
      <c r="A106" s="316">
        <v>100</v>
      </c>
      <c r="B106" s="337"/>
      <c r="C106" s="337"/>
      <c r="D106" s="323"/>
      <c r="E106" s="320"/>
      <c r="F106" s="329"/>
      <c r="G106" s="329"/>
      <c r="H106" s="333"/>
      <c r="I106" s="334"/>
      <c r="J106" s="324" t="e">
        <f>IF(AND(Q106="",#REF!&gt;0,#REF!&lt;5),K106,)</f>
        <v>#REF!</v>
      </c>
      <c r="K106" s="325" t="str">
        <f>IF(D106="","ZZZ9",IF(AND(#REF!&gt;0,#REF!&lt;5),D106&amp;#REF!,D106&amp;"9"))</f>
        <v>ZZZ9</v>
      </c>
      <c r="L106" s="326">
        <f t="shared" si="3"/>
        <v>999</v>
      </c>
      <c r="M106" s="340">
        <f t="shared" si="4"/>
        <v>999</v>
      </c>
      <c r="N106" s="336"/>
      <c r="O106" s="329"/>
      <c r="P106" s="328">
        <f t="shared" si="5"/>
        <v>999</v>
      </c>
      <c r="Q106" s="329"/>
    </row>
    <row r="107" spans="1:17" s="330" customFormat="1" ht="18.899999999999999" customHeight="1" x14ac:dyDescent="0.25">
      <c r="A107" s="316">
        <v>101</v>
      </c>
      <c r="B107" s="337"/>
      <c r="C107" s="337"/>
      <c r="D107" s="323"/>
      <c r="E107" s="320"/>
      <c r="F107" s="329"/>
      <c r="G107" s="329"/>
      <c r="H107" s="333"/>
      <c r="I107" s="334"/>
      <c r="J107" s="324" t="e">
        <f>IF(AND(Q107="",#REF!&gt;0,#REF!&lt;5),K107,)</f>
        <v>#REF!</v>
      </c>
      <c r="K107" s="325" t="str">
        <f>IF(D107="","ZZZ9",IF(AND(#REF!&gt;0,#REF!&lt;5),D107&amp;#REF!,D107&amp;"9"))</f>
        <v>ZZZ9</v>
      </c>
      <c r="L107" s="326">
        <f t="shared" si="3"/>
        <v>999</v>
      </c>
      <c r="M107" s="340">
        <f t="shared" si="4"/>
        <v>999</v>
      </c>
      <c r="N107" s="336"/>
      <c r="O107" s="329"/>
      <c r="P107" s="328">
        <f t="shared" si="5"/>
        <v>999</v>
      </c>
      <c r="Q107" s="329"/>
    </row>
    <row r="108" spans="1:17" s="330" customFormat="1" ht="18.899999999999999" customHeight="1" x14ac:dyDescent="0.25">
      <c r="A108" s="316">
        <v>102</v>
      </c>
      <c r="B108" s="337"/>
      <c r="C108" s="337"/>
      <c r="D108" s="323"/>
      <c r="E108" s="320"/>
      <c r="F108" s="329"/>
      <c r="G108" s="329"/>
      <c r="H108" s="333"/>
      <c r="I108" s="334"/>
      <c r="J108" s="324" t="e">
        <f>IF(AND(Q108="",#REF!&gt;0,#REF!&lt;5),K108,)</f>
        <v>#REF!</v>
      </c>
      <c r="K108" s="325" t="str">
        <f>IF(D108="","ZZZ9",IF(AND(#REF!&gt;0,#REF!&lt;5),D108&amp;#REF!,D108&amp;"9"))</f>
        <v>ZZZ9</v>
      </c>
      <c r="L108" s="326">
        <f t="shared" si="3"/>
        <v>999</v>
      </c>
      <c r="M108" s="340">
        <f t="shared" si="4"/>
        <v>999</v>
      </c>
      <c r="N108" s="336"/>
      <c r="O108" s="329"/>
      <c r="P108" s="328">
        <f t="shared" si="5"/>
        <v>999</v>
      </c>
      <c r="Q108" s="329"/>
    </row>
    <row r="109" spans="1:17" s="330" customFormat="1" ht="18.899999999999999" customHeight="1" x14ac:dyDescent="0.25">
      <c r="A109" s="316">
        <v>103</v>
      </c>
      <c r="B109" s="337"/>
      <c r="C109" s="337"/>
      <c r="D109" s="323"/>
      <c r="E109" s="320"/>
      <c r="F109" s="329"/>
      <c r="G109" s="329"/>
      <c r="H109" s="333"/>
      <c r="I109" s="334"/>
      <c r="J109" s="324" t="e">
        <f>IF(AND(Q109="",#REF!&gt;0,#REF!&lt;5),K109,)</f>
        <v>#REF!</v>
      </c>
      <c r="K109" s="325" t="str">
        <f>IF(D109="","ZZZ9",IF(AND(#REF!&gt;0,#REF!&lt;5),D109&amp;#REF!,D109&amp;"9"))</f>
        <v>ZZZ9</v>
      </c>
      <c r="L109" s="326">
        <f t="shared" si="3"/>
        <v>999</v>
      </c>
      <c r="M109" s="340">
        <f t="shared" si="4"/>
        <v>999</v>
      </c>
      <c r="N109" s="336"/>
      <c r="O109" s="329"/>
      <c r="P109" s="328">
        <f t="shared" si="5"/>
        <v>999</v>
      </c>
      <c r="Q109" s="329"/>
    </row>
    <row r="110" spans="1:17" s="330" customFormat="1" ht="18.899999999999999" customHeight="1" x14ac:dyDescent="0.25">
      <c r="A110" s="316">
        <v>104</v>
      </c>
      <c r="B110" s="337"/>
      <c r="C110" s="337"/>
      <c r="D110" s="323"/>
      <c r="E110" s="320"/>
      <c r="F110" s="329"/>
      <c r="G110" s="329"/>
      <c r="H110" s="333"/>
      <c r="I110" s="334"/>
      <c r="J110" s="324" t="e">
        <f>IF(AND(Q110="",#REF!&gt;0,#REF!&lt;5),K110,)</f>
        <v>#REF!</v>
      </c>
      <c r="K110" s="325" t="str">
        <f>IF(D110="","ZZZ9",IF(AND(#REF!&gt;0,#REF!&lt;5),D110&amp;#REF!,D110&amp;"9"))</f>
        <v>ZZZ9</v>
      </c>
      <c r="L110" s="326">
        <f t="shared" si="3"/>
        <v>999</v>
      </c>
      <c r="M110" s="340">
        <f t="shared" si="4"/>
        <v>999</v>
      </c>
      <c r="N110" s="336"/>
      <c r="O110" s="329"/>
      <c r="P110" s="328">
        <f t="shared" si="5"/>
        <v>999</v>
      </c>
      <c r="Q110" s="329"/>
    </row>
    <row r="111" spans="1:17" s="330" customFormat="1" ht="18.899999999999999" customHeight="1" x14ac:dyDescent="0.25">
      <c r="A111" s="316">
        <v>105</v>
      </c>
      <c r="B111" s="337"/>
      <c r="C111" s="337"/>
      <c r="D111" s="323"/>
      <c r="E111" s="320"/>
      <c r="F111" s="329"/>
      <c r="G111" s="329"/>
      <c r="H111" s="333"/>
      <c r="I111" s="334"/>
      <c r="J111" s="324" t="e">
        <f>IF(AND(Q111="",#REF!&gt;0,#REF!&lt;5),K111,)</f>
        <v>#REF!</v>
      </c>
      <c r="K111" s="325" t="str">
        <f>IF(D111="","ZZZ9",IF(AND(#REF!&gt;0,#REF!&lt;5),D111&amp;#REF!,D111&amp;"9"))</f>
        <v>ZZZ9</v>
      </c>
      <c r="L111" s="326">
        <f t="shared" si="3"/>
        <v>999</v>
      </c>
      <c r="M111" s="340">
        <f t="shared" si="4"/>
        <v>999</v>
      </c>
      <c r="N111" s="336"/>
      <c r="O111" s="329"/>
      <c r="P111" s="328">
        <f t="shared" si="5"/>
        <v>999</v>
      </c>
      <c r="Q111" s="329"/>
    </row>
    <row r="112" spans="1:17" s="330" customFormat="1" ht="18.899999999999999" customHeight="1" x14ac:dyDescent="0.25">
      <c r="A112" s="316">
        <v>106</v>
      </c>
      <c r="B112" s="337"/>
      <c r="C112" s="337"/>
      <c r="D112" s="323"/>
      <c r="E112" s="320"/>
      <c r="F112" s="329"/>
      <c r="G112" s="329"/>
      <c r="H112" s="333"/>
      <c r="I112" s="334"/>
      <c r="J112" s="324" t="e">
        <f>IF(AND(Q112="",#REF!&gt;0,#REF!&lt;5),K112,)</f>
        <v>#REF!</v>
      </c>
      <c r="K112" s="325" t="str">
        <f>IF(D112="","ZZZ9",IF(AND(#REF!&gt;0,#REF!&lt;5),D112&amp;#REF!,D112&amp;"9"))</f>
        <v>ZZZ9</v>
      </c>
      <c r="L112" s="326">
        <f t="shared" si="3"/>
        <v>999</v>
      </c>
      <c r="M112" s="340">
        <f t="shared" si="4"/>
        <v>999</v>
      </c>
      <c r="N112" s="336"/>
      <c r="O112" s="329"/>
      <c r="P112" s="328">
        <f t="shared" si="5"/>
        <v>999</v>
      </c>
      <c r="Q112" s="329"/>
    </row>
    <row r="113" spans="1:17" s="330" customFormat="1" ht="18.899999999999999" customHeight="1" x14ac:dyDescent="0.25">
      <c r="A113" s="316">
        <v>107</v>
      </c>
      <c r="B113" s="337"/>
      <c r="C113" s="337"/>
      <c r="D113" s="323"/>
      <c r="E113" s="320"/>
      <c r="F113" s="329"/>
      <c r="G113" s="329"/>
      <c r="H113" s="333"/>
      <c r="I113" s="334"/>
      <c r="J113" s="324" t="e">
        <f>IF(AND(Q113="",#REF!&gt;0,#REF!&lt;5),K113,)</f>
        <v>#REF!</v>
      </c>
      <c r="K113" s="325" t="str">
        <f>IF(D113="","ZZZ9",IF(AND(#REF!&gt;0,#REF!&lt;5),D113&amp;#REF!,D113&amp;"9"))</f>
        <v>ZZZ9</v>
      </c>
      <c r="L113" s="326">
        <f t="shared" si="3"/>
        <v>999</v>
      </c>
      <c r="M113" s="340">
        <f t="shared" si="4"/>
        <v>999</v>
      </c>
      <c r="N113" s="336"/>
      <c r="O113" s="329"/>
      <c r="P113" s="328">
        <f t="shared" si="5"/>
        <v>999</v>
      </c>
      <c r="Q113" s="329"/>
    </row>
    <row r="114" spans="1:17" s="330" customFormat="1" ht="18.899999999999999" customHeight="1" x14ac:dyDescent="0.25">
      <c r="A114" s="316">
        <v>108</v>
      </c>
      <c r="B114" s="337"/>
      <c r="C114" s="337"/>
      <c r="D114" s="323"/>
      <c r="E114" s="320"/>
      <c r="F114" s="329"/>
      <c r="G114" s="329"/>
      <c r="H114" s="333"/>
      <c r="I114" s="334"/>
      <c r="J114" s="324" t="e">
        <f>IF(AND(Q114="",#REF!&gt;0,#REF!&lt;5),K114,)</f>
        <v>#REF!</v>
      </c>
      <c r="K114" s="325" t="str">
        <f>IF(D114="","ZZZ9",IF(AND(#REF!&gt;0,#REF!&lt;5),D114&amp;#REF!,D114&amp;"9"))</f>
        <v>ZZZ9</v>
      </c>
      <c r="L114" s="326">
        <f t="shared" si="3"/>
        <v>999</v>
      </c>
      <c r="M114" s="340">
        <f t="shared" si="4"/>
        <v>999</v>
      </c>
      <c r="N114" s="336"/>
      <c r="O114" s="329"/>
      <c r="P114" s="328">
        <f t="shared" si="5"/>
        <v>999</v>
      </c>
      <c r="Q114" s="329"/>
    </row>
    <row r="115" spans="1:17" s="330" customFormat="1" ht="18.899999999999999" customHeight="1" x14ac:dyDescent="0.25">
      <c r="A115" s="316">
        <v>109</v>
      </c>
      <c r="B115" s="337"/>
      <c r="C115" s="337"/>
      <c r="D115" s="323"/>
      <c r="E115" s="320"/>
      <c r="F115" s="329"/>
      <c r="G115" s="329"/>
      <c r="H115" s="333"/>
      <c r="I115" s="334"/>
      <c r="J115" s="324" t="e">
        <f>IF(AND(Q115="",#REF!&gt;0,#REF!&lt;5),K115,)</f>
        <v>#REF!</v>
      </c>
      <c r="K115" s="325" t="str">
        <f>IF(D115="","ZZZ9",IF(AND(#REF!&gt;0,#REF!&lt;5),D115&amp;#REF!,D115&amp;"9"))</f>
        <v>ZZZ9</v>
      </c>
      <c r="L115" s="326">
        <f t="shared" si="3"/>
        <v>999</v>
      </c>
      <c r="M115" s="340">
        <f t="shared" si="4"/>
        <v>999</v>
      </c>
      <c r="N115" s="336"/>
      <c r="O115" s="329"/>
      <c r="P115" s="328">
        <f t="shared" si="5"/>
        <v>999</v>
      </c>
      <c r="Q115" s="329"/>
    </row>
    <row r="116" spans="1:17" s="330" customFormat="1" ht="18.899999999999999" customHeight="1" x14ac:dyDescent="0.25">
      <c r="A116" s="316">
        <v>110</v>
      </c>
      <c r="B116" s="337"/>
      <c r="C116" s="337"/>
      <c r="D116" s="323"/>
      <c r="E116" s="320"/>
      <c r="F116" s="329"/>
      <c r="G116" s="329"/>
      <c r="H116" s="333"/>
      <c r="I116" s="334"/>
      <c r="J116" s="324" t="e">
        <f>IF(AND(Q116="",#REF!&gt;0,#REF!&lt;5),K116,)</f>
        <v>#REF!</v>
      </c>
      <c r="K116" s="325" t="str">
        <f>IF(D116="","ZZZ9",IF(AND(#REF!&gt;0,#REF!&lt;5),D116&amp;#REF!,D116&amp;"9"))</f>
        <v>ZZZ9</v>
      </c>
      <c r="L116" s="326">
        <f t="shared" si="3"/>
        <v>999</v>
      </c>
      <c r="M116" s="340">
        <f t="shared" si="4"/>
        <v>999</v>
      </c>
      <c r="N116" s="336"/>
      <c r="O116" s="329"/>
      <c r="P116" s="328">
        <f t="shared" si="5"/>
        <v>999</v>
      </c>
      <c r="Q116" s="329"/>
    </row>
    <row r="117" spans="1:17" s="330" customFormat="1" ht="18.899999999999999" customHeight="1" x14ac:dyDescent="0.25">
      <c r="A117" s="316">
        <v>111</v>
      </c>
      <c r="B117" s="337"/>
      <c r="C117" s="337"/>
      <c r="D117" s="323"/>
      <c r="E117" s="320"/>
      <c r="F117" s="329"/>
      <c r="G117" s="329"/>
      <c r="H117" s="333"/>
      <c r="I117" s="334"/>
      <c r="J117" s="324" t="e">
        <f>IF(AND(Q117="",#REF!&gt;0,#REF!&lt;5),K117,)</f>
        <v>#REF!</v>
      </c>
      <c r="K117" s="325" t="str">
        <f>IF(D117="","ZZZ9",IF(AND(#REF!&gt;0,#REF!&lt;5),D117&amp;#REF!,D117&amp;"9"))</f>
        <v>ZZZ9</v>
      </c>
      <c r="L117" s="326">
        <f t="shared" si="3"/>
        <v>999</v>
      </c>
      <c r="M117" s="340">
        <f t="shared" si="4"/>
        <v>999</v>
      </c>
      <c r="N117" s="336"/>
      <c r="O117" s="329"/>
      <c r="P117" s="328">
        <f t="shared" si="5"/>
        <v>999</v>
      </c>
      <c r="Q117" s="329"/>
    </row>
    <row r="118" spans="1:17" s="330" customFormat="1" ht="18.899999999999999" customHeight="1" x14ac:dyDescent="0.25">
      <c r="A118" s="316">
        <v>112</v>
      </c>
      <c r="B118" s="337"/>
      <c r="C118" s="337"/>
      <c r="D118" s="323"/>
      <c r="E118" s="320"/>
      <c r="F118" s="329"/>
      <c r="G118" s="329"/>
      <c r="H118" s="333"/>
      <c r="I118" s="334"/>
      <c r="J118" s="324" t="e">
        <f>IF(AND(Q118="",#REF!&gt;0,#REF!&lt;5),K118,)</f>
        <v>#REF!</v>
      </c>
      <c r="K118" s="325" t="str">
        <f>IF(D118="","ZZZ9",IF(AND(#REF!&gt;0,#REF!&lt;5),D118&amp;#REF!,D118&amp;"9"))</f>
        <v>ZZZ9</v>
      </c>
      <c r="L118" s="326">
        <f t="shared" si="3"/>
        <v>999</v>
      </c>
      <c r="M118" s="340">
        <f t="shared" si="4"/>
        <v>999</v>
      </c>
      <c r="N118" s="336"/>
      <c r="O118" s="329"/>
      <c r="P118" s="328">
        <f t="shared" si="5"/>
        <v>999</v>
      </c>
      <c r="Q118" s="329"/>
    </row>
    <row r="119" spans="1:17" s="330" customFormat="1" ht="18.899999999999999" customHeight="1" x14ac:dyDescent="0.25">
      <c r="A119" s="316">
        <v>113</v>
      </c>
      <c r="B119" s="337"/>
      <c r="C119" s="337"/>
      <c r="D119" s="323"/>
      <c r="E119" s="320"/>
      <c r="F119" s="329"/>
      <c r="G119" s="329"/>
      <c r="H119" s="333"/>
      <c r="I119" s="334"/>
      <c r="J119" s="324" t="e">
        <f>IF(AND(Q119="",#REF!&gt;0,#REF!&lt;5),K119,)</f>
        <v>#REF!</v>
      </c>
      <c r="K119" s="325" t="str">
        <f>IF(D119="","ZZZ9",IF(AND(#REF!&gt;0,#REF!&lt;5),D119&amp;#REF!,D119&amp;"9"))</f>
        <v>ZZZ9</v>
      </c>
      <c r="L119" s="326">
        <f t="shared" si="3"/>
        <v>999</v>
      </c>
      <c r="M119" s="340">
        <f t="shared" si="4"/>
        <v>999</v>
      </c>
      <c r="N119" s="336"/>
      <c r="O119" s="329"/>
      <c r="P119" s="328">
        <f t="shared" si="5"/>
        <v>999</v>
      </c>
      <c r="Q119" s="329"/>
    </row>
    <row r="120" spans="1:17" s="330" customFormat="1" ht="18.899999999999999" customHeight="1" x14ac:dyDescent="0.25">
      <c r="A120" s="316">
        <v>114</v>
      </c>
      <c r="B120" s="337"/>
      <c r="C120" s="337"/>
      <c r="D120" s="323"/>
      <c r="E120" s="320"/>
      <c r="F120" s="329"/>
      <c r="G120" s="329"/>
      <c r="H120" s="333"/>
      <c r="I120" s="334"/>
      <c r="J120" s="324" t="e">
        <f>IF(AND(Q120="",#REF!&gt;0,#REF!&lt;5),K120,)</f>
        <v>#REF!</v>
      </c>
      <c r="K120" s="325" t="str">
        <f>IF(D120="","ZZZ9",IF(AND(#REF!&gt;0,#REF!&lt;5),D120&amp;#REF!,D120&amp;"9"))</f>
        <v>ZZZ9</v>
      </c>
      <c r="L120" s="326">
        <f t="shared" si="3"/>
        <v>999</v>
      </c>
      <c r="M120" s="340">
        <f t="shared" si="4"/>
        <v>999</v>
      </c>
      <c r="N120" s="336"/>
      <c r="O120" s="329"/>
      <c r="P120" s="328">
        <f t="shared" si="5"/>
        <v>999</v>
      </c>
      <c r="Q120" s="329"/>
    </row>
    <row r="121" spans="1:17" s="330" customFormat="1" ht="18.899999999999999" customHeight="1" x14ac:dyDescent="0.25">
      <c r="A121" s="316">
        <v>115</v>
      </c>
      <c r="B121" s="337"/>
      <c r="C121" s="337"/>
      <c r="D121" s="323"/>
      <c r="E121" s="320"/>
      <c r="F121" s="329"/>
      <c r="G121" s="329"/>
      <c r="H121" s="333"/>
      <c r="I121" s="334"/>
      <c r="J121" s="324" t="e">
        <f>IF(AND(Q121="",#REF!&gt;0,#REF!&lt;5),K121,)</f>
        <v>#REF!</v>
      </c>
      <c r="K121" s="325" t="str">
        <f>IF(D121="","ZZZ9",IF(AND(#REF!&gt;0,#REF!&lt;5),D121&amp;#REF!,D121&amp;"9"))</f>
        <v>ZZZ9</v>
      </c>
      <c r="L121" s="326">
        <f t="shared" si="3"/>
        <v>999</v>
      </c>
      <c r="M121" s="340">
        <f t="shared" si="4"/>
        <v>999</v>
      </c>
      <c r="N121" s="336"/>
      <c r="O121" s="329"/>
      <c r="P121" s="328">
        <f t="shared" si="5"/>
        <v>999</v>
      </c>
      <c r="Q121" s="329"/>
    </row>
    <row r="122" spans="1:17" s="330" customFormat="1" ht="18.899999999999999" customHeight="1" x14ac:dyDescent="0.25">
      <c r="A122" s="316">
        <v>116</v>
      </c>
      <c r="B122" s="337"/>
      <c r="C122" s="337"/>
      <c r="D122" s="323"/>
      <c r="E122" s="320"/>
      <c r="F122" s="329"/>
      <c r="G122" s="329"/>
      <c r="H122" s="333"/>
      <c r="I122" s="334"/>
      <c r="J122" s="324" t="e">
        <f>IF(AND(Q122="",#REF!&gt;0,#REF!&lt;5),K122,)</f>
        <v>#REF!</v>
      </c>
      <c r="K122" s="325" t="str">
        <f>IF(D122="","ZZZ9",IF(AND(#REF!&gt;0,#REF!&lt;5),D122&amp;#REF!,D122&amp;"9"))</f>
        <v>ZZZ9</v>
      </c>
      <c r="L122" s="326">
        <f t="shared" si="3"/>
        <v>999</v>
      </c>
      <c r="M122" s="340">
        <f t="shared" si="4"/>
        <v>999</v>
      </c>
      <c r="N122" s="336"/>
      <c r="O122" s="329"/>
      <c r="P122" s="328">
        <f t="shared" si="5"/>
        <v>999</v>
      </c>
      <c r="Q122" s="329"/>
    </row>
    <row r="123" spans="1:17" s="330" customFormat="1" ht="18.899999999999999" customHeight="1" x14ac:dyDescent="0.25">
      <c r="A123" s="316">
        <v>117</v>
      </c>
      <c r="B123" s="337"/>
      <c r="C123" s="337"/>
      <c r="D123" s="323"/>
      <c r="E123" s="320"/>
      <c r="F123" s="329"/>
      <c r="G123" s="329"/>
      <c r="H123" s="333"/>
      <c r="I123" s="334"/>
      <c r="J123" s="324" t="e">
        <f>IF(AND(Q123="",#REF!&gt;0,#REF!&lt;5),K123,)</f>
        <v>#REF!</v>
      </c>
      <c r="K123" s="325" t="str">
        <f>IF(D123="","ZZZ9",IF(AND(#REF!&gt;0,#REF!&lt;5),D123&amp;#REF!,D123&amp;"9"))</f>
        <v>ZZZ9</v>
      </c>
      <c r="L123" s="326">
        <f t="shared" si="3"/>
        <v>999</v>
      </c>
      <c r="M123" s="340">
        <f t="shared" si="4"/>
        <v>999</v>
      </c>
      <c r="N123" s="336"/>
      <c r="O123" s="329"/>
      <c r="P123" s="328">
        <f t="shared" si="5"/>
        <v>999</v>
      </c>
      <c r="Q123" s="329"/>
    </row>
    <row r="124" spans="1:17" s="330" customFormat="1" ht="18.899999999999999" customHeight="1" x14ac:dyDescent="0.25">
      <c r="A124" s="316">
        <v>118</v>
      </c>
      <c r="B124" s="337"/>
      <c r="C124" s="337"/>
      <c r="D124" s="323"/>
      <c r="E124" s="320"/>
      <c r="F124" s="329"/>
      <c r="G124" s="329"/>
      <c r="H124" s="333"/>
      <c r="I124" s="334"/>
      <c r="J124" s="324" t="e">
        <f>IF(AND(Q124="",#REF!&gt;0,#REF!&lt;5),K124,)</f>
        <v>#REF!</v>
      </c>
      <c r="K124" s="325" t="str">
        <f>IF(D124="","ZZZ9",IF(AND(#REF!&gt;0,#REF!&lt;5),D124&amp;#REF!,D124&amp;"9"))</f>
        <v>ZZZ9</v>
      </c>
      <c r="L124" s="326">
        <f t="shared" si="3"/>
        <v>999</v>
      </c>
      <c r="M124" s="340">
        <f t="shared" si="4"/>
        <v>999</v>
      </c>
      <c r="N124" s="336"/>
      <c r="O124" s="329"/>
      <c r="P124" s="328">
        <f t="shared" si="5"/>
        <v>999</v>
      </c>
      <c r="Q124" s="329"/>
    </row>
    <row r="125" spans="1:17" s="330" customFormat="1" ht="18.899999999999999" customHeight="1" x14ac:dyDescent="0.25">
      <c r="A125" s="316">
        <v>119</v>
      </c>
      <c r="B125" s="337"/>
      <c r="C125" s="337"/>
      <c r="D125" s="323"/>
      <c r="E125" s="320"/>
      <c r="F125" s="329"/>
      <c r="G125" s="329"/>
      <c r="H125" s="333"/>
      <c r="I125" s="334"/>
      <c r="J125" s="324" t="e">
        <f>IF(AND(Q125="",#REF!&gt;0,#REF!&lt;5),K125,)</f>
        <v>#REF!</v>
      </c>
      <c r="K125" s="325" t="str">
        <f>IF(D125="","ZZZ9",IF(AND(#REF!&gt;0,#REF!&lt;5),D125&amp;#REF!,D125&amp;"9"))</f>
        <v>ZZZ9</v>
      </c>
      <c r="L125" s="326">
        <f t="shared" si="3"/>
        <v>999</v>
      </c>
      <c r="M125" s="340">
        <f t="shared" si="4"/>
        <v>999</v>
      </c>
      <c r="N125" s="336"/>
      <c r="O125" s="329"/>
      <c r="P125" s="328">
        <f t="shared" si="5"/>
        <v>999</v>
      </c>
      <c r="Q125" s="329"/>
    </row>
    <row r="126" spans="1:17" s="330" customFormat="1" ht="18.899999999999999" customHeight="1" x14ac:dyDescent="0.25">
      <c r="A126" s="316">
        <v>120</v>
      </c>
      <c r="B126" s="337"/>
      <c r="C126" s="337"/>
      <c r="D126" s="323"/>
      <c r="E126" s="320"/>
      <c r="F126" s="329"/>
      <c r="G126" s="329"/>
      <c r="H126" s="333"/>
      <c r="I126" s="334"/>
      <c r="J126" s="324" t="e">
        <f>IF(AND(Q126="",#REF!&gt;0,#REF!&lt;5),K126,)</f>
        <v>#REF!</v>
      </c>
      <c r="K126" s="325" t="str">
        <f>IF(D126="","ZZZ9",IF(AND(#REF!&gt;0,#REF!&lt;5),D126&amp;#REF!,D126&amp;"9"))</f>
        <v>ZZZ9</v>
      </c>
      <c r="L126" s="326">
        <f t="shared" si="3"/>
        <v>999</v>
      </c>
      <c r="M126" s="340">
        <f t="shared" si="4"/>
        <v>999</v>
      </c>
      <c r="N126" s="336"/>
      <c r="O126" s="329"/>
      <c r="P126" s="328">
        <f t="shared" si="5"/>
        <v>999</v>
      </c>
      <c r="Q126" s="329"/>
    </row>
    <row r="127" spans="1:17" s="330" customFormat="1" ht="18.899999999999999" customHeight="1" x14ac:dyDescent="0.25">
      <c r="A127" s="316">
        <v>121</v>
      </c>
      <c r="B127" s="337"/>
      <c r="C127" s="337"/>
      <c r="D127" s="323"/>
      <c r="E127" s="320"/>
      <c r="F127" s="329"/>
      <c r="G127" s="329"/>
      <c r="H127" s="333"/>
      <c r="I127" s="334"/>
      <c r="J127" s="324" t="e">
        <f>IF(AND(Q127="",#REF!&gt;0,#REF!&lt;5),K127,)</f>
        <v>#REF!</v>
      </c>
      <c r="K127" s="325" t="str">
        <f>IF(D127="","ZZZ9",IF(AND(#REF!&gt;0,#REF!&lt;5),D127&amp;#REF!,D127&amp;"9"))</f>
        <v>ZZZ9</v>
      </c>
      <c r="L127" s="326">
        <f t="shared" si="3"/>
        <v>999</v>
      </c>
      <c r="M127" s="340">
        <f t="shared" si="4"/>
        <v>999</v>
      </c>
      <c r="N127" s="336"/>
      <c r="O127" s="329"/>
      <c r="P127" s="328">
        <f t="shared" si="5"/>
        <v>999</v>
      </c>
      <c r="Q127" s="329"/>
    </row>
    <row r="128" spans="1:17" s="330" customFormat="1" ht="18.899999999999999" customHeight="1" x14ac:dyDescent="0.25">
      <c r="A128" s="316">
        <v>122</v>
      </c>
      <c r="B128" s="337"/>
      <c r="C128" s="337"/>
      <c r="D128" s="323"/>
      <c r="E128" s="320"/>
      <c r="F128" s="329"/>
      <c r="G128" s="329"/>
      <c r="H128" s="333"/>
      <c r="I128" s="334"/>
      <c r="J128" s="324" t="e">
        <f>IF(AND(Q128="",#REF!&gt;0,#REF!&lt;5),K128,)</f>
        <v>#REF!</v>
      </c>
      <c r="K128" s="325" t="str">
        <f>IF(D128="","ZZZ9",IF(AND(#REF!&gt;0,#REF!&lt;5),D128&amp;#REF!,D128&amp;"9"))</f>
        <v>ZZZ9</v>
      </c>
      <c r="L128" s="326">
        <f t="shared" si="3"/>
        <v>999</v>
      </c>
      <c r="M128" s="340">
        <f t="shared" si="4"/>
        <v>999</v>
      </c>
      <c r="N128" s="336"/>
      <c r="O128" s="329"/>
      <c r="P128" s="328">
        <f t="shared" si="5"/>
        <v>999</v>
      </c>
      <c r="Q128" s="329"/>
    </row>
    <row r="129" spans="1:17" s="330" customFormat="1" ht="18.899999999999999" customHeight="1" x14ac:dyDescent="0.25">
      <c r="A129" s="316">
        <v>123</v>
      </c>
      <c r="B129" s="337"/>
      <c r="C129" s="337"/>
      <c r="D129" s="323"/>
      <c r="E129" s="320"/>
      <c r="F129" s="329"/>
      <c r="G129" s="329"/>
      <c r="H129" s="333"/>
      <c r="I129" s="334"/>
      <c r="J129" s="324" t="e">
        <f>IF(AND(Q129="",#REF!&gt;0,#REF!&lt;5),K129,)</f>
        <v>#REF!</v>
      </c>
      <c r="K129" s="325" t="str">
        <f>IF(D129="","ZZZ9",IF(AND(#REF!&gt;0,#REF!&lt;5),D129&amp;#REF!,D129&amp;"9"))</f>
        <v>ZZZ9</v>
      </c>
      <c r="L129" s="326">
        <f t="shared" si="3"/>
        <v>999</v>
      </c>
      <c r="M129" s="340">
        <f t="shared" si="4"/>
        <v>999</v>
      </c>
      <c r="N129" s="336"/>
      <c r="O129" s="329"/>
      <c r="P129" s="328">
        <f t="shared" si="5"/>
        <v>999</v>
      </c>
      <c r="Q129" s="329"/>
    </row>
    <row r="130" spans="1:17" s="330" customFormat="1" ht="18.899999999999999" customHeight="1" x14ac:dyDescent="0.25">
      <c r="A130" s="316">
        <v>124</v>
      </c>
      <c r="B130" s="337"/>
      <c r="C130" s="337"/>
      <c r="D130" s="323"/>
      <c r="E130" s="320"/>
      <c r="F130" s="329"/>
      <c r="G130" s="329"/>
      <c r="H130" s="333"/>
      <c r="I130" s="334"/>
      <c r="J130" s="324" t="e">
        <f>IF(AND(Q130="",#REF!&gt;0,#REF!&lt;5),K130,)</f>
        <v>#REF!</v>
      </c>
      <c r="K130" s="325" t="str">
        <f>IF(D130="","ZZZ9",IF(AND(#REF!&gt;0,#REF!&lt;5),D130&amp;#REF!,D130&amp;"9"))</f>
        <v>ZZZ9</v>
      </c>
      <c r="L130" s="326">
        <f t="shared" si="3"/>
        <v>999</v>
      </c>
      <c r="M130" s="340">
        <f t="shared" si="4"/>
        <v>999</v>
      </c>
      <c r="N130" s="336"/>
      <c r="O130" s="329"/>
      <c r="P130" s="328">
        <f t="shared" si="5"/>
        <v>999</v>
      </c>
      <c r="Q130" s="329"/>
    </row>
    <row r="131" spans="1:17" s="330" customFormat="1" ht="18.899999999999999" customHeight="1" x14ac:dyDescent="0.25">
      <c r="A131" s="316">
        <v>125</v>
      </c>
      <c r="B131" s="337"/>
      <c r="C131" s="337"/>
      <c r="D131" s="323"/>
      <c r="E131" s="320"/>
      <c r="F131" s="329"/>
      <c r="G131" s="329"/>
      <c r="H131" s="333"/>
      <c r="I131" s="334"/>
      <c r="J131" s="324" t="e">
        <f>IF(AND(Q131="",#REF!&gt;0,#REF!&lt;5),K131,)</f>
        <v>#REF!</v>
      </c>
      <c r="K131" s="325" t="str">
        <f>IF(D131="","ZZZ9",IF(AND(#REF!&gt;0,#REF!&lt;5),D131&amp;#REF!,D131&amp;"9"))</f>
        <v>ZZZ9</v>
      </c>
      <c r="L131" s="326">
        <f t="shared" si="3"/>
        <v>999</v>
      </c>
      <c r="M131" s="340">
        <f t="shared" si="4"/>
        <v>999</v>
      </c>
      <c r="N131" s="336"/>
      <c r="O131" s="329"/>
      <c r="P131" s="328">
        <f t="shared" si="5"/>
        <v>999</v>
      </c>
      <c r="Q131" s="329"/>
    </row>
    <row r="132" spans="1:17" s="330" customFormat="1" ht="18.899999999999999" customHeight="1" x14ac:dyDescent="0.25">
      <c r="A132" s="316">
        <v>126</v>
      </c>
      <c r="B132" s="337"/>
      <c r="C132" s="337"/>
      <c r="D132" s="323"/>
      <c r="E132" s="320"/>
      <c r="F132" s="329"/>
      <c r="G132" s="329"/>
      <c r="H132" s="333"/>
      <c r="I132" s="334"/>
      <c r="J132" s="324" t="e">
        <f>IF(AND(Q132="",#REF!&gt;0,#REF!&lt;5),K132,)</f>
        <v>#REF!</v>
      </c>
      <c r="K132" s="325" t="str">
        <f>IF(D132="","ZZZ9",IF(AND(#REF!&gt;0,#REF!&lt;5),D132&amp;#REF!,D132&amp;"9"))</f>
        <v>ZZZ9</v>
      </c>
      <c r="L132" s="326">
        <f t="shared" si="3"/>
        <v>999</v>
      </c>
      <c r="M132" s="340">
        <f t="shared" si="4"/>
        <v>999</v>
      </c>
      <c r="N132" s="336"/>
      <c r="O132" s="329"/>
      <c r="P132" s="328">
        <f t="shared" si="5"/>
        <v>999</v>
      </c>
      <c r="Q132" s="329"/>
    </row>
    <row r="133" spans="1:17" s="330" customFormat="1" ht="18.899999999999999" customHeight="1" x14ac:dyDescent="0.25">
      <c r="A133" s="316">
        <v>127</v>
      </c>
      <c r="B133" s="337"/>
      <c r="C133" s="337"/>
      <c r="D133" s="323"/>
      <c r="E133" s="320"/>
      <c r="F133" s="329"/>
      <c r="G133" s="329"/>
      <c r="H133" s="333"/>
      <c r="I133" s="334"/>
      <c r="J133" s="324" t="e">
        <f>IF(AND(Q133="",#REF!&gt;0,#REF!&lt;5),K133,)</f>
        <v>#REF!</v>
      </c>
      <c r="K133" s="325" t="str">
        <f>IF(D133="","ZZZ9",IF(AND(#REF!&gt;0,#REF!&lt;5),D133&amp;#REF!,D133&amp;"9"))</f>
        <v>ZZZ9</v>
      </c>
      <c r="L133" s="326">
        <f t="shared" si="3"/>
        <v>999</v>
      </c>
      <c r="M133" s="340">
        <f t="shared" si="4"/>
        <v>999</v>
      </c>
      <c r="N133" s="336"/>
      <c r="O133" s="329"/>
      <c r="P133" s="328">
        <f t="shared" si="5"/>
        <v>999</v>
      </c>
      <c r="Q133" s="329"/>
    </row>
    <row r="134" spans="1:17" s="330" customFormat="1" ht="18.899999999999999" customHeight="1" x14ac:dyDescent="0.25">
      <c r="A134" s="316">
        <v>128</v>
      </c>
      <c r="B134" s="337"/>
      <c r="C134" s="337"/>
      <c r="D134" s="323"/>
      <c r="E134" s="320"/>
      <c r="F134" s="329"/>
      <c r="G134" s="329"/>
      <c r="H134" s="333"/>
      <c r="I134" s="334"/>
      <c r="J134" s="324" t="e">
        <f>IF(AND(Q134="",#REF!&gt;0,#REF!&lt;5),K134,)</f>
        <v>#REF!</v>
      </c>
      <c r="K134" s="325" t="str">
        <f>IF(D134="","ZZZ9",IF(AND(#REF!&gt;0,#REF!&lt;5),D134&amp;#REF!,D134&amp;"9"))</f>
        <v>ZZZ9</v>
      </c>
      <c r="L134" s="326">
        <f t="shared" si="3"/>
        <v>999</v>
      </c>
      <c r="M134" s="340">
        <f t="shared" si="4"/>
        <v>999</v>
      </c>
      <c r="N134" s="336"/>
      <c r="O134" s="334"/>
      <c r="P134" s="345">
        <f t="shared" si="5"/>
        <v>999</v>
      </c>
      <c r="Q134" s="334"/>
    </row>
    <row r="135" spans="1:17" x14ac:dyDescent="0.25">
      <c r="A135" s="316">
        <v>129</v>
      </c>
      <c r="B135" s="337"/>
      <c r="C135" s="337"/>
      <c r="D135" s="323"/>
      <c r="E135" s="320"/>
      <c r="F135" s="329"/>
      <c r="G135" s="329"/>
      <c r="H135" s="333"/>
      <c r="I135" s="334"/>
      <c r="J135" s="324" t="e">
        <f>IF(AND(Q135="",#REF!&gt;0,#REF!&lt;5),K135,)</f>
        <v>#REF!</v>
      </c>
      <c r="K135" s="325" t="str">
        <f>IF(D135="","ZZZ9",IF(AND(#REF!&gt;0,#REF!&lt;5),D135&amp;#REF!,D135&amp;"9"))</f>
        <v>ZZZ9</v>
      </c>
      <c r="L135" s="326">
        <f t="shared" si="3"/>
        <v>999</v>
      </c>
      <c r="M135" s="340">
        <f t="shared" si="4"/>
        <v>999</v>
      </c>
      <c r="N135" s="336"/>
      <c r="O135" s="329"/>
      <c r="P135" s="328">
        <f t="shared" si="5"/>
        <v>999</v>
      </c>
      <c r="Q135" s="329"/>
    </row>
    <row r="136" spans="1:17" x14ac:dyDescent="0.25">
      <c r="A136" s="316">
        <v>130</v>
      </c>
      <c r="B136" s="337"/>
      <c r="C136" s="337"/>
      <c r="D136" s="323"/>
      <c r="E136" s="320"/>
      <c r="F136" s="329"/>
      <c r="G136" s="329"/>
      <c r="H136" s="333"/>
      <c r="I136" s="334"/>
      <c r="J136" s="324" t="e">
        <f>IF(AND(Q136="",#REF!&gt;0,#REF!&lt;5),K136,)</f>
        <v>#REF!</v>
      </c>
      <c r="K136" s="325" t="str">
        <f>IF(D136="","ZZZ9",IF(AND(#REF!&gt;0,#REF!&lt;5),D136&amp;#REF!,D136&amp;"9"))</f>
        <v>ZZZ9</v>
      </c>
      <c r="L136" s="326">
        <f t="shared" si="3"/>
        <v>999</v>
      </c>
      <c r="M136" s="340">
        <f t="shared" si="4"/>
        <v>999</v>
      </c>
      <c r="N136" s="336"/>
      <c r="O136" s="329"/>
      <c r="P136" s="328">
        <f t="shared" si="5"/>
        <v>999</v>
      </c>
      <c r="Q136" s="329"/>
    </row>
    <row r="137" spans="1:17" x14ac:dyDescent="0.25">
      <c r="A137" s="316">
        <v>131</v>
      </c>
      <c r="B137" s="337"/>
      <c r="C137" s="337"/>
      <c r="D137" s="323"/>
      <c r="E137" s="320"/>
      <c r="F137" s="329"/>
      <c r="G137" s="329"/>
      <c r="H137" s="333"/>
      <c r="I137" s="334"/>
      <c r="J137" s="324" t="e">
        <f>IF(AND(Q137="",#REF!&gt;0,#REF!&lt;5),K137,)</f>
        <v>#REF!</v>
      </c>
      <c r="K137" s="325" t="str">
        <f>IF(D137="","ZZZ9",IF(AND(#REF!&gt;0,#REF!&lt;5),D137&amp;#REF!,D137&amp;"9"))</f>
        <v>ZZZ9</v>
      </c>
      <c r="L137" s="326">
        <f t="shared" si="3"/>
        <v>999</v>
      </c>
      <c r="M137" s="340">
        <f t="shared" si="4"/>
        <v>999</v>
      </c>
      <c r="N137" s="336"/>
      <c r="O137" s="329"/>
      <c r="P137" s="328">
        <f t="shared" si="5"/>
        <v>999</v>
      </c>
      <c r="Q137" s="329"/>
    </row>
    <row r="138" spans="1:17" x14ac:dyDescent="0.25">
      <c r="A138" s="316">
        <v>132</v>
      </c>
      <c r="B138" s="337"/>
      <c r="C138" s="337"/>
      <c r="D138" s="323"/>
      <c r="E138" s="320"/>
      <c r="F138" s="329"/>
      <c r="G138" s="329"/>
      <c r="H138" s="333"/>
      <c r="I138" s="334"/>
      <c r="J138" s="324" t="e">
        <f>IF(AND(Q138="",#REF!&gt;0,#REF!&lt;5),K138,)</f>
        <v>#REF!</v>
      </c>
      <c r="K138" s="325" t="str">
        <f>IF(D138="","ZZZ9",IF(AND(#REF!&gt;0,#REF!&lt;5),D138&amp;#REF!,D138&amp;"9"))</f>
        <v>ZZZ9</v>
      </c>
      <c r="L138" s="326">
        <f t="shared" si="3"/>
        <v>999</v>
      </c>
      <c r="M138" s="340">
        <f t="shared" si="4"/>
        <v>999</v>
      </c>
      <c r="N138" s="336"/>
      <c r="O138" s="329"/>
      <c r="P138" s="328">
        <f t="shared" si="5"/>
        <v>999</v>
      </c>
      <c r="Q138" s="329"/>
    </row>
    <row r="139" spans="1:17" x14ac:dyDescent="0.25">
      <c r="A139" s="316">
        <v>133</v>
      </c>
      <c r="B139" s="337"/>
      <c r="C139" s="337"/>
      <c r="D139" s="323"/>
      <c r="E139" s="320"/>
      <c r="F139" s="329"/>
      <c r="G139" s="329"/>
      <c r="H139" s="333"/>
      <c r="I139" s="334"/>
      <c r="J139" s="324" t="e">
        <f>IF(AND(Q139="",#REF!&gt;0,#REF!&lt;5),K139,)</f>
        <v>#REF!</v>
      </c>
      <c r="K139" s="325" t="str">
        <f>IF(D139="","ZZZ9",IF(AND(#REF!&gt;0,#REF!&lt;5),D139&amp;#REF!,D139&amp;"9"))</f>
        <v>ZZZ9</v>
      </c>
      <c r="L139" s="326">
        <f t="shared" si="3"/>
        <v>999</v>
      </c>
      <c r="M139" s="340">
        <f t="shared" si="4"/>
        <v>999</v>
      </c>
      <c r="N139" s="336"/>
      <c r="O139" s="329"/>
      <c r="P139" s="328">
        <f t="shared" si="5"/>
        <v>999</v>
      </c>
      <c r="Q139" s="329"/>
    </row>
    <row r="140" spans="1:17" x14ac:dyDescent="0.25">
      <c r="A140" s="316">
        <v>134</v>
      </c>
      <c r="B140" s="337"/>
      <c r="C140" s="337"/>
      <c r="D140" s="323"/>
      <c r="E140" s="320"/>
      <c r="F140" s="329"/>
      <c r="G140" s="329"/>
      <c r="H140" s="333"/>
      <c r="I140" s="334"/>
      <c r="J140" s="324" t="e">
        <f>IF(AND(Q140="",#REF!&gt;0,#REF!&lt;5),K140,)</f>
        <v>#REF!</v>
      </c>
      <c r="K140" s="325" t="str">
        <f>IF(D140="","ZZZ9",IF(AND(#REF!&gt;0,#REF!&lt;5),D140&amp;#REF!,D140&amp;"9"))</f>
        <v>ZZZ9</v>
      </c>
      <c r="L140" s="326">
        <f t="shared" si="3"/>
        <v>999</v>
      </c>
      <c r="M140" s="340">
        <f t="shared" si="4"/>
        <v>999</v>
      </c>
      <c r="N140" s="336"/>
      <c r="O140" s="329"/>
      <c r="P140" s="328">
        <f t="shared" si="5"/>
        <v>999</v>
      </c>
      <c r="Q140" s="329"/>
    </row>
    <row r="141" spans="1:17" x14ac:dyDescent="0.25">
      <c r="A141" s="316">
        <v>135</v>
      </c>
      <c r="B141" s="337"/>
      <c r="C141" s="337"/>
      <c r="D141" s="323"/>
      <c r="E141" s="320"/>
      <c r="F141" s="329"/>
      <c r="G141" s="329"/>
      <c r="H141" s="333"/>
      <c r="I141" s="334"/>
      <c r="J141" s="324" t="e">
        <f>IF(AND(Q141="",#REF!&gt;0,#REF!&lt;5),K141,)</f>
        <v>#REF!</v>
      </c>
      <c r="K141" s="325" t="str">
        <f>IF(D141="","ZZZ9",IF(AND(#REF!&gt;0,#REF!&lt;5),D141&amp;#REF!,D141&amp;"9"))</f>
        <v>ZZZ9</v>
      </c>
      <c r="L141" s="326">
        <f t="shared" si="3"/>
        <v>999</v>
      </c>
      <c r="M141" s="340">
        <f t="shared" si="4"/>
        <v>999</v>
      </c>
      <c r="N141" s="336"/>
      <c r="O141" s="334"/>
      <c r="P141" s="345">
        <f t="shared" si="5"/>
        <v>999</v>
      </c>
      <c r="Q141" s="334"/>
    </row>
    <row r="142" spans="1:17" x14ac:dyDescent="0.25">
      <c r="A142" s="316">
        <v>136</v>
      </c>
      <c r="B142" s="337"/>
      <c r="C142" s="337"/>
      <c r="D142" s="323"/>
      <c r="E142" s="320"/>
      <c r="F142" s="329"/>
      <c r="G142" s="329"/>
      <c r="H142" s="333"/>
      <c r="I142" s="334"/>
      <c r="J142" s="324" t="e">
        <f>IF(AND(Q142="",#REF!&gt;0,#REF!&lt;5),K142,)</f>
        <v>#REF!</v>
      </c>
      <c r="K142" s="325" t="str">
        <f>IF(D142="","ZZZ9",IF(AND(#REF!&gt;0,#REF!&lt;5),D142&amp;#REF!,D142&amp;"9"))</f>
        <v>ZZZ9</v>
      </c>
      <c r="L142" s="326">
        <f t="shared" si="3"/>
        <v>999</v>
      </c>
      <c r="M142" s="340">
        <f t="shared" si="4"/>
        <v>999</v>
      </c>
      <c r="N142" s="336"/>
      <c r="O142" s="329"/>
      <c r="P142" s="328">
        <f t="shared" si="5"/>
        <v>999</v>
      </c>
      <c r="Q142" s="329"/>
    </row>
    <row r="143" spans="1:17" x14ac:dyDescent="0.25">
      <c r="A143" s="316">
        <v>137</v>
      </c>
      <c r="B143" s="337"/>
      <c r="C143" s="337"/>
      <c r="D143" s="323"/>
      <c r="E143" s="320"/>
      <c r="F143" s="329"/>
      <c r="G143" s="329"/>
      <c r="H143" s="333"/>
      <c r="I143" s="334"/>
      <c r="J143" s="324" t="e">
        <f>IF(AND(Q143="",#REF!&gt;0,#REF!&lt;5),K143,)</f>
        <v>#REF!</v>
      </c>
      <c r="K143" s="325" t="str">
        <f>IF(D143="","ZZZ9",IF(AND(#REF!&gt;0,#REF!&lt;5),D143&amp;#REF!,D143&amp;"9"))</f>
        <v>ZZZ9</v>
      </c>
      <c r="L143" s="326">
        <f t="shared" si="3"/>
        <v>999</v>
      </c>
      <c r="M143" s="340">
        <f t="shared" si="4"/>
        <v>999</v>
      </c>
      <c r="N143" s="336"/>
      <c r="O143" s="329"/>
      <c r="P143" s="328">
        <f t="shared" si="5"/>
        <v>999</v>
      </c>
      <c r="Q143" s="329"/>
    </row>
    <row r="144" spans="1:17" x14ac:dyDescent="0.25">
      <c r="A144" s="316">
        <v>138</v>
      </c>
      <c r="B144" s="337"/>
      <c r="C144" s="337"/>
      <c r="D144" s="323"/>
      <c r="E144" s="320"/>
      <c r="F144" s="329"/>
      <c r="G144" s="329"/>
      <c r="H144" s="333"/>
      <c r="I144" s="334"/>
      <c r="J144" s="324" t="e">
        <f>IF(AND(Q144="",#REF!&gt;0,#REF!&lt;5),K144,)</f>
        <v>#REF!</v>
      </c>
      <c r="K144" s="325" t="str">
        <f>IF(D144="","ZZZ9",IF(AND(#REF!&gt;0,#REF!&lt;5),D144&amp;#REF!,D144&amp;"9"))</f>
        <v>ZZZ9</v>
      </c>
      <c r="L144" s="326">
        <f t="shared" si="3"/>
        <v>999</v>
      </c>
      <c r="M144" s="340">
        <f t="shared" si="4"/>
        <v>999</v>
      </c>
      <c r="N144" s="336"/>
      <c r="O144" s="329"/>
      <c r="P144" s="328">
        <f t="shared" si="5"/>
        <v>999</v>
      </c>
      <c r="Q144" s="329"/>
    </row>
    <row r="145" spans="1:17" x14ac:dyDescent="0.25">
      <c r="A145" s="316">
        <v>139</v>
      </c>
      <c r="B145" s="337"/>
      <c r="C145" s="337"/>
      <c r="D145" s="323"/>
      <c r="E145" s="320"/>
      <c r="F145" s="329"/>
      <c r="G145" s="329"/>
      <c r="H145" s="333"/>
      <c r="I145" s="334"/>
      <c r="J145" s="324" t="e">
        <f>IF(AND(Q145="",#REF!&gt;0,#REF!&lt;5),K145,)</f>
        <v>#REF!</v>
      </c>
      <c r="K145" s="325" t="str">
        <f>IF(D145="","ZZZ9",IF(AND(#REF!&gt;0,#REF!&lt;5),D145&amp;#REF!,D145&amp;"9"))</f>
        <v>ZZZ9</v>
      </c>
      <c r="L145" s="326">
        <f t="shared" si="3"/>
        <v>999</v>
      </c>
      <c r="M145" s="340">
        <f t="shared" si="4"/>
        <v>999</v>
      </c>
      <c r="N145" s="336"/>
      <c r="O145" s="329"/>
      <c r="P145" s="328">
        <f t="shared" si="5"/>
        <v>999</v>
      </c>
      <c r="Q145" s="329"/>
    </row>
    <row r="146" spans="1:17" x14ac:dyDescent="0.25">
      <c r="A146" s="316">
        <v>140</v>
      </c>
      <c r="B146" s="337"/>
      <c r="C146" s="337"/>
      <c r="D146" s="323"/>
      <c r="E146" s="320"/>
      <c r="F146" s="329"/>
      <c r="G146" s="329"/>
      <c r="H146" s="333"/>
      <c r="I146" s="334"/>
      <c r="J146" s="324" t="e">
        <f>IF(AND(Q146="",#REF!&gt;0,#REF!&lt;5),K146,)</f>
        <v>#REF!</v>
      </c>
      <c r="K146" s="325" t="str">
        <f>IF(D146="","ZZZ9",IF(AND(#REF!&gt;0,#REF!&lt;5),D146&amp;#REF!,D146&amp;"9"))</f>
        <v>ZZZ9</v>
      </c>
      <c r="L146" s="326">
        <f t="shared" si="3"/>
        <v>999</v>
      </c>
      <c r="M146" s="340">
        <f t="shared" si="4"/>
        <v>999</v>
      </c>
      <c r="N146" s="336"/>
      <c r="O146" s="329"/>
      <c r="P146" s="328">
        <f t="shared" si="5"/>
        <v>999</v>
      </c>
      <c r="Q146" s="329"/>
    </row>
    <row r="147" spans="1:17" x14ac:dyDescent="0.25">
      <c r="A147" s="316">
        <v>141</v>
      </c>
      <c r="B147" s="337"/>
      <c r="C147" s="337"/>
      <c r="D147" s="323"/>
      <c r="E147" s="320"/>
      <c r="F147" s="329"/>
      <c r="G147" s="329"/>
      <c r="H147" s="333"/>
      <c r="I147" s="334"/>
      <c r="J147" s="324" t="e">
        <f>IF(AND(Q147="",#REF!&gt;0,#REF!&lt;5),K147,)</f>
        <v>#REF!</v>
      </c>
      <c r="K147" s="325" t="str">
        <f>IF(D147="","ZZZ9",IF(AND(#REF!&gt;0,#REF!&lt;5),D147&amp;#REF!,D147&amp;"9"))</f>
        <v>ZZZ9</v>
      </c>
      <c r="L147" s="326">
        <f t="shared" si="3"/>
        <v>999</v>
      </c>
      <c r="M147" s="340">
        <f t="shared" si="4"/>
        <v>999</v>
      </c>
      <c r="N147" s="336"/>
      <c r="O147" s="329"/>
      <c r="P147" s="328">
        <f t="shared" si="5"/>
        <v>999</v>
      </c>
      <c r="Q147" s="329"/>
    </row>
    <row r="148" spans="1:17" x14ac:dyDescent="0.25">
      <c r="A148" s="316">
        <v>142</v>
      </c>
      <c r="B148" s="337"/>
      <c r="C148" s="337"/>
      <c r="D148" s="323"/>
      <c r="E148" s="320"/>
      <c r="F148" s="329"/>
      <c r="G148" s="329"/>
      <c r="H148" s="333"/>
      <c r="I148" s="334"/>
      <c r="J148" s="324" t="e">
        <f>IF(AND(Q148="",#REF!&gt;0,#REF!&lt;5),K148,)</f>
        <v>#REF!</v>
      </c>
      <c r="K148" s="325" t="str">
        <f>IF(D148="","ZZZ9",IF(AND(#REF!&gt;0,#REF!&lt;5),D148&amp;#REF!,D148&amp;"9"))</f>
        <v>ZZZ9</v>
      </c>
      <c r="L148" s="326">
        <f t="shared" si="3"/>
        <v>999</v>
      </c>
      <c r="M148" s="340">
        <f t="shared" si="4"/>
        <v>999</v>
      </c>
      <c r="N148" s="336"/>
      <c r="O148" s="334"/>
      <c r="P148" s="345">
        <f t="shared" si="5"/>
        <v>999</v>
      </c>
      <c r="Q148" s="334"/>
    </row>
    <row r="149" spans="1:17" x14ac:dyDescent="0.25">
      <c r="A149" s="316">
        <v>143</v>
      </c>
      <c r="B149" s="337"/>
      <c r="C149" s="337"/>
      <c r="D149" s="323"/>
      <c r="E149" s="320"/>
      <c r="F149" s="329"/>
      <c r="G149" s="329"/>
      <c r="H149" s="333"/>
      <c r="I149" s="334"/>
      <c r="J149" s="324" t="e">
        <f>IF(AND(Q149="",#REF!&gt;0,#REF!&lt;5),K149,)</f>
        <v>#REF!</v>
      </c>
      <c r="K149" s="325" t="str">
        <f>IF(D149="","ZZZ9",IF(AND(#REF!&gt;0,#REF!&lt;5),D149&amp;#REF!,D149&amp;"9"))</f>
        <v>ZZZ9</v>
      </c>
      <c r="L149" s="326">
        <f t="shared" si="3"/>
        <v>999</v>
      </c>
      <c r="M149" s="340">
        <f t="shared" si="4"/>
        <v>999</v>
      </c>
      <c r="N149" s="336"/>
      <c r="O149" s="329"/>
      <c r="P149" s="328">
        <f t="shared" si="5"/>
        <v>999</v>
      </c>
      <c r="Q149" s="329"/>
    </row>
    <row r="150" spans="1:17" x14ac:dyDescent="0.25">
      <c r="A150" s="316">
        <v>144</v>
      </c>
      <c r="B150" s="337"/>
      <c r="C150" s="337"/>
      <c r="D150" s="323"/>
      <c r="E150" s="320"/>
      <c r="F150" s="329"/>
      <c r="G150" s="329"/>
      <c r="H150" s="333"/>
      <c r="I150" s="334"/>
      <c r="J150" s="324" t="e">
        <f>IF(AND(Q150="",#REF!&gt;0,#REF!&lt;5),K150,)</f>
        <v>#REF!</v>
      </c>
      <c r="K150" s="325" t="str">
        <f>IF(D150="","ZZZ9",IF(AND(#REF!&gt;0,#REF!&lt;5),D150&amp;#REF!,D150&amp;"9"))</f>
        <v>ZZZ9</v>
      </c>
      <c r="L150" s="326">
        <f t="shared" si="3"/>
        <v>999</v>
      </c>
      <c r="M150" s="340">
        <f t="shared" si="4"/>
        <v>999</v>
      </c>
      <c r="N150" s="336"/>
      <c r="O150" s="329"/>
      <c r="P150" s="328">
        <f t="shared" si="5"/>
        <v>999</v>
      </c>
      <c r="Q150" s="329"/>
    </row>
    <row r="151" spans="1:17" x14ac:dyDescent="0.25">
      <c r="A151" s="316">
        <v>145</v>
      </c>
      <c r="B151" s="337"/>
      <c r="C151" s="337"/>
      <c r="D151" s="323"/>
      <c r="E151" s="320"/>
      <c r="F151" s="329"/>
      <c r="G151" s="329"/>
      <c r="H151" s="333"/>
      <c r="I151" s="334"/>
      <c r="J151" s="324" t="e">
        <f>IF(AND(Q151="",#REF!&gt;0,#REF!&lt;5),K151,)</f>
        <v>#REF!</v>
      </c>
      <c r="K151" s="325" t="str">
        <f>IF(D151="","ZZZ9",IF(AND(#REF!&gt;0,#REF!&lt;5),D151&amp;#REF!,D151&amp;"9"))</f>
        <v>ZZZ9</v>
      </c>
      <c r="L151" s="326">
        <f t="shared" si="3"/>
        <v>999</v>
      </c>
      <c r="M151" s="340">
        <f t="shared" si="4"/>
        <v>999</v>
      </c>
      <c r="N151" s="336"/>
      <c r="O151" s="329"/>
      <c r="P151" s="328">
        <f t="shared" si="5"/>
        <v>999</v>
      </c>
      <c r="Q151" s="329"/>
    </row>
    <row r="152" spans="1:17" x14ac:dyDescent="0.25">
      <c r="A152" s="316">
        <v>146</v>
      </c>
      <c r="B152" s="337"/>
      <c r="C152" s="337"/>
      <c r="D152" s="323"/>
      <c r="E152" s="320"/>
      <c r="F152" s="329"/>
      <c r="G152" s="329"/>
      <c r="H152" s="333"/>
      <c r="I152" s="334"/>
      <c r="J152" s="324" t="e">
        <f>IF(AND(Q152="",#REF!&gt;0,#REF!&lt;5),K152,)</f>
        <v>#REF!</v>
      </c>
      <c r="K152" s="325" t="str">
        <f>IF(D152="","ZZZ9",IF(AND(#REF!&gt;0,#REF!&lt;5),D152&amp;#REF!,D152&amp;"9"))</f>
        <v>ZZZ9</v>
      </c>
      <c r="L152" s="326">
        <f t="shared" si="3"/>
        <v>999</v>
      </c>
      <c r="M152" s="340">
        <f t="shared" si="4"/>
        <v>999</v>
      </c>
      <c r="N152" s="336"/>
      <c r="O152" s="329"/>
      <c r="P152" s="328">
        <f t="shared" si="5"/>
        <v>999</v>
      </c>
      <c r="Q152" s="329"/>
    </row>
    <row r="153" spans="1:17" x14ac:dyDescent="0.25">
      <c r="A153" s="316">
        <v>147</v>
      </c>
      <c r="B153" s="337"/>
      <c r="C153" s="337"/>
      <c r="D153" s="323"/>
      <c r="E153" s="320"/>
      <c r="F153" s="329"/>
      <c r="G153" s="329"/>
      <c r="H153" s="333"/>
      <c r="I153" s="334"/>
      <c r="J153" s="324" t="e">
        <f>IF(AND(Q153="",#REF!&gt;0,#REF!&lt;5),K153,)</f>
        <v>#REF!</v>
      </c>
      <c r="K153" s="325" t="str">
        <f>IF(D153="","ZZZ9",IF(AND(#REF!&gt;0,#REF!&lt;5),D153&amp;#REF!,D153&amp;"9"))</f>
        <v>ZZZ9</v>
      </c>
      <c r="L153" s="326">
        <f t="shared" si="3"/>
        <v>999</v>
      </c>
      <c r="M153" s="340">
        <f t="shared" si="4"/>
        <v>999</v>
      </c>
      <c r="N153" s="336"/>
      <c r="O153" s="329"/>
      <c r="P153" s="328">
        <f t="shared" si="5"/>
        <v>999</v>
      </c>
      <c r="Q153" s="329"/>
    </row>
    <row r="154" spans="1:17" x14ac:dyDescent="0.25">
      <c r="A154" s="316">
        <v>148</v>
      </c>
      <c r="B154" s="337"/>
      <c r="C154" s="337"/>
      <c r="D154" s="323"/>
      <c r="E154" s="320"/>
      <c r="F154" s="329"/>
      <c r="G154" s="329"/>
      <c r="H154" s="333"/>
      <c r="I154" s="334"/>
      <c r="J154" s="324" t="e">
        <f>IF(AND(Q154="",#REF!&gt;0,#REF!&lt;5),K154,)</f>
        <v>#REF!</v>
      </c>
      <c r="K154" s="325" t="str">
        <f>IF(D154="","ZZZ9",IF(AND(#REF!&gt;0,#REF!&lt;5),D154&amp;#REF!,D154&amp;"9"))</f>
        <v>ZZZ9</v>
      </c>
      <c r="L154" s="326">
        <f t="shared" si="3"/>
        <v>999</v>
      </c>
      <c r="M154" s="340">
        <f t="shared" si="4"/>
        <v>999</v>
      </c>
      <c r="N154" s="336"/>
      <c r="O154" s="329"/>
      <c r="P154" s="328">
        <f t="shared" si="5"/>
        <v>999</v>
      </c>
      <c r="Q154" s="329"/>
    </row>
    <row r="155" spans="1:17" x14ac:dyDescent="0.25">
      <c r="A155" s="316">
        <v>149</v>
      </c>
      <c r="B155" s="337"/>
      <c r="C155" s="337"/>
      <c r="D155" s="323"/>
      <c r="E155" s="320"/>
      <c r="F155" s="329"/>
      <c r="G155" s="329"/>
      <c r="H155" s="333"/>
      <c r="I155" s="334"/>
      <c r="J155" s="324" t="e">
        <f>IF(AND(Q155="",#REF!&gt;0,#REF!&lt;5),K155,)</f>
        <v>#REF!</v>
      </c>
      <c r="K155" s="325" t="str">
        <f>IF(D155="","ZZZ9",IF(AND(#REF!&gt;0,#REF!&lt;5),D155&amp;#REF!,D155&amp;"9"))</f>
        <v>ZZZ9</v>
      </c>
      <c r="L155" s="326">
        <f t="shared" si="3"/>
        <v>999</v>
      </c>
      <c r="M155" s="340">
        <f t="shared" si="4"/>
        <v>999</v>
      </c>
      <c r="N155" s="336"/>
      <c r="O155" s="329"/>
      <c r="P155" s="328">
        <f t="shared" si="5"/>
        <v>999</v>
      </c>
      <c r="Q155" s="329"/>
    </row>
    <row r="156" spans="1:17" x14ac:dyDescent="0.25">
      <c r="A156" s="316">
        <v>150</v>
      </c>
      <c r="B156" s="337"/>
      <c r="C156" s="337"/>
      <c r="D156" s="323"/>
      <c r="E156" s="320"/>
      <c r="F156" s="329"/>
      <c r="G156" s="329"/>
      <c r="H156" s="333"/>
      <c r="I156" s="334"/>
      <c r="J156" s="324" t="e">
        <f>IF(AND(Q156="",#REF!&gt;0,#REF!&lt;5),K156,)</f>
        <v>#REF!</v>
      </c>
      <c r="K156" s="325" t="str">
        <f>IF(D156="","ZZZ9",IF(AND(#REF!&gt;0,#REF!&lt;5),D156&amp;#REF!,D156&amp;"9"))</f>
        <v>ZZZ9</v>
      </c>
      <c r="L156" s="326">
        <f t="shared" si="3"/>
        <v>999</v>
      </c>
      <c r="M156" s="340">
        <f t="shared" si="4"/>
        <v>999</v>
      </c>
      <c r="N156" s="336"/>
      <c r="O156" s="329"/>
      <c r="P156" s="328">
        <f t="shared" si="5"/>
        <v>999</v>
      </c>
      <c r="Q156" s="329"/>
    </row>
  </sheetData>
  <conditionalFormatting sqref="E7:E156">
    <cfRule type="expression" dxfId="287" priority="16" stopIfTrue="1">
      <formula>AND(ROUNDDOWN(($A$4-E7)/365.25,0)&lt;=13,G7&lt;&gt;"OK")</formula>
    </cfRule>
    <cfRule type="expression" dxfId="286" priority="17" stopIfTrue="1">
      <formula>AND(ROUNDDOWN(($A$4-E7)/365.25,0)&lt;=14,G7&lt;&gt;"OK")</formula>
    </cfRule>
    <cfRule type="expression" dxfId="285" priority="18" stopIfTrue="1">
      <formula>AND(ROUNDDOWN(($A$4-E7)/365.25,0)&lt;=17,G7&lt;&gt;"OK")</formula>
    </cfRule>
  </conditionalFormatting>
  <conditionalFormatting sqref="J7:J156">
    <cfRule type="cellIs" dxfId="284" priority="15" stopIfTrue="1" operator="equal">
      <formula>"Z"</formula>
    </cfRule>
  </conditionalFormatting>
  <conditionalFormatting sqref="A7:D156">
    <cfRule type="expression" dxfId="283" priority="14" stopIfTrue="1">
      <formula>$Q7&gt;=1</formula>
    </cfRule>
  </conditionalFormatting>
  <conditionalFormatting sqref="E7:E14">
    <cfRule type="expression" dxfId="282" priority="11" stopIfTrue="1">
      <formula>AND(ROUNDDOWN(($A$4-E7)/365.25,0)&lt;=13,G7&lt;&gt;"OK")</formula>
    </cfRule>
    <cfRule type="expression" dxfId="281" priority="12" stopIfTrue="1">
      <formula>AND(ROUNDDOWN(($A$4-E7)/365.25,0)&lt;=14,G7&lt;&gt;"OK")</formula>
    </cfRule>
    <cfRule type="expression" dxfId="280" priority="13" stopIfTrue="1">
      <formula>AND(ROUNDDOWN(($A$4-E7)/365.25,0)&lt;=17,G7&lt;&gt;"OK")</formula>
    </cfRule>
  </conditionalFormatting>
  <conditionalFormatting sqref="J7:J14">
    <cfRule type="cellIs" dxfId="279" priority="10" stopIfTrue="1" operator="equal">
      <formula>"Z"</formula>
    </cfRule>
  </conditionalFormatting>
  <conditionalFormatting sqref="B7:D14">
    <cfRule type="expression" dxfId="278" priority="9" stopIfTrue="1">
      <formula>$Q7&gt;=1</formula>
    </cfRule>
  </conditionalFormatting>
  <conditionalFormatting sqref="E7:E14">
    <cfRule type="expression" dxfId="277" priority="6" stopIfTrue="1">
      <formula>AND(ROUNDDOWN(($A$4-E7)/365.25,0)&lt;=13,G7&lt;&gt;"OK")</formula>
    </cfRule>
    <cfRule type="expression" dxfId="276" priority="7" stopIfTrue="1">
      <formula>AND(ROUNDDOWN(($A$4-E7)/365.25,0)&lt;=14,G7&lt;&gt;"OK")</formula>
    </cfRule>
    <cfRule type="expression" dxfId="275" priority="8" stopIfTrue="1">
      <formula>AND(ROUNDDOWN(($A$4-E7)/365.25,0)&lt;=17,G7&lt;&gt;"OK")</formula>
    </cfRule>
  </conditionalFormatting>
  <conditionalFormatting sqref="B7:D14">
    <cfRule type="expression" dxfId="274" priority="5" stopIfTrue="1">
      <formula>$Q7&gt;=1</formula>
    </cfRule>
  </conditionalFormatting>
  <conditionalFormatting sqref="E7:E27 E29:E37">
    <cfRule type="expression" dxfId="273" priority="2" stopIfTrue="1">
      <formula>AND(ROUNDDOWN(($A$4-E7)/365.25,0)&lt;=13,G7&lt;&gt;"OK")</formula>
    </cfRule>
    <cfRule type="expression" dxfId="272" priority="3" stopIfTrue="1">
      <formula>AND(ROUNDDOWN(($A$4-E7)/365.25,0)&lt;=14,G7&lt;&gt;"OK")</formula>
    </cfRule>
    <cfRule type="expression" dxfId="271" priority="4" stopIfTrue="1">
      <formula>AND(ROUNDDOWN(($A$4-E7)/365.25,0)&lt;=17,G7&lt;&gt;"OK")</formula>
    </cfRule>
  </conditionalFormatting>
  <conditionalFormatting sqref="B7:D37">
    <cfRule type="expression" dxfId="270" priority="1" stopIfTrue="1">
      <formula>$Q7&gt;=1</formula>
    </cfRule>
  </conditionalFormatting>
  <printOptions horizontalCentered="1"/>
  <pageMargins left="0.35" right="0.35" top="0.39" bottom="0.39" header="0" footer="0"/>
  <pageSetup paperSize="9" orientation="landscape" horizontalDpi="200" verticalDpi="200" r:id="rId1"/>
  <headerFooter alignWithMargins="0"/>
  <rowBreaks count="6" manualBreakCount="6">
    <brk id="26" max="16383" man="1"/>
    <brk id="46" max="16383" man="1"/>
    <brk id="66" max="16383" man="1"/>
    <brk id="86" max="16383" man="1"/>
    <brk id="106" max="16383" man="1"/>
    <brk id="126" max="16383" man="1"/>
  </rowBreaks>
  <colBreaks count="1" manualBreakCount="1">
    <brk id="17"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751617" r:id="rId4" name="Button 1">
              <controlPr defaultSize="0" print="0" autoFill="0" autoPict="0" macro="[2]!egyeni_fotabla_sorsolasi_ranglista">
                <anchor moveWithCells="1" sizeWithCells="1">
                  <from>
                    <xdr:col>7</xdr:col>
                    <xdr:colOff>205740</xdr:colOff>
                    <xdr:row>0</xdr:row>
                    <xdr:rowOff>68580</xdr:rowOff>
                  </from>
                  <to>
                    <xdr:col>14</xdr:col>
                    <xdr:colOff>129540</xdr:colOff>
                    <xdr:row>1</xdr:row>
                    <xdr:rowOff>137160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B6DA46-176E-43FC-A1EA-7C3E7B07C11E}">
  <sheetPr codeName="Sheet27">
    <tabColor indexed="42"/>
  </sheetPr>
  <dimension ref="A1:Q156"/>
  <sheetViews>
    <sheetView showGridLines="0" showZeros="0" workbookViewId="0">
      <pane ySplit="6" topLeftCell="A7" activePane="bottomLeft" state="frozen"/>
      <selection activeCell="G12" sqref="G12"/>
      <selection pane="bottomLeft" activeCell="G12" sqref="G12"/>
    </sheetView>
  </sheetViews>
  <sheetFormatPr defaultRowHeight="13.2" x14ac:dyDescent="0.25"/>
  <cols>
    <col min="1" max="1" width="3.88671875" style="270" customWidth="1"/>
    <col min="2" max="2" width="14.33203125" style="270" customWidth="1"/>
    <col min="3" max="3" width="12" style="270" customWidth="1"/>
    <col min="4" max="4" width="28.77734375" style="346" customWidth="1"/>
    <col min="5" max="5" width="9.33203125" style="347" customWidth="1"/>
    <col min="6" max="6" width="6.109375" style="348" hidden="1" customWidth="1"/>
    <col min="7" max="7" width="33.88671875" style="348" customWidth="1"/>
    <col min="8" max="8" width="7.6640625" style="346" customWidth="1"/>
    <col min="9" max="13" width="7.44140625" style="346" hidden="1" customWidth="1"/>
    <col min="14" max="15" width="7.44140625" style="346" customWidth="1"/>
    <col min="16" max="16" width="7.44140625" style="346" hidden="1" customWidth="1"/>
    <col min="17" max="17" width="7.44140625" style="346" customWidth="1"/>
    <col min="18" max="256" width="8.88671875" style="270"/>
    <col min="257" max="257" width="3.88671875" style="270" customWidth="1"/>
    <col min="258" max="258" width="14.33203125" style="270" customWidth="1"/>
    <col min="259" max="259" width="12" style="270" customWidth="1"/>
    <col min="260" max="260" width="28.77734375" style="270" customWidth="1"/>
    <col min="261" max="261" width="9.33203125" style="270" customWidth="1"/>
    <col min="262" max="262" width="0" style="270" hidden="1" customWidth="1"/>
    <col min="263" max="263" width="33.88671875" style="270" customWidth="1"/>
    <col min="264" max="264" width="7.6640625" style="270" customWidth="1"/>
    <col min="265" max="269" width="0" style="270" hidden="1" customWidth="1"/>
    <col min="270" max="271" width="7.44140625" style="270" customWidth="1"/>
    <col min="272" max="272" width="0" style="270" hidden="1" customWidth="1"/>
    <col min="273" max="273" width="7.44140625" style="270" customWidth="1"/>
    <col min="274" max="512" width="8.88671875" style="270"/>
    <col min="513" max="513" width="3.88671875" style="270" customWidth="1"/>
    <col min="514" max="514" width="14.33203125" style="270" customWidth="1"/>
    <col min="515" max="515" width="12" style="270" customWidth="1"/>
    <col min="516" max="516" width="28.77734375" style="270" customWidth="1"/>
    <col min="517" max="517" width="9.33203125" style="270" customWidth="1"/>
    <col min="518" max="518" width="0" style="270" hidden="1" customWidth="1"/>
    <col min="519" max="519" width="33.88671875" style="270" customWidth="1"/>
    <col min="520" max="520" width="7.6640625" style="270" customWidth="1"/>
    <col min="521" max="525" width="0" style="270" hidden="1" customWidth="1"/>
    <col min="526" max="527" width="7.44140625" style="270" customWidth="1"/>
    <col min="528" max="528" width="0" style="270" hidden="1" customWidth="1"/>
    <col min="529" max="529" width="7.44140625" style="270" customWidth="1"/>
    <col min="530" max="768" width="8.88671875" style="270"/>
    <col min="769" max="769" width="3.88671875" style="270" customWidth="1"/>
    <col min="770" max="770" width="14.33203125" style="270" customWidth="1"/>
    <col min="771" max="771" width="12" style="270" customWidth="1"/>
    <col min="772" max="772" width="28.77734375" style="270" customWidth="1"/>
    <col min="773" max="773" width="9.33203125" style="270" customWidth="1"/>
    <col min="774" max="774" width="0" style="270" hidden="1" customWidth="1"/>
    <col min="775" max="775" width="33.88671875" style="270" customWidth="1"/>
    <col min="776" max="776" width="7.6640625" style="270" customWidth="1"/>
    <col min="777" max="781" width="0" style="270" hidden="1" customWidth="1"/>
    <col min="782" max="783" width="7.44140625" style="270" customWidth="1"/>
    <col min="784" max="784" width="0" style="270" hidden="1" customWidth="1"/>
    <col min="785" max="785" width="7.44140625" style="270" customWidth="1"/>
    <col min="786" max="1024" width="8.88671875" style="270"/>
    <col min="1025" max="1025" width="3.88671875" style="270" customWidth="1"/>
    <col min="1026" max="1026" width="14.33203125" style="270" customWidth="1"/>
    <col min="1027" max="1027" width="12" style="270" customWidth="1"/>
    <col min="1028" max="1028" width="28.77734375" style="270" customWidth="1"/>
    <col min="1029" max="1029" width="9.33203125" style="270" customWidth="1"/>
    <col min="1030" max="1030" width="0" style="270" hidden="1" customWidth="1"/>
    <col min="1031" max="1031" width="33.88671875" style="270" customWidth="1"/>
    <col min="1032" max="1032" width="7.6640625" style="270" customWidth="1"/>
    <col min="1033" max="1037" width="0" style="270" hidden="1" customWidth="1"/>
    <col min="1038" max="1039" width="7.44140625" style="270" customWidth="1"/>
    <col min="1040" max="1040" width="0" style="270" hidden="1" customWidth="1"/>
    <col min="1041" max="1041" width="7.44140625" style="270" customWidth="1"/>
    <col min="1042" max="1280" width="8.88671875" style="270"/>
    <col min="1281" max="1281" width="3.88671875" style="270" customWidth="1"/>
    <col min="1282" max="1282" width="14.33203125" style="270" customWidth="1"/>
    <col min="1283" max="1283" width="12" style="270" customWidth="1"/>
    <col min="1284" max="1284" width="28.77734375" style="270" customWidth="1"/>
    <col min="1285" max="1285" width="9.33203125" style="270" customWidth="1"/>
    <col min="1286" max="1286" width="0" style="270" hidden="1" customWidth="1"/>
    <col min="1287" max="1287" width="33.88671875" style="270" customWidth="1"/>
    <col min="1288" max="1288" width="7.6640625" style="270" customWidth="1"/>
    <col min="1289" max="1293" width="0" style="270" hidden="1" customWidth="1"/>
    <col min="1294" max="1295" width="7.44140625" style="270" customWidth="1"/>
    <col min="1296" max="1296" width="0" style="270" hidden="1" customWidth="1"/>
    <col min="1297" max="1297" width="7.44140625" style="270" customWidth="1"/>
    <col min="1298" max="1536" width="8.88671875" style="270"/>
    <col min="1537" max="1537" width="3.88671875" style="270" customWidth="1"/>
    <col min="1538" max="1538" width="14.33203125" style="270" customWidth="1"/>
    <col min="1539" max="1539" width="12" style="270" customWidth="1"/>
    <col min="1540" max="1540" width="28.77734375" style="270" customWidth="1"/>
    <col min="1541" max="1541" width="9.33203125" style="270" customWidth="1"/>
    <col min="1542" max="1542" width="0" style="270" hidden="1" customWidth="1"/>
    <col min="1543" max="1543" width="33.88671875" style="270" customWidth="1"/>
    <col min="1544" max="1544" width="7.6640625" style="270" customWidth="1"/>
    <col min="1545" max="1549" width="0" style="270" hidden="1" customWidth="1"/>
    <col min="1550" max="1551" width="7.44140625" style="270" customWidth="1"/>
    <col min="1552" max="1552" width="0" style="270" hidden="1" customWidth="1"/>
    <col min="1553" max="1553" width="7.44140625" style="270" customWidth="1"/>
    <col min="1554" max="1792" width="8.88671875" style="270"/>
    <col min="1793" max="1793" width="3.88671875" style="270" customWidth="1"/>
    <col min="1794" max="1794" width="14.33203125" style="270" customWidth="1"/>
    <col min="1795" max="1795" width="12" style="270" customWidth="1"/>
    <col min="1796" max="1796" width="28.77734375" style="270" customWidth="1"/>
    <col min="1797" max="1797" width="9.33203125" style="270" customWidth="1"/>
    <col min="1798" max="1798" width="0" style="270" hidden="1" customWidth="1"/>
    <col min="1799" max="1799" width="33.88671875" style="270" customWidth="1"/>
    <col min="1800" max="1800" width="7.6640625" style="270" customWidth="1"/>
    <col min="1801" max="1805" width="0" style="270" hidden="1" customWidth="1"/>
    <col min="1806" max="1807" width="7.44140625" style="270" customWidth="1"/>
    <col min="1808" max="1808" width="0" style="270" hidden="1" customWidth="1"/>
    <col min="1809" max="1809" width="7.44140625" style="270" customWidth="1"/>
    <col min="1810" max="2048" width="8.88671875" style="270"/>
    <col min="2049" max="2049" width="3.88671875" style="270" customWidth="1"/>
    <col min="2050" max="2050" width="14.33203125" style="270" customWidth="1"/>
    <col min="2051" max="2051" width="12" style="270" customWidth="1"/>
    <col min="2052" max="2052" width="28.77734375" style="270" customWidth="1"/>
    <col min="2053" max="2053" width="9.33203125" style="270" customWidth="1"/>
    <col min="2054" max="2054" width="0" style="270" hidden="1" customWidth="1"/>
    <col min="2055" max="2055" width="33.88671875" style="270" customWidth="1"/>
    <col min="2056" max="2056" width="7.6640625" style="270" customWidth="1"/>
    <col min="2057" max="2061" width="0" style="270" hidden="1" customWidth="1"/>
    <col min="2062" max="2063" width="7.44140625" style="270" customWidth="1"/>
    <col min="2064" max="2064" width="0" style="270" hidden="1" customWidth="1"/>
    <col min="2065" max="2065" width="7.44140625" style="270" customWidth="1"/>
    <col min="2066" max="2304" width="8.88671875" style="270"/>
    <col min="2305" max="2305" width="3.88671875" style="270" customWidth="1"/>
    <col min="2306" max="2306" width="14.33203125" style="270" customWidth="1"/>
    <col min="2307" max="2307" width="12" style="270" customWidth="1"/>
    <col min="2308" max="2308" width="28.77734375" style="270" customWidth="1"/>
    <col min="2309" max="2309" width="9.33203125" style="270" customWidth="1"/>
    <col min="2310" max="2310" width="0" style="270" hidden="1" customWidth="1"/>
    <col min="2311" max="2311" width="33.88671875" style="270" customWidth="1"/>
    <col min="2312" max="2312" width="7.6640625" style="270" customWidth="1"/>
    <col min="2313" max="2317" width="0" style="270" hidden="1" customWidth="1"/>
    <col min="2318" max="2319" width="7.44140625" style="270" customWidth="1"/>
    <col min="2320" max="2320" width="0" style="270" hidden="1" customWidth="1"/>
    <col min="2321" max="2321" width="7.44140625" style="270" customWidth="1"/>
    <col min="2322" max="2560" width="8.88671875" style="270"/>
    <col min="2561" max="2561" width="3.88671875" style="270" customWidth="1"/>
    <col min="2562" max="2562" width="14.33203125" style="270" customWidth="1"/>
    <col min="2563" max="2563" width="12" style="270" customWidth="1"/>
    <col min="2564" max="2564" width="28.77734375" style="270" customWidth="1"/>
    <col min="2565" max="2565" width="9.33203125" style="270" customWidth="1"/>
    <col min="2566" max="2566" width="0" style="270" hidden="1" customWidth="1"/>
    <col min="2567" max="2567" width="33.88671875" style="270" customWidth="1"/>
    <col min="2568" max="2568" width="7.6640625" style="270" customWidth="1"/>
    <col min="2569" max="2573" width="0" style="270" hidden="1" customWidth="1"/>
    <col min="2574" max="2575" width="7.44140625" style="270" customWidth="1"/>
    <col min="2576" max="2576" width="0" style="270" hidden="1" customWidth="1"/>
    <col min="2577" max="2577" width="7.44140625" style="270" customWidth="1"/>
    <col min="2578" max="2816" width="8.88671875" style="270"/>
    <col min="2817" max="2817" width="3.88671875" style="270" customWidth="1"/>
    <col min="2818" max="2818" width="14.33203125" style="270" customWidth="1"/>
    <col min="2819" max="2819" width="12" style="270" customWidth="1"/>
    <col min="2820" max="2820" width="28.77734375" style="270" customWidth="1"/>
    <col min="2821" max="2821" width="9.33203125" style="270" customWidth="1"/>
    <col min="2822" max="2822" width="0" style="270" hidden="1" customWidth="1"/>
    <col min="2823" max="2823" width="33.88671875" style="270" customWidth="1"/>
    <col min="2824" max="2824" width="7.6640625" style="270" customWidth="1"/>
    <col min="2825" max="2829" width="0" style="270" hidden="1" customWidth="1"/>
    <col min="2830" max="2831" width="7.44140625" style="270" customWidth="1"/>
    <col min="2832" max="2832" width="0" style="270" hidden="1" customWidth="1"/>
    <col min="2833" max="2833" width="7.44140625" style="270" customWidth="1"/>
    <col min="2834" max="3072" width="8.88671875" style="270"/>
    <col min="3073" max="3073" width="3.88671875" style="270" customWidth="1"/>
    <col min="3074" max="3074" width="14.33203125" style="270" customWidth="1"/>
    <col min="3075" max="3075" width="12" style="270" customWidth="1"/>
    <col min="3076" max="3076" width="28.77734375" style="270" customWidth="1"/>
    <col min="3077" max="3077" width="9.33203125" style="270" customWidth="1"/>
    <col min="3078" max="3078" width="0" style="270" hidden="1" customWidth="1"/>
    <col min="3079" max="3079" width="33.88671875" style="270" customWidth="1"/>
    <col min="3080" max="3080" width="7.6640625" style="270" customWidth="1"/>
    <col min="3081" max="3085" width="0" style="270" hidden="1" customWidth="1"/>
    <col min="3086" max="3087" width="7.44140625" style="270" customWidth="1"/>
    <col min="3088" max="3088" width="0" style="270" hidden="1" customWidth="1"/>
    <col min="3089" max="3089" width="7.44140625" style="270" customWidth="1"/>
    <col min="3090" max="3328" width="8.88671875" style="270"/>
    <col min="3329" max="3329" width="3.88671875" style="270" customWidth="1"/>
    <col min="3330" max="3330" width="14.33203125" style="270" customWidth="1"/>
    <col min="3331" max="3331" width="12" style="270" customWidth="1"/>
    <col min="3332" max="3332" width="28.77734375" style="270" customWidth="1"/>
    <col min="3333" max="3333" width="9.33203125" style="270" customWidth="1"/>
    <col min="3334" max="3334" width="0" style="270" hidden="1" customWidth="1"/>
    <col min="3335" max="3335" width="33.88671875" style="270" customWidth="1"/>
    <col min="3336" max="3336" width="7.6640625" style="270" customWidth="1"/>
    <col min="3337" max="3341" width="0" style="270" hidden="1" customWidth="1"/>
    <col min="3342" max="3343" width="7.44140625" style="270" customWidth="1"/>
    <col min="3344" max="3344" width="0" style="270" hidden="1" customWidth="1"/>
    <col min="3345" max="3345" width="7.44140625" style="270" customWidth="1"/>
    <col min="3346" max="3584" width="8.88671875" style="270"/>
    <col min="3585" max="3585" width="3.88671875" style="270" customWidth="1"/>
    <col min="3586" max="3586" width="14.33203125" style="270" customWidth="1"/>
    <col min="3587" max="3587" width="12" style="270" customWidth="1"/>
    <col min="3588" max="3588" width="28.77734375" style="270" customWidth="1"/>
    <col min="3589" max="3589" width="9.33203125" style="270" customWidth="1"/>
    <col min="3590" max="3590" width="0" style="270" hidden="1" customWidth="1"/>
    <col min="3591" max="3591" width="33.88671875" style="270" customWidth="1"/>
    <col min="3592" max="3592" width="7.6640625" style="270" customWidth="1"/>
    <col min="3593" max="3597" width="0" style="270" hidden="1" customWidth="1"/>
    <col min="3598" max="3599" width="7.44140625" style="270" customWidth="1"/>
    <col min="3600" max="3600" width="0" style="270" hidden="1" customWidth="1"/>
    <col min="3601" max="3601" width="7.44140625" style="270" customWidth="1"/>
    <col min="3602" max="3840" width="8.88671875" style="270"/>
    <col min="3841" max="3841" width="3.88671875" style="270" customWidth="1"/>
    <col min="3842" max="3842" width="14.33203125" style="270" customWidth="1"/>
    <col min="3843" max="3843" width="12" style="270" customWidth="1"/>
    <col min="3844" max="3844" width="28.77734375" style="270" customWidth="1"/>
    <col min="3845" max="3845" width="9.33203125" style="270" customWidth="1"/>
    <col min="3846" max="3846" width="0" style="270" hidden="1" customWidth="1"/>
    <col min="3847" max="3847" width="33.88671875" style="270" customWidth="1"/>
    <col min="3848" max="3848" width="7.6640625" style="270" customWidth="1"/>
    <col min="3849" max="3853" width="0" style="270" hidden="1" customWidth="1"/>
    <col min="3854" max="3855" width="7.44140625" style="270" customWidth="1"/>
    <col min="3856" max="3856" width="0" style="270" hidden="1" customWidth="1"/>
    <col min="3857" max="3857" width="7.44140625" style="270" customWidth="1"/>
    <col min="3858" max="4096" width="8.88671875" style="270"/>
    <col min="4097" max="4097" width="3.88671875" style="270" customWidth="1"/>
    <col min="4098" max="4098" width="14.33203125" style="270" customWidth="1"/>
    <col min="4099" max="4099" width="12" style="270" customWidth="1"/>
    <col min="4100" max="4100" width="28.77734375" style="270" customWidth="1"/>
    <col min="4101" max="4101" width="9.33203125" style="270" customWidth="1"/>
    <col min="4102" max="4102" width="0" style="270" hidden="1" customWidth="1"/>
    <col min="4103" max="4103" width="33.88671875" style="270" customWidth="1"/>
    <col min="4104" max="4104" width="7.6640625" style="270" customWidth="1"/>
    <col min="4105" max="4109" width="0" style="270" hidden="1" customWidth="1"/>
    <col min="4110" max="4111" width="7.44140625" style="270" customWidth="1"/>
    <col min="4112" max="4112" width="0" style="270" hidden="1" customWidth="1"/>
    <col min="4113" max="4113" width="7.44140625" style="270" customWidth="1"/>
    <col min="4114" max="4352" width="8.88671875" style="270"/>
    <col min="4353" max="4353" width="3.88671875" style="270" customWidth="1"/>
    <col min="4354" max="4354" width="14.33203125" style="270" customWidth="1"/>
    <col min="4355" max="4355" width="12" style="270" customWidth="1"/>
    <col min="4356" max="4356" width="28.77734375" style="270" customWidth="1"/>
    <col min="4357" max="4357" width="9.33203125" style="270" customWidth="1"/>
    <col min="4358" max="4358" width="0" style="270" hidden="1" customWidth="1"/>
    <col min="4359" max="4359" width="33.88671875" style="270" customWidth="1"/>
    <col min="4360" max="4360" width="7.6640625" style="270" customWidth="1"/>
    <col min="4361" max="4365" width="0" style="270" hidden="1" customWidth="1"/>
    <col min="4366" max="4367" width="7.44140625" style="270" customWidth="1"/>
    <col min="4368" max="4368" width="0" style="270" hidden="1" customWidth="1"/>
    <col min="4369" max="4369" width="7.44140625" style="270" customWidth="1"/>
    <col min="4370" max="4608" width="8.88671875" style="270"/>
    <col min="4609" max="4609" width="3.88671875" style="270" customWidth="1"/>
    <col min="4610" max="4610" width="14.33203125" style="270" customWidth="1"/>
    <col min="4611" max="4611" width="12" style="270" customWidth="1"/>
    <col min="4612" max="4612" width="28.77734375" style="270" customWidth="1"/>
    <col min="4613" max="4613" width="9.33203125" style="270" customWidth="1"/>
    <col min="4614" max="4614" width="0" style="270" hidden="1" customWidth="1"/>
    <col min="4615" max="4615" width="33.88671875" style="270" customWidth="1"/>
    <col min="4616" max="4616" width="7.6640625" style="270" customWidth="1"/>
    <col min="4617" max="4621" width="0" style="270" hidden="1" customWidth="1"/>
    <col min="4622" max="4623" width="7.44140625" style="270" customWidth="1"/>
    <col min="4624" max="4624" width="0" style="270" hidden="1" customWidth="1"/>
    <col min="4625" max="4625" width="7.44140625" style="270" customWidth="1"/>
    <col min="4626" max="4864" width="8.88671875" style="270"/>
    <col min="4865" max="4865" width="3.88671875" style="270" customWidth="1"/>
    <col min="4866" max="4866" width="14.33203125" style="270" customWidth="1"/>
    <col min="4867" max="4867" width="12" style="270" customWidth="1"/>
    <col min="4868" max="4868" width="28.77734375" style="270" customWidth="1"/>
    <col min="4869" max="4869" width="9.33203125" style="270" customWidth="1"/>
    <col min="4870" max="4870" width="0" style="270" hidden="1" customWidth="1"/>
    <col min="4871" max="4871" width="33.88671875" style="270" customWidth="1"/>
    <col min="4872" max="4872" width="7.6640625" style="270" customWidth="1"/>
    <col min="4873" max="4877" width="0" style="270" hidden="1" customWidth="1"/>
    <col min="4878" max="4879" width="7.44140625" style="270" customWidth="1"/>
    <col min="4880" max="4880" width="0" style="270" hidden="1" customWidth="1"/>
    <col min="4881" max="4881" width="7.44140625" style="270" customWidth="1"/>
    <col min="4882" max="5120" width="8.88671875" style="270"/>
    <col min="5121" max="5121" width="3.88671875" style="270" customWidth="1"/>
    <col min="5122" max="5122" width="14.33203125" style="270" customWidth="1"/>
    <col min="5123" max="5123" width="12" style="270" customWidth="1"/>
    <col min="5124" max="5124" width="28.77734375" style="270" customWidth="1"/>
    <col min="5125" max="5125" width="9.33203125" style="270" customWidth="1"/>
    <col min="5126" max="5126" width="0" style="270" hidden="1" customWidth="1"/>
    <col min="5127" max="5127" width="33.88671875" style="270" customWidth="1"/>
    <col min="5128" max="5128" width="7.6640625" style="270" customWidth="1"/>
    <col min="5129" max="5133" width="0" style="270" hidden="1" customWidth="1"/>
    <col min="5134" max="5135" width="7.44140625" style="270" customWidth="1"/>
    <col min="5136" max="5136" width="0" style="270" hidden="1" customWidth="1"/>
    <col min="5137" max="5137" width="7.44140625" style="270" customWidth="1"/>
    <col min="5138" max="5376" width="8.88671875" style="270"/>
    <col min="5377" max="5377" width="3.88671875" style="270" customWidth="1"/>
    <col min="5378" max="5378" width="14.33203125" style="270" customWidth="1"/>
    <col min="5379" max="5379" width="12" style="270" customWidth="1"/>
    <col min="5380" max="5380" width="28.77734375" style="270" customWidth="1"/>
    <col min="5381" max="5381" width="9.33203125" style="270" customWidth="1"/>
    <col min="5382" max="5382" width="0" style="270" hidden="1" customWidth="1"/>
    <col min="5383" max="5383" width="33.88671875" style="270" customWidth="1"/>
    <col min="5384" max="5384" width="7.6640625" style="270" customWidth="1"/>
    <col min="5385" max="5389" width="0" style="270" hidden="1" customWidth="1"/>
    <col min="5390" max="5391" width="7.44140625" style="270" customWidth="1"/>
    <col min="5392" max="5392" width="0" style="270" hidden="1" customWidth="1"/>
    <col min="5393" max="5393" width="7.44140625" style="270" customWidth="1"/>
    <col min="5394" max="5632" width="8.88671875" style="270"/>
    <col min="5633" max="5633" width="3.88671875" style="270" customWidth="1"/>
    <col min="5634" max="5634" width="14.33203125" style="270" customWidth="1"/>
    <col min="5635" max="5635" width="12" style="270" customWidth="1"/>
    <col min="5636" max="5636" width="28.77734375" style="270" customWidth="1"/>
    <col min="5637" max="5637" width="9.33203125" style="270" customWidth="1"/>
    <col min="5638" max="5638" width="0" style="270" hidden="1" customWidth="1"/>
    <col min="5639" max="5639" width="33.88671875" style="270" customWidth="1"/>
    <col min="5640" max="5640" width="7.6640625" style="270" customWidth="1"/>
    <col min="5641" max="5645" width="0" style="270" hidden="1" customWidth="1"/>
    <col min="5646" max="5647" width="7.44140625" style="270" customWidth="1"/>
    <col min="5648" max="5648" width="0" style="270" hidden="1" customWidth="1"/>
    <col min="5649" max="5649" width="7.44140625" style="270" customWidth="1"/>
    <col min="5650" max="5888" width="8.88671875" style="270"/>
    <col min="5889" max="5889" width="3.88671875" style="270" customWidth="1"/>
    <col min="5890" max="5890" width="14.33203125" style="270" customWidth="1"/>
    <col min="5891" max="5891" width="12" style="270" customWidth="1"/>
    <col min="5892" max="5892" width="28.77734375" style="270" customWidth="1"/>
    <col min="5893" max="5893" width="9.33203125" style="270" customWidth="1"/>
    <col min="5894" max="5894" width="0" style="270" hidden="1" customWidth="1"/>
    <col min="5895" max="5895" width="33.88671875" style="270" customWidth="1"/>
    <col min="5896" max="5896" width="7.6640625" style="270" customWidth="1"/>
    <col min="5897" max="5901" width="0" style="270" hidden="1" customWidth="1"/>
    <col min="5902" max="5903" width="7.44140625" style="270" customWidth="1"/>
    <col min="5904" max="5904" width="0" style="270" hidden="1" customWidth="1"/>
    <col min="5905" max="5905" width="7.44140625" style="270" customWidth="1"/>
    <col min="5906" max="6144" width="8.88671875" style="270"/>
    <col min="6145" max="6145" width="3.88671875" style="270" customWidth="1"/>
    <col min="6146" max="6146" width="14.33203125" style="270" customWidth="1"/>
    <col min="6147" max="6147" width="12" style="270" customWidth="1"/>
    <col min="6148" max="6148" width="28.77734375" style="270" customWidth="1"/>
    <col min="6149" max="6149" width="9.33203125" style="270" customWidth="1"/>
    <col min="6150" max="6150" width="0" style="270" hidden="1" customWidth="1"/>
    <col min="6151" max="6151" width="33.88671875" style="270" customWidth="1"/>
    <col min="6152" max="6152" width="7.6640625" style="270" customWidth="1"/>
    <col min="6153" max="6157" width="0" style="270" hidden="1" customWidth="1"/>
    <col min="6158" max="6159" width="7.44140625" style="270" customWidth="1"/>
    <col min="6160" max="6160" width="0" style="270" hidden="1" customWidth="1"/>
    <col min="6161" max="6161" width="7.44140625" style="270" customWidth="1"/>
    <col min="6162" max="6400" width="8.88671875" style="270"/>
    <col min="6401" max="6401" width="3.88671875" style="270" customWidth="1"/>
    <col min="6402" max="6402" width="14.33203125" style="270" customWidth="1"/>
    <col min="6403" max="6403" width="12" style="270" customWidth="1"/>
    <col min="6404" max="6404" width="28.77734375" style="270" customWidth="1"/>
    <col min="6405" max="6405" width="9.33203125" style="270" customWidth="1"/>
    <col min="6406" max="6406" width="0" style="270" hidden="1" customWidth="1"/>
    <col min="6407" max="6407" width="33.88671875" style="270" customWidth="1"/>
    <col min="6408" max="6408" width="7.6640625" style="270" customWidth="1"/>
    <col min="6409" max="6413" width="0" style="270" hidden="1" customWidth="1"/>
    <col min="6414" max="6415" width="7.44140625" style="270" customWidth="1"/>
    <col min="6416" max="6416" width="0" style="270" hidden="1" customWidth="1"/>
    <col min="6417" max="6417" width="7.44140625" style="270" customWidth="1"/>
    <col min="6418" max="6656" width="8.88671875" style="270"/>
    <col min="6657" max="6657" width="3.88671875" style="270" customWidth="1"/>
    <col min="6658" max="6658" width="14.33203125" style="270" customWidth="1"/>
    <col min="6659" max="6659" width="12" style="270" customWidth="1"/>
    <col min="6660" max="6660" width="28.77734375" style="270" customWidth="1"/>
    <col min="6661" max="6661" width="9.33203125" style="270" customWidth="1"/>
    <col min="6662" max="6662" width="0" style="270" hidden="1" customWidth="1"/>
    <col min="6663" max="6663" width="33.88671875" style="270" customWidth="1"/>
    <col min="6664" max="6664" width="7.6640625" style="270" customWidth="1"/>
    <col min="6665" max="6669" width="0" style="270" hidden="1" customWidth="1"/>
    <col min="6670" max="6671" width="7.44140625" style="270" customWidth="1"/>
    <col min="6672" max="6672" width="0" style="270" hidden="1" customWidth="1"/>
    <col min="6673" max="6673" width="7.44140625" style="270" customWidth="1"/>
    <col min="6674" max="6912" width="8.88671875" style="270"/>
    <col min="6913" max="6913" width="3.88671875" style="270" customWidth="1"/>
    <col min="6914" max="6914" width="14.33203125" style="270" customWidth="1"/>
    <col min="6915" max="6915" width="12" style="270" customWidth="1"/>
    <col min="6916" max="6916" width="28.77734375" style="270" customWidth="1"/>
    <col min="6917" max="6917" width="9.33203125" style="270" customWidth="1"/>
    <col min="6918" max="6918" width="0" style="270" hidden="1" customWidth="1"/>
    <col min="6919" max="6919" width="33.88671875" style="270" customWidth="1"/>
    <col min="6920" max="6920" width="7.6640625" style="270" customWidth="1"/>
    <col min="6921" max="6925" width="0" style="270" hidden="1" customWidth="1"/>
    <col min="6926" max="6927" width="7.44140625" style="270" customWidth="1"/>
    <col min="6928" max="6928" width="0" style="270" hidden="1" customWidth="1"/>
    <col min="6929" max="6929" width="7.44140625" style="270" customWidth="1"/>
    <col min="6930" max="7168" width="8.88671875" style="270"/>
    <col min="7169" max="7169" width="3.88671875" style="270" customWidth="1"/>
    <col min="7170" max="7170" width="14.33203125" style="270" customWidth="1"/>
    <col min="7171" max="7171" width="12" style="270" customWidth="1"/>
    <col min="7172" max="7172" width="28.77734375" style="270" customWidth="1"/>
    <col min="7173" max="7173" width="9.33203125" style="270" customWidth="1"/>
    <col min="7174" max="7174" width="0" style="270" hidden="1" customWidth="1"/>
    <col min="7175" max="7175" width="33.88671875" style="270" customWidth="1"/>
    <col min="7176" max="7176" width="7.6640625" style="270" customWidth="1"/>
    <col min="7177" max="7181" width="0" style="270" hidden="1" customWidth="1"/>
    <col min="7182" max="7183" width="7.44140625" style="270" customWidth="1"/>
    <col min="7184" max="7184" width="0" style="270" hidden="1" customWidth="1"/>
    <col min="7185" max="7185" width="7.44140625" style="270" customWidth="1"/>
    <col min="7186" max="7424" width="8.88671875" style="270"/>
    <col min="7425" max="7425" width="3.88671875" style="270" customWidth="1"/>
    <col min="7426" max="7426" width="14.33203125" style="270" customWidth="1"/>
    <col min="7427" max="7427" width="12" style="270" customWidth="1"/>
    <col min="7428" max="7428" width="28.77734375" style="270" customWidth="1"/>
    <col min="7429" max="7429" width="9.33203125" style="270" customWidth="1"/>
    <col min="7430" max="7430" width="0" style="270" hidden="1" customWidth="1"/>
    <col min="7431" max="7431" width="33.88671875" style="270" customWidth="1"/>
    <col min="7432" max="7432" width="7.6640625" style="270" customWidth="1"/>
    <col min="7433" max="7437" width="0" style="270" hidden="1" customWidth="1"/>
    <col min="7438" max="7439" width="7.44140625" style="270" customWidth="1"/>
    <col min="7440" max="7440" width="0" style="270" hidden="1" customWidth="1"/>
    <col min="7441" max="7441" width="7.44140625" style="270" customWidth="1"/>
    <col min="7442" max="7680" width="8.88671875" style="270"/>
    <col min="7681" max="7681" width="3.88671875" style="270" customWidth="1"/>
    <col min="7682" max="7682" width="14.33203125" style="270" customWidth="1"/>
    <col min="7683" max="7683" width="12" style="270" customWidth="1"/>
    <col min="7684" max="7684" width="28.77734375" style="270" customWidth="1"/>
    <col min="7685" max="7685" width="9.33203125" style="270" customWidth="1"/>
    <col min="7686" max="7686" width="0" style="270" hidden="1" customWidth="1"/>
    <col min="7687" max="7687" width="33.88671875" style="270" customWidth="1"/>
    <col min="7688" max="7688" width="7.6640625" style="270" customWidth="1"/>
    <col min="7689" max="7693" width="0" style="270" hidden="1" customWidth="1"/>
    <col min="7694" max="7695" width="7.44140625" style="270" customWidth="1"/>
    <col min="7696" max="7696" width="0" style="270" hidden="1" customWidth="1"/>
    <col min="7697" max="7697" width="7.44140625" style="270" customWidth="1"/>
    <col min="7698" max="7936" width="8.88671875" style="270"/>
    <col min="7937" max="7937" width="3.88671875" style="270" customWidth="1"/>
    <col min="7938" max="7938" width="14.33203125" style="270" customWidth="1"/>
    <col min="7939" max="7939" width="12" style="270" customWidth="1"/>
    <col min="7940" max="7940" width="28.77734375" style="270" customWidth="1"/>
    <col min="7941" max="7941" width="9.33203125" style="270" customWidth="1"/>
    <col min="7942" max="7942" width="0" style="270" hidden="1" customWidth="1"/>
    <col min="7943" max="7943" width="33.88671875" style="270" customWidth="1"/>
    <col min="7944" max="7944" width="7.6640625" style="270" customWidth="1"/>
    <col min="7945" max="7949" width="0" style="270" hidden="1" customWidth="1"/>
    <col min="7950" max="7951" width="7.44140625" style="270" customWidth="1"/>
    <col min="7952" max="7952" width="0" style="270" hidden="1" customWidth="1"/>
    <col min="7953" max="7953" width="7.44140625" style="270" customWidth="1"/>
    <col min="7954" max="8192" width="8.88671875" style="270"/>
    <col min="8193" max="8193" width="3.88671875" style="270" customWidth="1"/>
    <col min="8194" max="8194" width="14.33203125" style="270" customWidth="1"/>
    <col min="8195" max="8195" width="12" style="270" customWidth="1"/>
    <col min="8196" max="8196" width="28.77734375" style="270" customWidth="1"/>
    <col min="8197" max="8197" width="9.33203125" style="270" customWidth="1"/>
    <col min="8198" max="8198" width="0" style="270" hidden="1" customWidth="1"/>
    <col min="8199" max="8199" width="33.88671875" style="270" customWidth="1"/>
    <col min="8200" max="8200" width="7.6640625" style="270" customWidth="1"/>
    <col min="8201" max="8205" width="0" style="270" hidden="1" customWidth="1"/>
    <col min="8206" max="8207" width="7.44140625" style="270" customWidth="1"/>
    <col min="8208" max="8208" width="0" style="270" hidden="1" customWidth="1"/>
    <col min="8209" max="8209" width="7.44140625" style="270" customWidth="1"/>
    <col min="8210" max="8448" width="8.88671875" style="270"/>
    <col min="8449" max="8449" width="3.88671875" style="270" customWidth="1"/>
    <col min="8450" max="8450" width="14.33203125" style="270" customWidth="1"/>
    <col min="8451" max="8451" width="12" style="270" customWidth="1"/>
    <col min="8452" max="8452" width="28.77734375" style="270" customWidth="1"/>
    <col min="8453" max="8453" width="9.33203125" style="270" customWidth="1"/>
    <col min="8454" max="8454" width="0" style="270" hidden="1" customWidth="1"/>
    <col min="8455" max="8455" width="33.88671875" style="270" customWidth="1"/>
    <col min="8456" max="8456" width="7.6640625" style="270" customWidth="1"/>
    <col min="8457" max="8461" width="0" style="270" hidden="1" customWidth="1"/>
    <col min="8462" max="8463" width="7.44140625" style="270" customWidth="1"/>
    <col min="8464" max="8464" width="0" style="270" hidden="1" customWidth="1"/>
    <col min="8465" max="8465" width="7.44140625" style="270" customWidth="1"/>
    <col min="8466" max="8704" width="8.88671875" style="270"/>
    <col min="8705" max="8705" width="3.88671875" style="270" customWidth="1"/>
    <col min="8706" max="8706" width="14.33203125" style="270" customWidth="1"/>
    <col min="8707" max="8707" width="12" style="270" customWidth="1"/>
    <col min="8708" max="8708" width="28.77734375" style="270" customWidth="1"/>
    <col min="8709" max="8709" width="9.33203125" style="270" customWidth="1"/>
    <col min="8710" max="8710" width="0" style="270" hidden="1" customWidth="1"/>
    <col min="8711" max="8711" width="33.88671875" style="270" customWidth="1"/>
    <col min="8712" max="8712" width="7.6640625" style="270" customWidth="1"/>
    <col min="8713" max="8717" width="0" style="270" hidden="1" customWidth="1"/>
    <col min="8718" max="8719" width="7.44140625" style="270" customWidth="1"/>
    <col min="8720" max="8720" width="0" style="270" hidden="1" customWidth="1"/>
    <col min="8721" max="8721" width="7.44140625" style="270" customWidth="1"/>
    <col min="8722" max="8960" width="8.88671875" style="270"/>
    <col min="8961" max="8961" width="3.88671875" style="270" customWidth="1"/>
    <col min="8962" max="8962" width="14.33203125" style="270" customWidth="1"/>
    <col min="8963" max="8963" width="12" style="270" customWidth="1"/>
    <col min="8964" max="8964" width="28.77734375" style="270" customWidth="1"/>
    <col min="8965" max="8965" width="9.33203125" style="270" customWidth="1"/>
    <col min="8966" max="8966" width="0" style="270" hidden="1" customWidth="1"/>
    <col min="8967" max="8967" width="33.88671875" style="270" customWidth="1"/>
    <col min="8968" max="8968" width="7.6640625" style="270" customWidth="1"/>
    <col min="8969" max="8973" width="0" style="270" hidden="1" customWidth="1"/>
    <col min="8974" max="8975" width="7.44140625" style="270" customWidth="1"/>
    <col min="8976" max="8976" width="0" style="270" hidden="1" customWidth="1"/>
    <col min="8977" max="8977" width="7.44140625" style="270" customWidth="1"/>
    <col min="8978" max="9216" width="8.88671875" style="270"/>
    <col min="9217" max="9217" width="3.88671875" style="270" customWidth="1"/>
    <col min="9218" max="9218" width="14.33203125" style="270" customWidth="1"/>
    <col min="9219" max="9219" width="12" style="270" customWidth="1"/>
    <col min="9220" max="9220" width="28.77734375" style="270" customWidth="1"/>
    <col min="9221" max="9221" width="9.33203125" style="270" customWidth="1"/>
    <col min="9222" max="9222" width="0" style="270" hidden="1" customWidth="1"/>
    <col min="9223" max="9223" width="33.88671875" style="270" customWidth="1"/>
    <col min="9224" max="9224" width="7.6640625" style="270" customWidth="1"/>
    <col min="9225" max="9229" width="0" style="270" hidden="1" customWidth="1"/>
    <col min="9230" max="9231" width="7.44140625" style="270" customWidth="1"/>
    <col min="9232" max="9232" width="0" style="270" hidden="1" customWidth="1"/>
    <col min="9233" max="9233" width="7.44140625" style="270" customWidth="1"/>
    <col min="9234" max="9472" width="8.88671875" style="270"/>
    <col min="9473" max="9473" width="3.88671875" style="270" customWidth="1"/>
    <col min="9474" max="9474" width="14.33203125" style="270" customWidth="1"/>
    <col min="9475" max="9475" width="12" style="270" customWidth="1"/>
    <col min="9476" max="9476" width="28.77734375" style="270" customWidth="1"/>
    <col min="9477" max="9477" width="9.33203125" style="270" customWidth="1"/>
    <col min="9478" max="9478" width="0" style="270" hidden="1" customWidth="1"/>
    <col min="9479" max="9479" width="33.88671875" style="270" customWidth="1"/>
    <col min="9480" max="9480" width="7.6640625" style="270" customWidth="1"/>
    <col min="9481" max="9485" width="0" style="270" hidden="1" customWidth="1"/>
    <col min="9486" max="9487" width="7.44140625" style="270" customWidth="1"/>
    <col min="9488" max="9488" width="0" style="270" hidden="1" customWidth="1"/>
    <col min="9489" max="9489" width="7.44140625" style="270" customWidth="1"/>
    <col min="9490" max="9728" width="8.88671875" style="270"/>
    <col min="9729" max="9729" width="3.88671875" style="270" customWidth="1"/>
    <col min="9730" max="9730" width="14.33203125" style="270" customWidth="1"/>
    <col min="9731" max="9731" width="12" style="270" customWidth="1"/>
    <col min="9732" max="9732" width="28.77734375" style="270" customWidth="1"/>
    <col min="9733" max="9733" width="9.33203125" style="270" customWidth="1"/>
    <col min="9734" max="9734" width="0" style="270" hidden="1" customWidth="1"/>
    <col min="9735" max="9735" width="33.88671875" style="270" customWidth="1"/>
    <col min="9736" max="9736" width="7.6640625" style="270" customWidth="1"/>
    <col min="9737" max="9741" width="0" style="270" hidden="1" customWidth="1"/>
    <col min="9742" max="9743" width="7.44140625" style="270" customWidth="1"/>
    <col min="9744" max="9744" width="0" style="270" hidden="1" customWidth="1"/>
    <col min="9745" max="9745" width="7.44140625" style="270" customWidth="1"/>
    <col min="9746" max="9984" width="8.88671875" style="270"/>
    <col min="9985" max="9985" width="3.88671875" style="270" customWidth="1"/>
    <col min="9986" max="9986" width="14.33203125" style="270" customWidth="1"/>
    <col min="9987" max="9987" width="12" style="270" customWidth="1"/>
    <col min="9988" max="9988" width="28.77734375" style="270" customWidth="1"/>
    <col min="9989" max="9989" width="9.33203125" style="270" customWidth="1"/>
    <col min="9990" max="9990" width="0" style="270" hidden="1" customWidth="1"/>
    <col min="9991" max="9991" width="33.88671875" style="270" customWidth="1"/>
    <col min="9992" max="9992" width="7.6640625" style="270" customWidth="1"/>
    <col min="9993" max="9997" width="0" style="270" hidden="1" customWidth="1"/>
    <col min="9998" max="9999" width="7.44140625" style="270" customWidth="1"/>
    <col min="10000" max="10000" width="0" style="270" hidden="1" customWidth="1"/>
    <col min="10001" max="10001" width="7.44140625" style="270" customWidth="1"/>
    <col min="10002" max="10240" width="8.88671875" style="270"/>
    <col min="10241" max="10241" width="3.88671875" style="270" customWidth="1"/>
    <col min="10242" max="10242" width="14.33203125" style="270" customWidth="1"/>
    <col min="10243" max="10243" width="12" style="270" customWidth="1"/>
    <col min="10244" max="10244" width="28.77734375" style="270" customWidth="1"/>
    <col min="10245" max="10245" width="9.33203125" style="270" customWidth="1"/>
    <col min="10246" max="10246" width="0" style="270" hidden="1" customWidth="1"/>
    <col min="10247" max="10247" width="33.88671875" style="270" customWidth="1"/>
    <col min="10248" max="10248" width="7.6640625" style="270" customWidth="1"/>
    <col min="10249" max="10253" width="0" style="270" hidden="1" customWidth="1"/>
    <col min="10254" max="10255" width="7.44140625" style="270" customWidth="1"/>
    <col min="10256" max="10256" width="0" style="270" hidden="1" customWidth="1"/>
    <col min="10257" max="10257" width="7.44140625" style="270" customWidth="1"/>
    <col min="10258" max="10496" width="8.88671875" style="270"/>
    <col min="10497" max="10497" width="3.88671875" style="270" customWidth="1"/>
    <col min="10498" max="10498" width="14.33203125" style="270" customWidth="1"/>
    <col min="10499" max="10499" width="12" style="270" customWidth="1"/>
    <col min="10500" max="10500" width="28.77734375" style="270" customWidth="1"/>
    <col min="10501" max="10501" width="9.33203125" style="270" customWidth="1"/>
    <col min="10502" max="10502" width="0" style="270" hidden="1" customWidth="1"/>
    <col min="10503" max="10503" width="33.88671875" style="270" customWidth="1"/>
    <col min="10504" max="10504" width="7.6640625" style="270" customWidth="1"/>
    <col min="10505" max="10509" width="0" style="270" hidden="1" customWidth="1"/>
    <col min="10510" max="10511" width="7.44140625" style="270" customWidth="1"/>
    <col min="10512" max="10512" width="0" style="270" hidden="1" customWidth="1"/>
    <col min="10513" max="10513" width="7.44140625" style="270" customWidth="1"/>
    <col min="10514" max="10752" width="8.88671875" style="270"/>
    <col min="10753" max="10753" width="3.88671875" style="270" customWidth="1"/>
    <col min="10754" max="10754" width="14.33203125" style="270" customWidth="1"/>
    <col min="10755" max="10755" width="12" style="270" customWidth="1"/>
    <col min="10756" max="10756" width="28.77734375" style="270" customWidth="1"/>
    <col min="10757" max="10757" width="9.33203125" style="270" customWidth="1"/>
    <col min="10758" max="10758" width="0" style="270" hidden="1" customWidth="1"/>
    <col min="10759" max="10759" width="33.88671875" style="270" customWidth="1"/>
    <col min="10760" max="10760" width="7.6640625" style="270" customWidth="1"/>
    <col min="10761" max="10765" width="0" style="270" hidden="1" customWidth="1"/>
    <col min="10766" max="10767" width="7.44140625" style="270" customWidth="1"/>
    <col min="10768" max="10768" width="0" style="270" hidden="1" customWidth="1"/>
    <col min="10769" max="10769" width="7.44140625" style="270" customWidth="1"/>
    <col min="10770" max="11008" width="8.88671875" style="270"/>
    <col min="11009" max="11009" width="3.88671875" style="270" customWidth="1"/>
    <col min="11010" max="11010" width="14.33203125" style="270" customWidth="1"/>
    <col min="11011" max="11011" width="12" style="270" customWidth="1"/>
    <col min="11012" max="11012" width="28.77734375" style="270" customWidth="1"/>
    <col min="11013" max="11013" width="9.33203125" style="270" customWidth="1"/>
    <col min="11014" max="11014" width="0" style="270" hidden="1" customWidth="1"/>
    <col min="11015" max="11015" width="33.88671875" style="270" customWidth="1"/>
    <col min="11016" max="11016" width="7.6640625" style="270" customWidth="1"/>
    <col min="11017" max="11021" width="0" style="270" hidden="1" customWidth="1"/>
    <col min="11022" max="11023" width="7.44140625" style="270" customWidth="1"/>
    <col min="11024" max="11024" width="0" style="270" hidden="1" customWidth="1"/>
    <col min="11025" max="11025" width="7.44140625" style="270" customWidth="1"/>
    <col min="11026" max="11264" width="8.88671875" style="270"/>
    <col min="11265" max="11265" width="3.88671875" style="270" customWidth="1"/>
    <col min="11266" max="11266" width="14.33203125" style="270" customWidth="1"/>
    <col min="11267" max="11267" width="12" style="270" customWidth="1"/>
    <col min="11268" max="11268" width="28.77734375" style="270" customWidth="1"/>
    <col min="11269" max="11269" width="9.33203125" style="270" customWidth="1"/>
    <col min="11270" max="11270" width="0" style="270" hidden="1" customWidth="1"/>
    <col min="11271" max="11271" width="33.88671875" style="270" customWidth="1"/>
    <col min="11272" max="11272" width="7.6640625" style="270" customWidth="1"/>
    <col min="11273" max="11277" width="0" style="270" hidden="1" customWidth="1"/>
    <col min="11278" max="11279" width="7.44140625" style="270" customWidth="1"/>
    <col min="11280" max="11280" width="0" style="270" hidden="1" customWidth="1"/>
    <col min="11281" max="11281" width="7.44140625" style="270" customWidth="1"/>
    <col min="11282" max="11520" width="8.88671875" style="270"/>
    <col min="11521" max="11521" width="3.88671875" style="270" customWidth="1"/>
    <col min="11522" max="11522" width="14.33203125" style="270" customWidth="1"/>
    <col min="11523" max="11523" width="12" style="270" customWidth="1"/>
    <col min="11524" max="11524" width="28.77734375" style="270" customWidth="1"/>
    <col min="11525" max="11525" width="9.33203125" style="270" customWidth="1"/>
    <col min="11526" max="11526" width="0" style="270" hidden="1" customWidth="1"/>
    <col min="11527" max="11527" width="33.88671875" style="270" customWidth="1"/>
    <col min="11528" max="11528" width="7.6640625" style="270" customWidth="1"/>
    <col min="11529" max="11533" width="0" style="270" hidden="1" customWidth="1"/>
    <col min="11534" max="11535" width="7.44140625" style="270" customWidth="1"/>
    <col min="11536" max="11536" width="0" style="270" hidden="1" customWidth="1"/>
    <col min="11537" max="11537" width="7.44140625" style="270" customWidth="1"/>
    <col min="11538" max="11776" width="8.88671875" style="270"/>
    <col min="11777" max="11777" width="3.88671875" style="270" customWidth="1"/>
    <col min="11778" max="11778" width="14.33203125" style="270" customWidth="1"/>
    <col min="11779" max="11779" width="12" style="270" customWidth="1"/>
    <col min="11780" max="11780" width="28.77734375" style="270" customWidth="1"/>
    <col min="11781" max="11781" width="9.33203125" style="270" customWidth="1"/>
    <col min="11782" max="11782" width="0" style="270" hidden="1" customWidth="1"/>
    <col min="11783" max="11783" width="33.88671875" style="270" customWidth="1"/>
    <col min="11784" max="11784" width="7.6640625" style="270" customWidth="1"/>
    <col min="11785" max="11789" width="0" style="270" hidden="1" customWidth="1"/>
    <col min="11790" max="11791" width="7.44140625" style="270" customWidth="1"/>
    <col min="11792" max="11792" width="0" style="270" hidden="1" customWidth="1"/>
    <col min="11793" max="11793" width="7.44140625" style="270" customWidth="1"/>
    <col min="11794" max="12032" width="8.88671875" style="270"/>
    <col min="12033" max="12033" width="3.88671875" style="270" customWidth="1"/>
    <col min="12034" max="12034" width="14.33203125" style="270" customWidth="1"/>
    <col min="12035" max="12035" width="12" style="270" customWidth="1"/>
    <col min="12036" max="12036" width="28.77734375" style="270" customWidth="1"/>
    <col min="12037" max="12037" width="9.33203125" style="270" customWidth="1"/>
    <col min="12038" max="12038" width="0" style="270" hidden="1" customWidth="1"/>
    <col min="12039" max="12039" width="33.88671875" style="270" customWidth="1"/>
    <col min="12040" max="12040" width="7.6640625" style="270" customWidth="1"/>
    <col min="12041" max="12045" width="0" style="270" hidden="1" customWidth="1"/>
    <col min="12046" max="12047" width="7.44140625" style="270" customWidth="1"/>
    <col min="12048" max="12048" width="0" style="270" hidden="1" customWidth="1"/>
    <col min="12049" max="12049" width="7.44140625" style="270" customWidth="1"/>
    <col min="12050" max="12288" width="8.88671875" style="270"/>
    <col min="12289" max="12289" width="3.88671875" style="270" customWidth="1"/>
    <col min="12290" max="12290" width="14.33203125" style="270" customWidth="1"/>
    <col min="12291" max="12291" width="12" style="270" customWidth="1"/>
    <col min="12292" max="12292" width="28.77734375" style="270" customWidth="1"/>
    <col min="12293" max="12293" width="9.33203125" style="270" customWidth="1"/>
    <col min="12294" max="12294" width="0" style="270" hidden="1" customWidth="1"/>
    <col min="12295" max="12295" width="33.88671875" style="270" customWidth="1"/>
    <col min="12296" max="12296" width="7.6640625" style="270" customWidth="1"/>
    <col min="12297" max="12301" width="0" style="270" hidden="1" customWidth="1"/>
    <col min="12302" max="12303" width="7.44140625" style="270" customWidth="1"/>
    <col min="12304" max="12304" width="0" style="270" hidden="1" customWidth="1"/>
    <col min="12305" max="12305" width="7.44140625" style="270" customWidth="1"/>
    <col min="12306" max="12544" width="8.88671875" style="270"/>
    <col min="12545" max="12545" width="3.88671875" style="270" customWidth="1"/>
    <col min="12546" max="12546" width="14.33203125" style="270" customWidth="1"/>
    <col min="12547" max="12547" width="12" style="270" customWidth="1"/>
    <col min="12548" max="12548" width="28.77734375" style="270" customWidth="1"/>
    <col min="12549" max="12549" width="9.33203125" style="270" customWidth="1"/>
    <col min="12550" max="12550" width="0" style="270" hidden="1" customWidth="1"/>
    <col min="12551" max="12551" width="33.88671875" style="270" customWidth="1"/>
    <col min="12552" max="12552" width="7.6640625" style="270" customWidth="1"/>
    <col min="12553" max="12557" width="0" style="270" hidden="1" customWidth="1"/>
    <col min="12558" max="12559" width="7.44140625" style="270" customWidth="1"/>
    <col min="12560" max="12560" width="0" style="270" hidden="1" customWidth="1"/>
    <col min="12561" max="12561" width="7.44140625" style="270" customWidth="1"/>
    <col min="12562" max="12800" width="8.88671875" style="270"/>
    <col min="12801" max="12801" width="3.88671875" style="270" customWidth="1"/>
    <col min="12802" max="12802" width="14.33203125" style="270" customWidth="1"/>
    <col min="12803" max="12803" width="12" style="270" customWidth="1"/>
    <col min="12804" max="12804" width="28.77734375" style="270" customWidth="1"/>
    <col min="12805" max="12805" width="9.33203125" style="270" customWidth="1"/>
    <col min="12806" max="12806" width="0" style="270" hidden="1" customWidth="1"/>
    <col min="12807" max="12807" width="33.88671875" style="270" customWidth="1"/>
    <col min="12808" max="12808" width="7.6640625" style="270" customWidth="1"/>
    <col min="12809" max="12813" width="0" style="270" hidden="1" customWidth="1"/>
    <col min="12814" max="12815" width="7.44140625" style="270" customWidth="1"/>
    <col min="12816" max="12816" width="0" style="270" hidden="1" customWidth="1"/>
    <col min="12817" max="12817" width="7.44140625" style="270" customWidth="1"/>
    <col min="12818" max="13056" width="8.88671875" style="270"/>
    <col min="13057" max="13057" width="3.88671875" style="270" customWidth="1"/>
    <col min="13058" max="13058" width="14.33203125" style="270" customWidth="1"/>
    <col min="13059" max="13059" width="12" style="270" customWidth="1"/>
    <col min="13060" max="13060" width="28.77734375" style="270" customWidth="1"/>
    <col min="13061" max="13061" width="9.33203125" style="270" customWidth="1"/>
    <col min="13062" max="13062" width="0" style="270" hidden="1" customWidth="1"/>
    <col min="13063" max="13063" width="33.88671875" style="270" customWidth="1"/>
    <col min="13064" max="13064" width="7.6640625" style="270" customWidth="1"/>
    <col min="13065" max="13069" width="0" style="270" hidden="1" customWidth="1"/>
    <col min="13070" max="13071" width="7.44140625" style="270" customWidth="1"/>
    <col min="13072" max="13072" width="0" style="270" hidden="1" customWidth="1"/>
    <col min="13073" max="13073" width="7.44140625" style="270" customWidth="1"/>
    <col min="13074" max="13312" width="8.88671875" style="270"/>
    <col min="13313" max="13313" width="3.88671875" style="270" customWidth="1"/>
    <col min="13314" max="13314" width="14.33203125" style="270" customWidth="1"/>
    <col min="13315" max="13315" width="12" style="270" customWidth="1"/>
    <col min="13316" max="13316" width="28.77734375" style="270" customWidth="1"/>
    <col min="13317" max="13317" width="9.33203125" style="270" customWidth="1"/>
    <col min="13318" max="13318" width="0" style="270" hidden="1" customWidth="1"/>
    <col min="13319" max="13319" width="33.88671875" style="270" customWidth="1"/>
    <col min="13320" max="13320" width="7.6640625" style="270" customWidth="1"/>
    <col min="13321" max="13325" width="0" style="270" hidden="1" customWidth="1"/>
    <col min="13326" max="13327" width="7.44140625" style="270" customWidth="1"/>
    <col min="13328" max="13328" width="0" style="270" hidden="1" customWidth="1"/>
    <col min="13329" max="13329" width="7.44140625" style="270" customWidth="1"/>
    <col min="13330" max="13568" width="8.88671875" style="270"/>
    <col min="13569" max="13569" width="3.88671875" style="270" customWidth="1"/>
    <col min="13570" max="13570" width="14.33203125" style="270" customWidth="1"/>
    <col min="13571" max="13571" width="12" style="270" customWidth="1"/>
    <col min="13572" max="13572" width="28.77734375" style="270" customWidth="1"/>
    <col min="13573" max="13573" width="9.33203125" style="270" customWidth="1"/>
    <col min="13574" max="13574" width="0" style="270" hidden="1" customWidth="1"/>
    <col min="13575" max="13575" width="33.88671875" style="270" customWidth="1"/>
    <col min="13576" max="13576" width="7.6640625" style="270" customWidth="1"/>
    <col min="13577" max="13581" width="0" style="270" hidden="1" customWidth="1"/>
    <col min="13582" max="13583" width="7.44140625" style="270" customWidth="1"/>
    <col min="13584" max="13584" width="0" style="270" hidden="1" customWidth="1"/>
    <col min="13585" max="13585" width="7.44140625" style="270" customWidth="1"/>
    <col min="13586" max="13824" width="8.88671875" style="270"/>
    <col min="13825" max="13825" width="3.88671875" style="270" customWidth="1"/>
    <col min="13826" max="13826" width="14.33203125" style="270" customWidth="1"/>
    <col min="13827" max="13827" width="12" style="270" customWidth="1"/>
    <col min="13828" max="13828" width="28.77734375" style="270" customWidth="1"/>
    <col min="13829" max="13829" width="9.33203125" style="270" customWidth="1"/>
    <col min="13830" max="13830" width="0" style="270" hidden="1" customWidth="1"/>
    <col min="13831" max="13831" width="33.88671875" style="270" customWidth="1"/>
    <col min="13832" max="13832" width="7.6640625" style="270" customWidth="1"/>
    <col min="13833" max="13837" width="0" style="270" hidden="1" customWidth="1"/>
    <col min="13838" max="13839" width="7.44140625" style="270" customWidth="1"/>
    <col min="13840" max="13840" width="0" style="270" hidden="1" customWidth="1"/>
    <col min="13841" max="13841" width="7.44140625" style="270" customWidth="1"/>
    <col min="13842" max="14080" width="8.88671875" style="270"/>
    <col min="14081" max="14081" width="3.88671875" style="270" customWidth="1"/>
    <col min="14082" max="14082" width="14.33203125" style="270" customWidth="1"/>
    <col min="14083" max="14083" width="12" style="270" customWidth="1"/>
    <col min="14084" max="14084" width="28.77734375" style="270" customWidth="1"/>
    <col min="14085" max="14085" width="9.33203125" style="270" customWidth="1"/>
    <col min="14086" max="14086" width="0" style="270" hidden="1" customWidth="1"/>
    <col min="14087" max="14087" width="33.88671875" style="270" customWidth="1"/>
    <col min="14088" max="14088" width="7.6640625" style="270" customWidth="1"/>
    <col min="14089" max="14093" width="0" style="270" hidden="1" customWidth="1"/>
    <col min="14094" max="14095" width="7.44140625" style="270" customWidth="1"/>
    <col min="14096" max="14096" width="0" style="270" hidden="1" customWidth="1"/>
    <col min="14097" max="14097" width="7.44140625" style="270" customWidth="1"/>
    <col min="14098" max="14336" width="8.88671875" style="270"/>
    <col min="14337" max="14337" width="3.88671875" style="270" customWidth="1"/>
    <col min="14338" max="14338" width="14.33203125" style="270" customWidth="1"/>
    <col min="14339" max="14339" width="12" style="270" customWidth="1"/>
    <col min="14340" max="14340" width="28.77734375" style="270" customWidth="1"/>
    <col min="14341" max="14341" width="9.33203125" style="270" customWidth="1"/>
    <col min="14342" max="14342" width="0" style="270" hidden="1" customWidth="1"/>
    <col min="14343" max="14343" width="33.88671875" style="270" customWidth="1"/>
    <col min="14344" max="14344" width="7.6640625" style="270" customWidth="1"/>
    <col min="14345" max="14349" width="0" style="270" hidden="1" customWidth="1"/>
    <col min="14350" max="14351" width="7.44140625" style="270" customWidth="1"/>
    <col min="14352" max="14352" width="0" style="270" hidden="1" customWidth="1"/>
    <col min="14353" max="14353" width="7.44140625" style="270" customWidth="1"/>
    <col min="14354" max="14592" width="8.88671875" style="270"/>
    <col min="14593" max="14593" width="3.88671875" style="270" customWidth="1"/>
    <col min="14594" max="14594" width="14.33203125" style="270" customWidth="1"/>
    <col min="14595" max="14595" width="12" style="270" customWidth="1"/>
    <col min="14596" max="14596" width="28.77734375" style="270" customWidth="1"/>
    <col min="14597" max="14597" width="9.33203125" style="270" customWidth="1"/>
    <col min="14598" max="14598" width="0" style="270" hidden="1" customWidth="1"/>
    <col min="14599" max="14599" width="33.88671875" style="270" customWidth="1"/>
    <col min="14600" max="14600" width="7.6640625" style="270" customWidth="1"/>
    <col min="14601" max="14605" width="0" style="270" hidden="1" customWidth="1"/>
    <col min="14606" max="14607" width="7.44140625" style="270" customWidth="1"/>
    <col min="14608" max="14608" width="0" style="270" hidden="1" customWidth="1"/>
    <col min="14609" max="14609" width="7.44140625" style="270" customWidth="1"/>
    <col min="14610" max="14848" width="8.88671875" style="270"/>
    <col min="14849" max="14849" width="3.88671875" style="270" customWidth="1"/>
    <col min="14850" max="14850" width="14.33203125" style="270" customWidth="1"/>
    <col min="14851" max="14851" width="12" style="270" customWidth="1"/>
    <col min="14852" max="14852" width="28.77734375" style="270" customWidth="1"/>
    <col min="14853" max="14853" width="9.33203125" style="270" customWidth="1"/>
    <col min="14854" max="14854" width="0" style="270" hidden="1" customWidth="1"/>
    <col min="14855" max="14855" width="33.88671875" style="270" customWidth="1"/>
    <col min="14856" max="14856" width="7.6640625" style="270" customWidth="1"/>
    <col min="14857" max="14861" width="0" style="270" hidden="1" customWidth="1"/>
    <col min="14862" max="14863" width="7.44140625" style="270" customWidth="1"/>
    <col min="14864" max="14864" width="0" style="270" hidden="1" customWidth="1"/>
    <col min="14865" max="14865" width="7.44140625" style="270" customWidth="1"/>
    <col min="14866" max="15104" width="8.88671875" style="270"/>
    <col min="15105" max="15105" width="3.88671875" style="270" customWidth="1"/>
    <col min="15106" max="15106" width="14.33203125" style="270" customWidth="1"/>
    <col min="15107" max="15107" width="12" style="270" customWidth="1"/>
    <col min="15108" max="15108" width="28.77734375" style="270" customWidth="1"/>
    <col min="15109" max="15109" width="9.33203125" style="270" customWidth="1"/>
    <col min="15110" max="15110" width="0" style="270" hidden="1" customWidth="1"/>
    <col min="15111" max="15111" width="33.88671875" style="270" customWidth="1"/>
    <col min="15112" max="15112" width="7.6640625" style="270" customWidth="1"/>
    <col min="15113" max="15117" width="0" style="270" hidden="1" customWidth="1"/>
    <col min="15118" max="15119" width="7.44140625" style="270" customWidth="1"/>
    <col min="15120" max="15120" width="0" style="270" hidden="1" customWidth="1"/>
    <col min="15121" max="15121" width="7.44140625" style="270" customWidth="1"/>
    <col min="15122" max="15360" width="8.88671875" style="270"/>
    <col min="15361" max="15361" width="3.88671875" style="270" customWidth="1"/>
    <col min="15362" max="15362" width="14.33203125" style="270" customWidth="1"/>
    <col min="15363" max="15363" width="12" style="270" customWidth="1"/>
    <col min="15364" max="15364" width="28.77734375" style="270" customWidth="1"/>
    <col min="15365" max="15365" width="9.33203125" style="270" customWidth="1"/>
    <col min="15366" max="15366" width="0" style="270" hidden="1" customWidth="1"/>
    <col min="15367" max="15367" width="33.88671875" style="270" customWidth="1"/>
    <col min="15368" max="15368" width="7.6640625" style="270" customWidth="1"/>
    <col min="15369" max="15373" width="0" style="270" hidden="1" customWidth="1"/>
    <col min="15374" max="15375" width="7.44140625" style="270" customWidth="1"/>
    <col min="15376" max="15376" width="0" style="270" hidden="1" customWidth="1"/>
    <col min="15377" max="15377" width="7.44140625" style="270" customWidth="1"/>
    <col min="15378" max="15616" width="8.88671875" style="270"/>
    <col min="15617" max="15617" width="3.88671875" style="270" customWidth="1"/>
    <col min="15618" max="15618" width="14.33203125" style="270" customWidth="1"/>
    <col min="15619" max="15619" width="12" style="270" customWidth="1"/>
    <col min="15620" max="15620" width="28.77734375" style="270" customWidth="1"/>
    <col min="15621" max="15621" width="9.33203125" style="270" customWidth="1"/>
    <col min="15622" max="15622" width="0" style="270" hidden="1" customWidth="1"/>
    <col min="15623" max="15623" width="33.88671875" style="270" customWidth="1"/>
    <col min="15624" max="15624" width="7.6640625" style="270" customWidth="1"/>
    <col min="15625" max="15629" width="0" style="270" hidden="1" customWidth="1"/>
    <col min="15630" max="15631" width="7.44140625" style="270" customWidth="1"/>
    <col min="15632" max="15632" width="0" style="270" hidden="1" customWidth="1"/>
    <col min="15633" max="15633" width="7.44140625" style="270" customWidth="1"/>
    <col min="15634" max="15872" width="8.88671875" style="270"/>
    <col min="15873" max="15873" width="3.88671875" style="270" customWidth="1"/>
    <col min="15874" max="15874" width="14.33203125" style="270" customWidth="1"/>
    <col min="15875" max="15875" width="12" style="270" customWidth="1"/>
    <col min="15876" max="15876" width="28.77734375" style="270" customWidth="1"/>
    <col min="15877" max="15877" width="9.33203125" style="270" customWidth="1"/>
    <col min="15878" max="15878" width="0" style="270" hidden="1" customWidth="1"/>
    <col min="15879" max="15879" width="33.88671875" style="270" customWidth="1"/>
    <col min="15880" max="15880" width="7.6640625" style="270" customWidth="1"/>
    <col min="15881" max="15885" width="0" style="270" hidden="1" customWidth="1"/>
    <col min="15886" max="15887" width="7.44140625" style="270" customWidth="1"/>
    <col min="15888" max="15888" width="0" style="270" hidden="1" customWidth="1"/>
    <col min="15889" max="15889" width="7.44140625" style="270" customWidth="1"/>
    <col min="15890" max="16128" width="8.88671875" style="270"/>
    <col min="16129" max="16129" width="3.88671875" style="270" customWidth="1"/>
    <col min="16130" max="16130" width="14.33203125" style="270" customWidth="1"/>
    <col min="16131" max="16131" width="12" style="270" customWidth="1"/>
    <col min="16132" max="16132" width="28.77734375" style="270" customWidth="1"/>
    <col min="16133" max="16133" width="9.33203125" style="270" customWidth="1"/>
    <col min="16134" max="16134" width="0" style="270" hidden="1" customWidth="1"/>
    <col min="16135" max="16135" width="33.88671875" style="270" customWidth="1"/>
    <col min="16136" max="16136" width="7.6640625" style="270" customWidth="1"/>
    <col min="16137" max="16141" width="0" style="270" hidden="1" customWidth="1"/>
    <col min="16142" max="16143" width="7.44140625" style="270" customWidth="1"/>
    <col min="16144" max="16144" width="0" style="270" hidden="1" customWidth="1"/>
    <col min="16145" max="16145" width="7.44140625" style="270" customWidth="1"/>
    <col min="16146" max="16384" width="8.88671875" style="270"/>
  </cols>
  <sheetData>
    <row r="1" spans="1:17" ht="24.6" x14ac:dyDescent="0.4">
      <c r="A1" s="261" t="str">
        <f>[2]Altalanos!$A$6</f>
        <v>Somogy Vármegyei Tenisz DO B kategória - Leány</v>
      </c>
      <c r="B1" s="262"/>
      <c r="C1" s="262"/>
      <c r="D1" s="263"/>
      <c r="E1" s="264" t="s">
        <v>44</v>
      </c>
      <c r="F1" s="265"/>
      <c r="G1" s="266"/>
      <c r="H1" s="267"/>
      <c r="I1" s="267"/>
      <c r="J1" s="268"/>
      <c r="K1" s="268"/>
      <c r="L1" s="268"/>
      <c r="M1" s="268"/>
      <c r="N1" s="268"/>
      <c r="O1" s="268"/>
      <c r="P1" s="268"/>
      <c r="Q1" s="269"/>
    </row>
    <row r="2" spans="1:17" ht="13.8" thickBot="1" x14ac:dyDescent="0.3">
      <c r="B2" s="271" t="s">
        <v>43</v>
      </c>
      <c r="C2" s="595" t="str">
        <f>[2]Altalanos!$E$8</f>
        <v>VII.kcs.-U18-L</v>
      </c>
      <c r="D2" s="265"/>
      <c r="E2" s="264" t="s">
        <v>29</v>
      </c>
      <c r="F2" s="272"/>
      <c r="G2" s="272"/>
      <c r="H2" s="273"/>
      <c r="I2" s="273"/>
      <c r="J2" s="267"/>
      <c r="K2" s="267"/>
      <c r="L2" s="267"/>
      <c r="M2" s="267"/>
      <c r="N2" s="274"/>
      <c r="O2" s="275"/>
      <c r="P2" s="275"/>
      <c r="Q2" s="274"/>
    </row>
    <row r="3" spans="1:17" s="285" customFormat="1" ht="13.8" thickBot="1" x14ac:dyDescent="0.3">
      <c r="A3" s="276" t="s">
        <v>42</v>
      </c>
      <c r="B3" s="277"/>
      <c r="C3" s="277"/>
      <c r="D3" s="277"/>
      <c r="E3" s="277"/>
      <c r="F3" s="277"/>
      <c r="G3" s="277"/>
      <c r="H3" s="277"/>
      <c r="I3" s="278"/>
      <c r="J3" s="279"/>
      <c r="K3" s="280"/>
      <c r="L3" s="280"/>
      <c r="M3" s="280"/>
      <c r="N3" s="281" t="s">
        <v>28</v>
      </c>
      <c r="O3" s="282"/>
      <c r="P3" s="283"/>
      <c r="Q3" s="284"/>
    </row>
    <row r="4" spans="1:17" s="285" customFormat="1" x14ac:dyDescent="0.25">
      <c r="A4" s="286" t="s">
        <v>21</v>
      </c>
      <c r="B4" s="286"/>
      <c r="C4" s="287" t="s">
        <v>19</v>
      </c>
      <c r="D4" s="286" t="s">
        <v>24</v>
      </c>
      <c r="E4" s="288"/>
      <c r="G4" s="289"/>
      <c r="H4" s="290" t="s">
        <v>25</v>
      </c>
      <c r="I4" s="291"/>
      <c r="J4" s="292"/>
      <c r="K4" s="293"/>
      <c r="L4" s="293"/>
      <c r="M4" s="293"/>
      <c r="N4" s="292"/>
      <c r="O4" s="294"/>
      <c r="P4" s="294"/>
      <c r="Q4" s="295"/>
    </row>
    <row r="5" spans="1:17" s="285" customFormat="1" ht="13.8" thickBot="1" x14ac:dyDescent="0.3">
      <c r="A5" s="296">
        <f>[2]Altalanos!$A$10</f>
        <v>46135</v>
      </c>
      <c r="B5" s="296"/>
      <c r="C5" s="297" t="str">
        <f>[2]Altalanos!$C$10</f>
        <v>Balatonboglár</v>
      </c>
      <c r="D5" s="298" t="str">
        <f>[2]Altalanos!$D$10</f>
        <v xml:space="preserve">  </v>
      </c>
      <c r="E5" s="298"/>
      <c r="F5" s="298"/>
      <c r="G5" s="298"/>
      <c r="H5" s="299" t="str">
        <f>[2]Altalanos!$E$10</f>
        <v>Nagyistók-Nádasi Judit</v>
      </c>
      <c r="I5" s="300"/>
      <c r="J5" s="301"/>
      <c r="K5" s="302"/>
      <c r="L5" s="302"/>
      <c r="M5" s="302"/>
      <c r="N5" s="301"/>
      <c r="O5" s="298"/>
      <c r="P5" s="298"/>
      <c r="Q5" s="303"/>
    </row>
    <row r="6" spans="1:17" ht="30" customHeight="1" thickBot="1" x14ac:dyDescent="0.3">
      <c r="A6" s="304" t="s">
        <v>30</v>
      </c>
      <c r="B6" s="305" t="s">
        <v>22</v>
      </c>
      <c r="C6" s="305" t="s">
        <v>23</v>
      </c>
      <c r="D6" s="305" t="s">
        <v>26</v>
      </c>
      <c r="E6" s="306" t="s">
        <v>27</v>
      </c>
      <c r="F6" s="306" t="s">
        <v>31</v>
      </c>
      <c r="G6" s="306" t="s">
        <v>83</v>
      </c>
      <c r="H6" s="307" t="s">
        <v>32</v>
      </c>
      <c r="I6" s="308"/>
      <c r="J6" s="309" t="s">
        <v>14</v>
      </c>
      <c r="K6" s="310" t="s">
        <v>12</v>
      </c>
      <c r="L6" s="311" t="s">
        <v>0</v>
      </c>
      <c r="M6" s="312" t="s">
        <v>13</v>
      </c>
      <c r="N6" s="313" t="s">
        <v>40</v>
      </c>
      <c r="O6" s="314" t="s">
        <v>33</v>
      </c>
      <c r="P6" s="315" t="s">
        <v>1</v>
      </c>
      <c r="Q6" s="306" t="s">
        <v>34</v>
      </c>
    </row>
    <row r="7" spans="1:17" s="330" customFormat="1" ht="18.899999999999999" customHeight="1" x14ac:dyDescent="0.25">
      <c r="A7" s="316">
        <v>1</v>
      </c>
      <c r="B7" s="337" t="s">
        <v>600</v>
      </c>
      <c r="C7" s="337" t="s">
        <v>534</v>
      </c>
      <c r="D7" s="319" t="s">
        <v>601</v>
      </c>
      <c r="E7" s="320" t="s">
        <v>602</v>
      </c>
      <c r="F7" s="321"/>
      <c r="G7" s="322"/>
      <c r="H7" s="323"/>
      <c r="I7" s="323"/>
      <c r="J7" s="324"/>
      <c r="K7" s="325"/>
      <c r="L7" s="326"/>
      <c r="M7" s="325"/>
      <c r="N7" s="327"/>
      <c r="O7" s="323"/>
      <c r="P7" s="328"/>
      <c r="Q7" s="329"/>
    </row>
    <row r="8" spans="1:17" s="330" customFormat="1" ht="18.899999999999999" customHeight="1" x14ac:dyDescent="0.25">
      <c r="A8" s="316">
        <v>2</v>
      </c>
      <c r="B8" s="337" t="s">
        <v>603</v>
      </c>
      <c r="C8" s="337" t="s">
        <v>604</v>
      </c>
      <c r="D8" s="319" t="s">
        <v>601</v>
      </c>
      <c r="E8" s="320" t="s">
        <v>605</v>
      </c>
      <c r="F8" s="333"/>
      <c r="G8" s="334"/>
      <c r="H8" s="323"/>
      <c r="I8" s="323"/>
      <c r="J8" s="324"/>
      <c r="K8" s="325"/>
      <c r="L8" s="326"/>
      <c r="M8" s="325"/>
      <c r="N8" s="327"/>
      <c r="O8" s="323"/>
      <c r="P8" s="328"/>
      <c r="Q8" s="329"/>
    </row>
    <row r="9" spans="1:17" s="330" customFormat="1" ht="18.899999999999999" customHeight="1" x14ac:dyDescent="0.25">
      <c r="A9" s="316">
        <v>3</v>
      </c>
      <c r="B9" s="337" t="s">
        <v>606</v>
      </c>
      <c r="C9" s="337" t="s">
        <v>607</v>
      </c>
      <c r="D9" s="319" t="s">
        <v>585</v>
      </c>
      <c r="E9" s="320" t="s">
        <v>608</v>
      </c>
      <c r="F9" s="333"/>
      <c r="G9" s="334"/>
      <c r="H9" s="323"/>
      <c r="I9" s="323"/>
      <c r="J9" s="324"/>
      <c r="K9" s="325"/>
      <c r="L9" s="326"/>
      <c r="M9" s="325"/>
      <c r="N9" s="327"/>
      <c r="O9" s="323"/>
      <c r="P9" s="335"/>
      <c r="Q9" s="336"/>
    </row>
    <row r="10" spans="1:17" s="330" customFormat="1" ht="18.899999999999999" customHeight="1" x14ac:dyDescent="0.25">
      <c r="A10" s="316">
        <v>4</v>
      </c>
      <c r="B10" s="337" t="s">
        <v>577</v>
      </c>
      <c r="C10" s="337" t="s">
        <v>575</v>
      </c>
      <c r="D10" s="319" t="s">
        <v>601</v>
      </c>
      <c r="E10" s="320" t="s">
        <v>609</v>
      </c>
      <c r="F10" s="333"/>
      <c r="G10" s="334"/>
      <c r="H10" s="323"/>
      <c r="I10" s="323"/>
      <c r="J10" s="324"/>
      <c r="K10" s="325"/>
      <c r="L10" s="326"/>
      <c r="M10" s="325"/>
      <c r="N10" s="327"/>
      <c r="O10" s="323"/>
      <c r="P10" s="338"/>
      <c r="Q10" s="339"/>
    </row>
    <row r="11" spans="1:17" s="330" customFormat="1" ht="18.899999999999999" customHeight="1" x14ac:dyDescent="0.25">
      <c r="A11" s="316">
        <v>5</v>
      </c>
      <c r="B11" s="337"/>
      <c r="C11" s="337"/>
      <c r="D11" s="323"/>
      <c r="E11" s="320"/>
      <c r="F11" s="333"/>
      <c r="G11" s="334"/>
      <c r="H11" s="323"/>
      <c r="I11" s="323"/>
      <c r="J11" s="324"/>
      <c r="K11" s="325"/>
      <c r="L11" s="326"/>
      <c r="M11" s="325"/>
      <c r="N11" s="327"/>
      <c r="O11" s="323"/>
      <c r="P11" s="338"/>
      <c r="Q11" s="339"/>
    </row>
    <row r="12" spans="1:17" s="330" customFormat="1" ht="18.899999999999999" customHeight="1" x14ac:dyDescent="0.25">
      <c r="A12" s="316">
        <v>6</v>
      </c>
      <c r="B12" s="337"/>
      <c r="C12" s="337"/>
      <c r="D12" s="323"/>
      <c r="E12" s="320"/>
      <c r="F12" s="333"/>
      <c r="G12" s="334"/>
      <c r="H12" s="323"/>
      <c r="I12" s="323"/>
      <c r="J12" s="324"/>
      <c r="K12" s="325"/>
      <c r="L12" s="326"/>
      <c r="M12" s="325"/>
      <c r="N12" s="327"/>
      <c r="O12" s="323"/>
      <c r="P12" s="338"/>
      <c r="Q12" s="339"/>
    </row>
    <row r="13" spans="1:17" s="330" customFormat="1" ht="18.899999999999999" customHeight="1" x14ac:dyDescent="0.25">
      <c r="A13" s="316">
        <v>7</v>
      </c>
      <c r="B13" s="337"/>
      <c r="C13" s="337"/>
      <c r="D13" s="323"/>
      <c r="E13" s="320"/>
      <c r="F13" s="333"/>
      <c r="G13" s="334"/>
      <c r="H13" s="323"/>
      <c r="I13" s="323"/>
      <c r="J13" s="324"/>
      <c r="K13" s="325"/>
      <c r="L13" s="326"/>
      <c r="M13" s="325"/>
      <c r="N13" s="327"/>
      <c r="O13" s="323"/>
      <c r="P13" s="338"/>
      <c r="Q13" s="339"/>
    </row>
    <row r="14" spans="1:17" s="330" customFormat="1" ht="18.899999999999999" customHeight="1" x14ac:dyDescent="0.25">
      <c r="A14" s="316">
        <v>8</v>
      </c>
      <c r="B14" s="337"/>
      <c r="C14" s="337"/>
      <c r="D14" s="323"/>
      <c r="E14" s="320"/>
      <c r="F14" s="333"/>
      <c r="G14" s="334"/>
      <c r="H14" s="323"/>
      <c r="I14" s="323"/>
      <c r="J14" s="324"/>
      <c r="K14" s="325"/>
      <c r="L14" s="326"/>
      <c r="M14" s="325"/>
      <c r="N14" s="327"/>
      <c r="O14" s="323"/>
      <c r="P14" s="338"/>
      <c r="Q14" s="339"/>
    </row>
    <row r="15" spans="1:17" s="330" customFormat="1" ht="18.899999999999999" customHeight="1" x14ac:dyDescent="0.25">
      <c r="A15" s="316">
        <v>9</v>
      </c>
      <c r="B15" s="337"/>
      <c r="C15" s="337"/>
      <c r="D15" s="323"/>
      <c r="E15" s="320"/>
      <c r="F15" s="329"/>
      <c r="G15" s="329"/>
      <c r="H15" s="323"/>
      <c r="I15" s="323"/>
      <c r="J15" s="324"/>
      <c r="K15" s="325"/>
      <c r="L15" s="326"/>
      <c r="M15" s="340"/>
      <c r="N15" s="327"/>
      <c r="O15" s="323"/>
      <c r="P15" s="329"/>
      <c r="Q15" s="329"/>
    </row>
    <row r="16" spans="1:17" s="330" customFormat="1" ht="18.899999999999999" customHeight="1" x14ac:dyDescent="0.25">
      <c r="A16" s="316">
        <v>10</v>
      </c>
      <c r="B16" s="341"/>
      <c r="C16" s="337"/>
      <c r="D16" s="323"/>
      <c r="E16" s="320"/>
      <c r="F16" s="329"/>
      <c r="G16" s="329"/>
      <c r="H16" s="323"/>
      <c r="I16" s="323"/>
      <c r="J16" s="324"/>
      <c r="K16" s="325"/>
      <c r="L16" s="326"/>
      <c r="M16" s="340"/>
      <c r="N16" s="327"/>
      <c r="O16" s="323"/>
      <c r="P16" s="328"/>
      <c r="Q16" s="329"/>
    </row>
    <row r="17" spans="1:17" s="330" customFormat="1" ht="18.899999999999999" customHeight="1" x14ac:dyDescent="0.25">
      <c r="A17" s="316">
        <v>11</v>
      </c>
      <c r="B17" s="337"/>
      <c r="C17" s="337"/>
      <c r="D17" s="323"/>
      <c r="E17" s="320"/>
      <c r="F17" s="329"/>
      <c r="G17" s="329"/>
      <c r="H17" s="323"/>
      <c r="I17" s="323"/>
      <c r="J17" s="324"/>
      <c r="K17" s="325"/>
      <c r="L17" s="326"/>
      <c r="M17" s="340"/>
      <c r="N17" s="327"/>
      <c r="O17" s="323"/>
      <c r="P17" s="328"/>
      <c r="Q17" s="329"/>
    </row>
    <row r="18" spans="1:17" s="330" customFormat="1" ht="18.899999999999999" customHeight="1" x14ac:dyDescent="0.25">
      <c r="A18" s="316">
        <v>12</v>
      </c>
      <c r="B18" s="337"/>
      <c r="C18" s="337"/>
      <c r="D18" s="323"/>
      <c r="E18" s="320"/>
      <c r="F18" s="329"/>
      <c r="G18" s="329"/>
      <c r="H18" s="323"/>
      <c r="I18" s="323"/>
      <c r="J18" s="324"/>
      <c r="K18" s="325"/>
      <c r="L18" s="326"/>
      <c r="M18" s="340"/>
      <c r="N18" s="327"/>
      <c r="O18" s="323"/>
      <c r="P18" s="328"/>
      <c r="Q18" s="329"/>
    </row>
    <row r="19" spans="1:17" s="330" customFormat="1" ht="18.899999999999999" customHeight="1" x14ac:dyDescent="0.25">
      <c r="A19" s="316">
        <v>13</v>
      </c>
      <c r="B19" s="337"/>
      <c r="C19" s="337"/>
      <c r="D19" s="323"/>
      <c r="E19" s="320"/>
      <c r="F19" s="329"/>
      <c r="G19" s="329"/>
      <c r="H19" s="323"/>
      <c r="I19" s="323"/>
      <c r="J19" s="324"/>
      <c r="K19" s="325"/>
      <c r="L19" s="326"/>
      <c r="M19" s="340"/>
      <c r="N19" s="327"/>
      <c r="O19" s="323"/>
      <c r="P19" s="328"/>
      <c r="Q19" s="329"/>
    </row>
    <row r="20" spans="1:17" s="330" customFormat="1" ht="18.899999999999999" customHeight="1" x14ac:dyDescent="0.25">
      <c r="A20" s="316">
        <v>14</v>
      </c>
      <c r="B20" s="337"/>
      <c r="C20" s="337"/>
      <c r="D20" s="323"/>
      <c r="E20" s="320"/>
      <c r="F20" s="329"/>
      <c r="G20" s="329"/>
      <c r="H20" s="323"/>
      <c r="I20" s="323"/>
      <c r="J20" s="324"/>
      <c r="K20" s="325"/>
      <c r="L20" s="326"/>
      <c r="M20" s="340"/>
      <c r="N20" s="327"/>
      <c r="O20" s="323"/>
      <c r="P20" s="328"/>
      <c r="Q20" s="329"/>
    </row>
    <row r="21" spans="1:17" s="330" customFormat="1" ht="18.899999999999999" customHeight="1" x14ac:dyDescent="0.25">
      <c r="A21" s="316">
        <v>15</v>
      </c>
      <c r="B21" s="337"/>
      <c r="C21" s="337"/>
      <c r="D21" s="323"/>
      <c r="E21" s="320"/>
      <c r="F21" s="329"/>
      <c r="G21" s="329"/>
      <c r="H21" s="323"/>
      <c r="I21" s="323"/>
      <c r="J21" s="324"/>
      <c r="K21" s="325"/>
      <c r="L21" s="326"/>
      <c r="M21" s="340"/>
      <c r="N21" s="327"/>
      <c r="O21" s="323"/>
      <c r="P21" s="328"/>
      <c r="Q21" s="329"/>
    </row>
    <row r="22" spans="1:17" s="330" customFormat="1" ht="18.899999999999999" customHeight="1" x14ac:dyDescent="0.25">
      <c r="A22" s="316">
        <v>16</v>
      </c>
      <c r="B22" s="337"/>
      <c r="C22" s="337"/>
      <c r="D22" s="323"/>
      <c r="E22" s="320"/>
      <c r="F22" s="329"/>
      <c r="G22" s="329"/>
      <c r="H22" s="323"/>
      <c r="I22" s="323"/>
      <c r="J22" s="324"/>
      <c r="K22" s="325"/>
      <c r="L22" s="326"/>
      <c r="M22" s="340"/>
      <c r="N22" s="327"/>
      <c r="O22" s="323"/>
      <c r="P22" s="328"/>
      <c r="Q22" s="329"/>
    </row>
    <row r="23" spans="1:17" s="330" customFormat="1" ht="18.899999999999999" customHeight="1" x14ac:dyDescent="0.25">
      <c r="A23" s="316">
        <v>17</v>
      </c>
      <c r="B23" s="337"/>
      <c r="C23" s="337"/>
      <c r="D23" s="323"/>
      <c r="E23" s="320"/>
      <c r="F23" s="329"/>
      <c r="G23" s="329"/>
      <c r="H23" s="323"/>
      <c r="I23" s="323"/>
      <c r="J23" s="324"/>
      <c r="K23" s="325"/>
      <c r="L23" s="326"/>
      <c r="M23" s="340"/>
      <c r="N23" s="327"/>
      <c r="O23" s="323"/>
      <c r="P23" s="328"/>
      <c r="Q23" s="329"/>
    </row>
    <row r="24" spans="1:17" s="330" customFormat="1" ht="18.899999999999999" customHeight="1" x14ac:dyDescent="0.25">
      <c r="A24" s="316">
        <v>18</v>
      </c>
      <c r="B24" s="337"/>
      <c r="C24" s="337"/>
      <c r="D24" s="323"/>
      <c r="E24" s="320"/>
      <c r="F24" s="329"/>
      <c r="G24" s="329"/>
      <c r="H24" s="323"/>
      <c r="I24" s="323"/>
      <c r="J24" s="324"/>
      <c r="K24" s="325"/>
      <c r="L24" s="326"/>
      <c r="M24" s="340"/>
      <c r="N24" s="327"/>
      <c r="O24" s="323"/>
      <c r="P24" s="328"/>
      <c r="Q24" s="329"/>
    </row>
    <row r="25" spans="1:17" s="330" customFormat="1" ht="18.899999999999999" customHeight="1" x14ac:dyDescent="0.25">
      <c r="A25" s="316">
        <v>19</v>
      </c>
      <c r="B25" s="337"/>
      <c r="C25" s="337"/>
      <c r="D25" s="323"/>
      <c r="E25" s="320"/>
      <c r="F25" s="329"/>
      <c r="G25" s="329"/>
      <c r="H25" s="323"/>
      <c r="I25" s="323"/>
      <c r="J25" s="324"/>
      <c r="K25" s="325"/>
      <c r="L25" s="326"/>
      <c r="M25" s="340"/>
      <c r="N25" s="327"/>
      <c r="O25" s="323"/>
      <c r="P25" s="328"/>
      <c r="Q25" s="329"/>
    </row>
    <row r="26" spans="1:17" s="330" customFormat="1" ht="18.899999999999999" customHeight="1" x14ac:dyDescent="0.25">
      <c r="A26" s="316">
        <v>20</v>
      </c>
      <c r="B26" s="337"/>
      <c r="C26" s="337"/>
      <c r="D26" s="323"/>
      <c r="E26" s="320"/>
      <c r="F26" s="329"/>
      <c r="G26" s="329"/>
      <c r="H26" s="323"/>
      <c r="I26" s="323"/>
      <c r="J26" s="324"/>
      <c r="K26" s="325"/>
      <c r="L26" s="326"/>
      <c r="M26" s="340"/>
      <c r="N26" s="327"/>
      <c r="O26" s="323"/>
      <c r="P26" s="328"/>
      <c r="Q26" s="329"/>
    </row>
    <row r="27" spans="1:17" s="330" customFormat="1" ht="18.899999999999999" customHeight="1" x14ac:dyDescent="0.25">
      <c r="A27" s="316">
        <v>21</v>
      </c>
      <c r="B27" s="337"/>
      <c r="C27" s="337"/>
      <c r="D27" s="323"/>
      <c r="E27" s="320"/>
      <c r="F27" s="329"/>
      <c r="G27" s="329"/>
      <c r="H27" s="323"/>
      <c r="I27" s="323"/>
      <c r="J27" s="324"/>
      <c r="K27" s="325"/>
      <c r="L27" s="326"/>
      <c r="M27" s="340"/>
      <c r="N27" s="327"/>
      <c r="O27" s="323"/>
      <c r="P27" s="328"/>
      <c r="Q27" s="329"/>
    </row>
    <row r="28" spans="1:17" s="330" customFormat="1" ht="18.899999999999999" customHeight="1" x14ac:dyDescent="0.25">
      <c r="A28" s="316">
        <v>22</v>
      </c>
      <c r="B28" s="337"/>
      <c r="C28" s="337"/>
      <c r="D28" s="323"/>
      <c r="E28" s="342"/>
      <c r="F28" s="343"/>
      <c r="G28" s="336"/>
      <c r="H28" s="323"/>
      <c r="I28" s="323"/>
      <c r="J28" s="324"/>
      <c r="K28" s="325"/>
      <c r="L28" s="326"/>
      <c r="M28" s="340"/>
      <c r="N28" s="327"/>
      <c r="O28" s="323"/>
      <c r="P28" s="328"/>
      <c r="Q28" s="329"/>
    </row>
    <row r="29" spans="1:17" s="330" customFormat="1" ht="18.899999999999999" customHeight="1" x14ac:dyDescent="0.25">
      <c r="A29" s="316">
        <v>23</v>
      </c>
      <c r="B29" s="337"/>
      <c r="C29" s="337"/>
      <c r="D29" s="323"/>
      <c r="E29" s="344"/>
      <c r="F29" s="329"/>
      <c r="G29" s="329"/>
      <c r="H29" s="323"/>
      <c r="I29" s="323"/>
      <c r="J29" s="324"/>
      <c r="K29" s="325"/>
      <c r="L29" s="326"/>
      <c r="M29" s="340"/>
      <c r="N29" s="327"/>
      <c r="O29" s="323"/>
      <c r="P29" s="328"/>
      <c r="Q29" s="329"/>
    </row>
    <row r="30" spans="1:17" s="330" customFormat="1" ht="18.899999999999999" customHeight="1" x14ac:dyDescent="0.25">
      <c r="A30" s="316">
        <v>24</v>
      </c>
      <c r="B30" s="337"/>
      <c r="C30" s="337"/>
      <c r="D30" s="323"/>
      <c r="E30" s="320"/>
      <c r="F30" s="329"/>
      <c r="G30" s="329"/>
      <c r="H30" s="323"/>
      <c r="I30" s="323"/>
      <c r="J30" s="324"/>
      <c r="K30" s="325"/>
      <c r="L30" s="326"/>
      <c r="M30" s="340"/>
      <c r="N30" s="327"/>
      <c r="O30" s="323"/>
      <c r="P30" s="328"/>
      <c r="Q30" s="329"/>
    </row>
    <row r="31" spans="1:17" s="330" customFormat="1" ht="18.899999999999999" customHeight="1" x14ac:dyDescent="0.25">
      <c r="A31" s="316">
        <v>25</v>
      </c>
      <c r="B31" s="337"/>
      <c r="C31" s="337"/>
      <c r="D31" s="323"/>
      <c r="E31" s="320"/>
      <c r="F31" s="329"/>
      <c r="G31" s="329"/>
      <c r="H31" s="323"/>
      <c r="I31" s="323"/>
      <c r="J31" s="324"/>
      <c r="K31" s="325"/>
      <c r="L31" s="326"/>
      <c r="M31" s="340"/>
      <c r="N31" s="327"/>
      <c r="O31" s="323"/>
      <c r="P31" s="328"/>
      <c r="Q31" s="329"/>
    </row>
    <row r="32" spans="1:17" s="330" customFormat="1" ht="18.899999999999999" customHeight="1" x14ac:dyDescent="0.25">
      <c r="A32" s="316">
        <v>26</v>
      </c>
      <c r="B32" s="337"/>
      <c r="C32" s="337"/>
      <c r="D32" s="323"/>
      <c r="E32" s="458"/>
      <c r="F32" s="329"/>
      <c r="G32" s="329"/>
      <c r="H32" s="323"/>
      <c r="I32" s="323"/>
      <c r="J32" s="324"/>
      <c r="K32" s="325"/>
      <c r="L32" s="326"/>
      <c r="M32" s="340"/>
      <c r="N32" s="327"/>
      <c r="O32" s="323"/>
      <c r="P32" s="328"/>
      <c r="Q32" s="329"/>
    </row>
    <row r="33" spans="1:17" s="330" customFormat="1" ht="18.899999999999999" customHeight="1" x14ac:dyDescent="0.25">
      <c r="A33" s="316">
        <v>27</v>
      </c>
      <c r="B33" s="337"/>
      <c r="C33" s="337"/>
      <c r="D33" s="323"/>
      <c r="E33" s="320"/>
      <c r="F33" s="329"/>
      <c r="G33" s="329"/>
      <c r="H33" s="323"/>
      <c r="I33" s="323"/>
      <c r="J33" s="324"/>
      <c r="K33" s="325"/>
      <c r="L33" s="326"/>
      <c r="M33" s="340"/>
      <c r="N33" s="327"/>
      <c r="O33" s="323"/>
      <c r="P33" s="328"/>
      <c r="Q33" s="329"/>
    </row>
    <row r="34" spans="1:17" s="330" customFormat="1" ht="18.899999999999999" customHeight="1" x14ac:dyDescent="0.25">
      <c r="A34" s="316">
        <v>28</v>
      </c>
      <c r="B34" s="337"/>
      <c r="C34" s="337"/>
      <c r="D34" s="323"/>
      <c r="E34" s="320"/>
      <c r="F34" s="329"/>
      <c r="G34" s="329"/>
      <c r="H34" s="323"/>
      <c r="I34" s="323"/>
      <c r="J34" s="324"/>
      <c r="K34" s="325"/>
      <c r="L34" s="326"/>
      <c r="M34" s="340"/>
      <c r="N34" s="327"/>
      <c r="O34" s="323"/>
      <c r="P34" s="328"/>
      <c r="Q34" s="329"/>
    </row>
    <row r="35" spans="1:17" s="330" customFormat="1" ht="18.899999999999999" customHeight="1" x14ac:dyDescent="0.25">
      <c r="A35" s="316">
        <v>29</v>
      </c>
      <c r="B35" s="337"/>
      <c r="C35" s="337"/>
      <c r="D35" s="323"/>
      <c r="E35" s="320"/>
      <c r="F35" s="329"/>
      <c r="G35" s="329"/>
      <c r="H35" s="323"/>
      <c r="I35" s="323"/>
      <c r="J35" s="324"/>
      <c r="K35" s="325"/>
      <c r="L35" s="326"/>
      <c r="M35" s="340"/>
      <c r="N35" s="327"/>
      <c r="O35" s="323"/>
      <c r="P35" s="328"/>
      <c r="Q35" s="329"/>
    </row>
    <row r="36" spans="1:17" s="330" customFormat="1" ht="18.899999999999999" customHeight="1" x14ac:dyDescent="0.25">
      <c r="A36" s="316">
        <v>30</v>
      </c>
      <c r="B36" s="337"/>
      <c r="C36" s="337"/>
      <c r="D36" s="323"/>
      <c r="E36" s="320"/>
      <c r="F36" s="329"/>
      <c r="G36" s="329"/>
      <c r="H36" s="323"/>
      <c r="I36" s="323"/>
      <c r="J36" s="324"/>
      <c r="K36" s="325"/>
      <c r="L36" s="326"/>
      <c r="M36" s="340"/>
      <c r="N36" s="327"/>
      <c r="O36" s="323"/>
      <c r="P36" s="328"/>
      <c r="Q36" s="329"/>
    </row>
    <row r="37" spans="1:17" s="330" customFormat="1" ht="18.899999999999999" customHeight="1" x14ac:dyDescent="0.25">
      <c r="A37" s="316">
        <v>31</v>
      </c>
      <c r="B37" s="337"/>
      <c r="C37" s="337"/>
      <c r="D37" s="323"/>
      <c r="E37" s="320"/>
      <c r="F37" s="329"/>
      <c r="G37" s="329"/>
      <c r="H37" s="323"/>
      <c r="I37" s="323"/>
      <c r="J37" s="324"/>
      <c r="K37" s="325"/>
      <c r="L37" s="326"/>
      <c r="M37" s="340"/>
      <c r="N37" s="327"/>
      <c r="O37" s="323"/>
      <c r="P37" s="328"/>
      <c r="Q37" s="329"/>
    </row>
    <row r="38" spans="1:17" s="330" customFormat="1" ht="18.899999999999999" customHeight="1" x14ac:dyDescent="0.25">
      <c r="A38" s="316">
        <v>32</v>
      </c>
      <c r="B38" s="337"/>
      <c r="C38" s="337"/>
      <c r="D38" s="323"/>
      <c r="E38" s="320"/>
      <c r="F38" s="329"/>
      <c r="G38" s="329"/>
      <c r="H38" s="333"/>
      <c r="I38" s="334"/>
      <c r="J38" s="324"/>
      <c r="K38" s="325"/>
      <c r="L38" s="326"/>
      <c r="M38" s="340"/>
      <c r="N38" s="327"/>
      <c r="O38" s="329"/>
      <c r="P38" s="328"/>
      <c r="Q38" s="329"/>
    </row>
    <row r="39" spans="1:17" s="330" customFormat="1" ht="18.899999999999999" customHeight="1" x14ac:dyDescent="0.25">
      <c r="A39" s="316">
        <v>33</v>
      </c>
      <c r="B39" s="337"/>
      <c r="C39" s="337"/>
      <c r="D39" s="323"/>
      <c r="E39" s="320"/>
      <c r="F39" s="329"/>
      <c r="G39" s="329"/>
      <c r="H39" s="333"/>
      <c r="I39" s="334"/>
      <c r="J39" s="324"/>
      <c r="K39" s="325"/>
      <c r="L39" s="326"/>
      <c r="M39" s="340"/>
      <c r="N39" s="336"/>
      <c r="O39" s="329"/>
      <c r="P39" s="328"/>
      <c r="Q39" s="329"/>
    </row>
    <row r="40" spans="1:17" s="330" customFormat="1" ht="18.899999999999999" customHeight="1" x14ac:dyDescent="0.25">
      <c r="A40" s="316">
        <v>34</v>
      </c>
      <c r="B40" s="337"/>
      <c r="C40" s="337"/>
      <c r="D40" s="323"/>
      <c r="E40" s="320"/>
      <c r="F40" s="329"/>
      <c r="G40" s="329"/>
      <c r="H40" s="333"/>
      <c r="I40" s="334"/>
      <c r="J40" s="324" t="e">
        <f>IF(AND(Q40="",#REF!&gt;0,#REF!&lt;5),K40,)</f>
        <v>#REF!</v>
      </c>
      <c r="K40" s="325" t="str">
        <f>IF(D40="","ZZZ9",IF(AND(#REF!&gt;0,#REF!&lt;5),D40&amp;#REF!,D40&amp;"9"))</f>
        <v>ZZZ9</v>
      </c>
      <c r="L40" s="326">
        <f t="shared" ref="L40:L103" si="0">IF(Q40="",999,Q40)</f>
        <v>999</v>
      </c>
      <c r="M40" s="340">
        <f t="shared" ref="M40:M103" si="1">IF(P40=999,999,1)</f>
        <v>999</v>
      </c>
      <c r="N40" s="336"/>
      <c r="O40" s="329"/>
      <c r="P40" s="328">
        <f t="shared" ref="P40:P103" si="2">IF(N40="DA",1,IF(N40="WC",2,IF(N40="SE",3,IF(N40="Q",4,IF(N40="LL",5,999)))))</f>
        <v>999</v>
      </c>
      <c r="Q40" s="329"/>
    </row>
    <row r="41" spans="1:17" s="330" customFormat="1" ht="18.899999999999999" customHeight="1" x14ac:dyDescent="0.25">
      <c r="A41" s="316">
        <v>35</v>
      </c>
      <c r="B41" s="337"/>
      <c r="C41" s="337"/>
      <c r="D41" s="323"/>
      <c r="E41" s="320"/>
      <c r="F41" s="329"/>
      <c r="G41" s="329"/>
      <c r="H41" s="333"/>
      <c r="I41" s="334"/>
      <c r="J41" s="324" t="e">
        <f>IF(AND(Q41="",#REF!&gt;0,#REF!&lt;5),K41,)</f>
        <v>#REF!</v>
      </c>
      <c r="K41" s="325" t="str">
        <f>IF(D41="","ZZZ9",IF(AND(#REF!&gt;0,#REF!&lt;5),D41&amp;#REF!,D41&amp;"9"))</f>
        <v>ZZZ9</v>
      </c>
      <c r="L41" s="326">
        <f t="shared" si="0"/>
        <v>999</v>
      </c>
      <c r="M41" s="340">
        <f t="shared" si="1"/>
        <v>999</v>
      </c>
      <c r="N41" s="336"/>
      <c r="O41" s="329"/>
      <c r="P41" s="328">
        <f t="shared" si="2"/>
        <v>999</v>
      </c>
      <c r="Q41" s="329"/>
    </row>
    <row r="42" spans="1:17" s="330" customFormat="1" ht="18.899999999999999" customHeight="1" x14ac:dyDescent="0.25">
      <c r="A42" s="316">
        <v>36</v>
      </c>
      <c r="B42" s="337"/>
      <c r="C42" s="337"/>
      <c r="D42" s="323"/>
      <c r="E42" s="320"/>
      <c r="F42" s="329"/>
      <c r="G42" s="329"/>
      <c r="H42" s="333"/>
      <c r="I42" s="334"/>
      <c r="J42" s="324" t="e">
        <f>IF(AND(Q42="",#REF!&gt;0,#REF!&lt;5),K42,)</f>
        <v>#REF!</v>
      </c>
      <c r="K42" s="325" t="str">
        <f>IF(D42="","ZZZ9",IF(AND(#REF!&gt;0,#REF!&lt;5),D42&amp;#REF!,D42&amp;"9"))</f>
        <v>ZZZ9</v>
      </c>
      <c r="L42" s="326">
        <f t="shared" si="0"/>
        <v>999</v>
      </c>
      <c r="M42" s="340">
        <f t="shared" si="1"/>
        <v>999</v>
      </c>
      <c r="N42" s="336"/>
      <c r="O42" s="329"/>
      <c r="P42" s="328">
        <f t="shared" si="2"/>
        <v>999</v>
      </c>
      <c r="Q42" s="329"/>
    </row>
    <row r="43" spans="1:17" s="330" customFormat="1" ht="18.899999999999999" customHeight="1" x14ac:dyDescent="0.25">
      <c r="A43" s="316">
        <v>37</v>
      </c>
      <c r="B43" s="337"/>
      <c r="C43" s="337"/>
      <c r="D43" s="323"/>
      <c r="E43" s="320"/>
      <c r="F43" s="329"/>
      <c r="G43" s="329"/>
      <c r="H43" s="333"/>
      <c r="I43" s="334"/>
      <c r="J43" s="324" t="e">
        <f>IF(AND(Q43="",#REF!&gt;0,#REF!&lt;5),K43,)</f>
        <v>#REF!</v>
      </c>
      <c r="K43" s="325" t="str">
        <f>IF(D43="","ZZZ9",IF(AND(#REF!&gt;0,#REF!&lt;5),D43&amp;#REF!,D43&amp;"9"))</f>
        <v>ZZZ9</v>
      </c>
      <c r="L43" s="326">
        <f t="shared" si="0"/>
        <v>999</v>
      </c>
      <c r="M43" s="340">
        <f t="shared" si="1"/>
        <v>999</v>
      </c>
      <c r="N43" s="336"/>
      <c r="O43" s="329"/>
      <c r="P43" s="328">
        <f t="shared" si="2"/>
        <v>999</v>
      </c>
      <c r="Q43" s="329"/>
    </row>
    <row r="44" spans="1:17" s="330" customFormat="1" ht="18.899999999999999" customHeight="1" x14ac:dyDescent="0.25">
      <c r="A44" s="316">
        <v>38</v>
      </c>
      <c r="B44" s="337"/>
      <c r="C44" s="337"/>
      <c r="D44" s="323"/>
      <c r="E44" s="320"/>
      <c r="F44" s="329"/>
      <c r="G44" s="329"/>
      <c r="H44" s="333"/>
      <c r="I44" s="334"/>
      <c r="J44" s="324" t="e">
        <f>IF(AND(Q44="",#REF!&gt;0,#REF!&lt;5),K44,)</f>
        <v>#REF!</v>
      </c>
      <c r="K44" s="325" t="str">
        <f>IF(D44="","ZZZ9",IF(AND(#REF!&gt;0,#REF!&lt;5),D44&amp;#REF!,D44&amp;"9"))</f>
        <v>ZZZ9</v>
      </c>
      <c r="L44" s="326">
        <f t="shared" si="0"/>
        <v>999</v>
      </c>
      <c r="M44" s="340">
        <f t="shared" si="1"/>
        <v>999</v>
      </c>
      <c r="N44" s="336"/>
      <c r="O44" s="329"/>
      <c r="P44" s="328">
        <f t="shared" si="2"/>
        <v>999</v>
      </c>
      <c r="Q44" s="329"/>
    </row>
    <row r="45" spans="1:17" s="330" customFormat="1" ht="18.899999999999999" customHeight="1" x14ac:dyDescent="0.25">
      <c r="A45" s="316">
        <v>39</v>
      </c>
      <c r="B45" s="337"/>
      <c r="C45" s="337"/>
      <c r="D45" s="323"/>
      <c r="E45" s="320"/>
      <c r="F45" s="329"/>
      <c r="G45" s="329"/>
      <c r="H45" s="333"/>
      <c r="I45" s="334"/>
      <c r="J45" s="324" t="e">
        <f>IF(AND(Q45="",#REF!&gt;0,#REF!&lt;5),K45,)</f>
        <v>#REF!</v>
      </c>
      <c r="K45" s="325" t="str">
        <f>IF(D45="","ZZZ9",IF(AND(#REF!&gt;0,#REF!&lt;5),D45&amp;#REF!,D45&amp;"9"))</f>
        <v>ZZZ9</v>
      </c>
      <c r="L45" s="326">
        <f t="shared" si="0"/>
        <v>999</v>
      </c>
      <c r="M45" s="340">
        <f t="shared" si="1"/>
        <v>999</v>
      </c>
      <c r="N45" s="336"/>
      <c r="O45" s="329"/>
      <c r="P45" s="328">
        <f t="shared" si="2"/>
        <v>999</v>
      </c>
      <c r="Q45" s="329"/>
    </row>
    <row r="46" spans="1:17" s="330" customFormat="1" ht="18.899999999999999" customHeight="1" x14ac:dyDescent="0.25">
      <c r="A46" s="316">
        <v>40</v>
      </c>
      <c r="B46" s="337"/>
      <c r="C46" s="337"/>
      <c r="D46" s="323"/>
      <c r="E46" s="320"/>
      <c r="F46" s="329"/>
      <c r="G46" s="329"/>
      <c r="H46" s="333"/>
      <c r="I46" s="334"/>
      <c r="J46" s="324" t="e">
        <f>IF(AND(Q46="",#REF!&gt;0,#REF!&lt;5),K46,)</f>
        <v>#REF!</v>
      </c>
      <c r="K46" s="325" t="str">
        <f>IF(D46="","ZZZ9",IF(AND(#REF!&gt;0,#REF!&lt;5),D46&amp;#REF!,D46&amp;"9"))</f>
        <v>ZZZ9</v>
      </c>
      <c r="L46" s="326">
        <f t="shared" si="0"/>
        <v>999</v>
      </c>
      <c r="M46" s="340">
        <f t="shared" si="1"/>
        <v>999</v>
      </c>
      <c r="N46" s="336"/>
      <c r="O46" s="329"/>
      <c r="P46" s="328">
        <f t="shared" si="2"/>
        <v>999</v>
      </c>
      <c r="Q46" s="329"/>
    </row>
    <row r="47" spans="1:17" s="330" customFormat="1" ht="18.899999999999999" customHeight="1" x14ac:dyDescent="0.25">
      <c r="A47" s="316">
        <v>41</v>
      </c>
      <c r="B47" s="337"/>
      <c r="C47" s="337"/>
      <c r="D47" s="323"/>
      <c r="E47" s="320"/>
      <c r="F47" s="329"/>
      <c r="G47" s="329"/>
      <c r="H47" s="333"/>
      <c r="I47" s="334"/>
      <c r="J47" s="324" t="e">
        <f>IF(AND(Q47="",#REF!&gt;0,#REF!&lt;5),K47,)</f>
        <v>#REF!</v>
      </c>
      <c r="K47" s="325" t="str">
        <f>IF(D47="","ZZZ9",IF(AND(#REF!&gt;0,#REF!&lt;5),D47&amp;#REF!,D47&amp;"9"))</f>
        <v>ZZZ9</v>
      </c>
      <c r="L47" s="326">
        <f t="shared" si="0"/>
        <v>999</v>
      </c>
      <c r="M47" s="340">
        <f t="shared" si="1"/>
        <v>999</v>
      </c>
      <c r="N47" s="336"/>
      <c r="O47" s="329"/>
      <c r="P47" s="328">
        <f t="shared" si="2"/>
        <v>999</v>
      </c>
      <c r="Q47" s="329"/>
    </row>
    <row r="48" spans="1:17" s="330" customFormat="1" ht="18.899999999999999" customHeight="1" x14ac:dyDescent="0.25">
      <c r="A48" s="316">
        <v>42</v>
      </c>
      <c r="B48" s="337"/>
      <c r="C48" s="337"/>
      <c r="D48" s="323"/>
      <c r="E48" s="320"/>
      <c r="F48" s="329"/>
      <c r="G48" s="329"/>
      <c r="H48" s="333"/>
      <c r="I48" s="334"/>
      <c r="J48" s="324" t="e">
        <f>IF(AND(Q48="",#REF!&gt;0,#REF!&lt;5),K48,)</f>
        <v>#REF!</v>
      </c>
      <c r="K48" s="325" t="str">
        <f>IF(D48="","ZZZ9",IF(AND(#REF!&gt;0,#REF!&lt;5),D48&amp;#REF!,D48&amp;"9"))</f>
        <v>ZZZ9</v>
      </c>
      <c r="L48" s="326">
        <f t="shared" si="0"/>
        <v>999</v>
      </c>
      <c r="M48" s="340">
        <f t="shared" si="1"/>
        <v>999</v>
      </c>
      <c r="N48" s="336"/>
      <c r="O48" s="329"/>
      <c r="P48" s="328">
        <f t="shared" si="2"/>
        <v>999</v>
      </c>
      <c r="Q48" s="329"/>
    </row>
    <row r="49" spans="1:17" s="330" customFormat="1" ht="18.899999999999999" customHeight="1" x14ac:dyDescent="0.25">
      <c r="A49" s="316">
        <v>43</v>
      </c>
      <c r="B49" s="337"/>
      <c r="C49" s="337"/>
      <c r="D49" s="323"/>
      <c r="E49" s="320"/>
      <c r="F49" s="329"/>
      <c r="G49" s="329"/>
      <c r="H49" s="333"/>
      <c r="I49" s="334"/>
      <c r="J49" s="324" t="e">
        <f>IF(AND(Q49="",#REF!&gt;0,#REF!&lt;5),K49,)</f>
        <v>#REF!</v>
      </c>
      <c r="K49" s="325" t="str">
        <f>IF(D49="","ZZZ9",IF(AND(#REF!&gt;0,#REF!&lt;5),D49&amp;#REF!,D49&amp;"9"))</f>
        <v>ZZZ9</v>
      </c>
      <c r="L49" s="326">
        <f t="shared" si="0"/>
        <v>999</v>
      </c>
      <c r="M49" s="340">
        <f t="shared" si="1"/>
        <v>999</v>
      </c>
      <c r="N49" s="336"/>
      <c r="O49" s="329"/>
      <c r="P49" s="328">
        <f t="shared" si="2"/>
        <v>999</v>
      </c>
      <c r="Q49" s="329"/>
    </row>
    <row r="50" spans="1:17" s="330" customFormat="1" ht="18.899999999999999" customHeight="1" x14ac:dyDescent="0.25">
      <c r="A50" s="316">
        <v>44</v>
      </c>
      <c r="B50" s="337"/>
      <c r="C50" s="337"/>
      <c r="D50" s="323"/>
      <c r="E50" s="320"/>
      <c r="F50" s="329"/>
      <c r="G50" s="329"/>
      <c r="H50" s="333"/>
      <c r="I50" s="334"/>
      <c r="J50" s="324" t="e">
        <f>IF(AND(Q50="",#REF!&gt;0,#REF!&lt;5),K50,)</f>
        <v>#REF!</v>
      </c>
      <c r="K50" s="325" t="str">
        <f>IF(D50="","ZZZ9",IF(AND(#REF!&gt;0,#REF!&lt;5),D50&amp;#REF!,D50&amp;"9"))</f>
        <v>ZZZ9</v>
      </c>
      <c r="L50" s="326">
        <f t="shared" si="0"/>
        <v>999</v>
      </c>
      <c r="M50" s="340">
        <f t="shared" si="1"/>
        <v>999</v>
      </c>
      <c r="N50" s="336"/>
      <c r="O50" s="329"/>
      <c r="P50" s="328">
        <f t="shared" si="2"/>
        <v>999</v>
      </c>
      <c r="Q50" s="329"/>
    </row>
    <row r="51" spans="1:17" s="330" customFormat="1" ht="18.899999999999999" customHeight="1" x14ac:dyDescent="0.25">
      <c r="A51" s="316">
        <v>45</v>
      </c>
      <c r="B51" s="337"/>
      <c r="C51" s="337"/>
      <c r="D51" s="323"/>
      <c r="E51" s="320"/>
      <c r="F51" s="329"/>
      <c r="G51" s="329"/>
      <c r="H51" s="333"/>
      <c r="I51" s="334"/>
      <c r="J51" s="324" t="e">
        <f>IF(AND(Q51="",#REF!&gt;0,#REF!&lt;5),K51,)</f>
        <v>#REF!</v>
      </c>
      <c r="K51" s="325" t="str">
        <f>IF(D51="","ZZZ9",IF(AND(#REF!&gt;0,#REF!&lt;5),D51&amp;#REF!,D51&amp;"9"))</f>
        <v>ZZZ9</v>
      </c>
      <c r="L51" s="326">
        <f t="shared" si="0"/>
        <v>999</v>
      </c>
      <c r="M51" s="340">
        <f t="shared" si="1"/>
        <v>999</v>
      </c>
      <c r="N51" s="336"/>
      <c r="O51" s="329"/>
      <c r="P51" s="328">
        <f t="shared" si="2"/>
        <v>999</v>
      </c>
      <c r="Q51" s="329"/>
    </row>
    <row r="52" spans="1:17" s="330" customFormat="1" ht="18.899999999999999" customHeight="1" x14ac:dyDescent="0.25">
      <c r="A52" s="316">
        <v>46</v>
      </c>
      <c r="B52" s="337"/>
      <c r="C52" s="337"/>
      <c r="D52" s="323"/>
      <c r="E52" s="320"/>
      <c r="F52" s="329"/>
      <c r="G52" s="329"/>
      <c r="H52" s="333"/>
      <c r="I52" s="334"/>
      <c r="J52" s="324" t="e">
        <f>IF(AND(Q52="",#REF!&gt;0,#REF!&lt;5),K52,)</f>
        <v>#REF!</v>
      </c>
      <c r="K52" s="325" t="str">
        <f>IF(D52="","ZZZ9",IF(AND(#REF!&gt;0,#REF!&lt;5),D52&amp;#REF!,D52&amp;"9"))</f>
        <v>ZZZ9</v>
      </c>
      <c r="L52" s="326">
        <f t="shared" si="0"/>
        <v>999</v>
      </c>
      <c r="M52" s="340">
        <f t="shared" si="1"/>
        <v>999</v>
      </c>
      <c r="N52" s="336"/>
      <c r="O52" s="329"/>
      <c r="P52" s="328">
        <f t="shared" si="2"/>
        <v>999</v>
      </c>
      <c r="Q52" s="329"/>
    </row>
    <row r="53" spans="1:17" s="330" customFormat="1" ht="18.899999999999999" customHeight="1" x14ac:dyDescent="0.25">
      <c r="A53" s="316">
        <v>47</v>
      </c>
      <c r="B53" s="337"/>
      <c r="C53" s="337"/>
      <c r="D53" s="323"/>
      <c r="E53" s="320"/>
      <c r="F53" s="329"/>
      <c r="G53" s="329"/>
      <c r="H53" s="333"/>
      <c r="I53" s="334"/>
      <c r="J53" s="324" t="e">
        <f>IF(AND(Q53="",#REF!&gt;0,#REF!&lt;5),K53,)</f>
        <v>#REF!</v>
      </c>
      <c r="K53" s="325" t="str">
        <f>IF(D53="","ZZZ9",IF(AND(#REF!&gt;0,#REF!&lt;5),D53&amp;#REF!,D53&amp;"9"))</f>
        <v>ZZZ9</v>
      </c>
      <c r="L53" s="326">
        <f t="shared" si="0"/>
        <v>999</v>
      </c>
      <c r="M53" s="340">
        <f t="shared" si="1"/>
        <v>999</v>
      </c>
      <c r="N53" s="336"/>
      <c r="O53" s="329"/>
      <c r="P53" s="328">
        <f t="shared" si="2"/>
        <v>999</v>
      </c>
      <c r="Q53" s="329"/>
    </row>
    <row r="54" spans="1:17" s="330" customFormat="1" ht="18.899999999999999" customHeight="1" x14ac:dyDescent="0.25">
      <c r="A54" s="316">
        <v>48</v>
      </c>
      <c r="B54" s="337"/>
      <c r="C54" s="337"/>
      <c r="D54" s="323"/>
      <c r="E54" s="320"/>
      <c r="F54" s="329"/>
      <c r="G54" s="329"/>
      <c r="H54" s="333"/>
      <c r="I54" s="334"/>
      <c r="J54" s="324" t="e">
        <f>IF(AND(Q54="",#REF!&gt;0,#REF!&lt;5),K54,)</f>
        <v>#REF!</v>
      </c>
      <c r="K54" s="325" t="str">
        <f>IF(D54="","ZZZ9",IF(AND(#REF!&gt;0,#REF!&lt;5),D54&amp;#REF!,D54&amp;"9"))</f>
        <v>ZZZ9</v>
      </c>
      <c r="L54" s="326">
        <f t="shared" si="0"/>
        <v>999</v>
      </c>
      <c r="M54" s="340">
        <f t="shared" si="1"/>
        <v>999</v>
      </c>
      <c r="N54" s="336"/>
      <c r="O54" s="329"/>
      <c r="P54" s="328">
        <f t="shared" si="2"/>
        <v>999</v>
      </c>
      <c r="Q54" s="329"/>
    </row>
    <row r="55" spans="1:17" s="330" customFormat="1" ht="18.899999999999999" customHeight="1" x14ac:dyDescent="0.25">
      <c r="A55" s="316">
        <v>49</v>
      </c>
      <c r="B55" s="337"/>
      <c r="C55" s="337"/>
      <c r="D55" s="323"/>
      <c r="E55" s="320"/>
      <c r="F55" s="329"/>
      <c r="G55" s="329"/>
      <c r="H55" s="333"/>
      <c r="I55" s="334"/>
      <c r="J55" s="324" t="e">
        <f>IF(AND(Q55="",#REF!&gt;0,#REF!&lt;5),K55,)</f>
        <v>#REF!</v>
      </c>
      <c r="K55" s="325" t="str">
        <f>IF(D55="","ZZZ9",IF(AND(#REF!&gt;0,#REF!&lt;5),D55&amp;#REF!,D55&amp;"9"))</f>
        <v>ZZZ9</v>
      </c>
      <c r="L55" s="326">
        <f t="shared" si="0"/>
        <v>999</v>
      </c>
      <c r="M55" s="340">
        <f t="shared" si="1"/>
        <v>999</v>
      </c>
      <c r="N55" s="336"/>
      <c r="O55" s="329"/>
      <c r="P55" s="328">
        <f t="shared" si="2"/>
        <v>999</v>
      </c>
      <c r="Q55" s="329"/>
    </row>
    <row r="56" spans="1:17" s="330" customFormat="1" ht="18.899999999999999" customHeight="1" x14ac:dyDescent="0.25">
      <c r="A56" s="316">
        <v>50</v>
      </c>
      <c r="B56" s="337"/>
      <c r="C56" s="337"/>
      <c r="D56" s="323"/>
      <c r="E56" s="320"/>
      <c r="F56" s="329"/>
      <c r="G56" s="329"/>
      <c r="H56" s="333"/>
      <c r="I56" s="334"/>
      <c r="J56" s="324" t="e">
        <f>IF(AND(Q56="",#REF!&gt;0,#REF!&lt;5),K56,)</f>
        <v>#REF!</v>
      </c>
      <c r="K56" s="325" t="str">
        <f>IF(D56="","ZZZ9",IF(AND(#REF!&gt;0,#REF!&lt;5),D56&amp;#REF!,D56&amp;"9"))</f>
        <v>ZZZ9</v>
      </c>
      <c r="L56" s="326">
        <f t="shared" si="0"/>
        <v>999</v>
      </c>
      <c r="M56" s="340">
        <f t="shared" si="1"/>
        <v>999</v>
      </c>
      <c r="N56" s="336"/>
      <c r="O56" s="329"/>
      <c r="P56" s="328">
        <f t="shared" si="2"/>
        <v>999</v>
      </c>
      <c r="Q56" s="329"/>
    </row>
    <row r="57" spans="1:17" s="330" customFormat="1" ht="18.899999999999999" customHeight="1" x14ac:dyDescent="0.25">
      <c r="A57" s="316">
        <v>51</v>
      </c>
      <c r="B57" s="337"/>
      <c r="C57" s="337"/>
      <c r="D57" s="323"/>
      <c r="E57" s="320"/>
      <c r="F57" s="329"/>
      <c r="G57" s="329"/>
      <c r="H57" s="333"/>
      <c r="I57" s="334"/>
      <c r="J57" s="324" t="e">
        <f>IF(AND(Q57="",#REF!&gt;0,#REF!&lt;5),K57,)</f>
        <v>#REF!</v>
      </c>
      <c r="K57" s="325" t="str">
        <f>IF(D57="","ZZZ9",IF(AND(#REF!&gt;0,#REF!&lt;5),D57&amp;#REF!,D57&amp;"9"))</f>
        <v>ZZZ9</v>
      </c>
      <c r="L57" s="326">
        <f t="shared" si="0"/>
        <v>999</v>
      </c>
      <c r="M57" s="340">
        <f t="shared" si="1"/>
        <v>999</v>
      </c>
      <c r="N57" s="336"/>
      <c r="O57" s="329"/>
      <c r="P57" s="328">
        <f t="shared" si="2"/>
        <v>999</v>
      </c>
      <c r="Q57" s="329"/>
    </row>
    <row r="58" spans="1:17" s="330" customFormat="1" ht="18.899999999999999" customHeight="1" x14ac:dyDescent="0.25">
      <c r="A58" s="316">
        <v>52</v>
      </c>
      <c r="B58" s="337"/>
      <c r="C58" s="337"/>
      <c r="D58" s="323"/>
      <c r="E58" s="320"/>
      <c r="F58" s="329"/>
      <c r="G58" s="329"/>
      <c r="H58" s="333"/>
      <c r="I58" s="334"/>
      <c r="J58" s="324" t="e">
        <f>IF(AND(Q58="",#REF!&gt;0,#REF!&lt;5),K58,)</f>
        <v>#REF!</v>
      </c>
      <c r="K58" s="325" t="str">
        <f>IF(D58="","ZZZ9",IF(AND(#REF!&gt;0,#REF!&lt;5),D58&amp;#REF!,D58&amp;"9"))</f>
        <v>ZZZ9</v>
      </c>
      <c r="L58" s="326">
        <f t="shared" si="0"/>
        <v>999</v>
      </c>
      <c r="M58" s="340">
        <f t="shared" si="1"/>
        <v>999</v>
      </c>
      <c r="N58" s="336"/>
      <c r="O58" s="329"/>
      <c r="P58" s="328">
        <f t="shared" si="2"/>
        <v>999</v>
      </c>
      <c r="Q58" s="329"/>
    </row>
    <row r="59" spans="1:17" s="330" customFormat="1" ht="18.899999999999999" customHeight="1" x14ac:dyDescent="0.25">
      <c r="A59" s="316">
        <v>53</v>
      </c>
      <c r="B59" s="337"/>
      <c r="C59" s="337"/>
      <c r="D59" s="323"/>
      <c r="E59" s="320"/>
      <c r="F59" s="329"/>
      <c r="G59" s="329"/>
      <c r="H59" s="333"/>
      <c r="I59" s="334"/>
      <c r="J59" s="324" t="e">
        <f>IF(AND(Q59="",#REF!&gt;0,#REF!&lt;5),K59,)</f>
        <v>#REF!</v>
      </c>
      <c r="K59" s="325" t="str">
        <f>IF(D59="","ZZZ9",IF(AND(#REF!&gt;0,#REF!&lt;5),D59&amp;#REF!,D59&amp;"9"))</f>
        <v>ZZZ9</v>
      </c>
      <c r="L59" s="326">
        <f t="shared" si="0"/>
        <v>999</v>
      </c>
      <c r="M59" s="340">
        <f t="shared" si="1"/>
        <v>999</v>
      </c>
      <c r="N59" s="336"/>
      <c r="O59" s="329"/>
      <c r="P59" s="328">
        <f t="shared" si="2"/>
        <v>999</v>
      </c>
      <c r="Q59" s="329"/>
    </row>
    <row r="60" spans="1:17" s="330" customFormat="1" ht="18.899999999999999" customHeight="1" x14ac:dyDescent="0.25">
      <c r="A60" s="316">
        <v>54</v>
      </c>
      <c r="B60" s="337"/>
      <c r="C60" s="337"/>
      <c r="D60" s="323"/>
      <c r="E60" s="320"/>
      <c r="F60" s="329"/>
      <c r="G60" s="329"/>
      <c r="H60" s="333"/>
      <c r="I60" s="334"/>
      <c r="J60" s="324" t="e">
        <f>IF(AND(Q60="",#REF!&gt;0,#REF!&lt;5),K60,)</f>
        <v>#REF!</v>
      </c>
      <c r="K60" s="325" t="str">
        <f>IF(D60="","ZZZ9",IF(AND(#REF!&gt;0,#REF!&lt;5),D60&amp;#REF!,D60&amp;"9"))</f>
        <v>ZZZ9</v>
      </c>
      <c r="L60" s="326">
        <f t="shared" si="0"/>
        <v>999</v>
      </c>
      <c r="M60" s="340">
        <f t="shared" si="1"/>
        <v>999</v>
      </c>
      <c r="N60" s="336"/>
      <c r="O60" s="329"/>
      <c r="P60" s="328">
        <f t="shared" si="2"/>
        <v>999</v>
      </c>
      <c r="Q60" s="329"/>
    </row>
    <row r="61" spans="1:17" s="330" customFormat="1" ht="18.899999999999999" customHeight="1" x14ac:dyDescent="0.25">
      <c r="A61" s="316">
        <v>55</v>
      </c>
      <c r="B61" s="337"/>
      <c r="C61" s="337"/>
      <c r="D61" s="323"/>
      <c r="E61" s="320"/>
      <c r="F61" s="329"/>
      <c r="G61" s="329"/>
      <c r="H61" s="333"/>
      <c r="I61" s="334"/>
      <c r="J61" s="324" t="e">
        <f>IF(AND(Q61="",#REF!&gt;0,#REF!&lt;5),K61,)</f>
        <v>#REF!</v>
      </c>
      <c r="K61" s="325" t="str">
        <f>IF(D61="","ZZZ9",IF(AND(#REF!&gt;0,#REF!&lt;5),D61&amp;#REF!,D61&amp;"9"))</f>
        <v>ZZZ9</v>
      </c>
      <c r="L61" s="326">
        <f t="shared" si="0"/>
        <v>999</v>
      </c>
      <c r="M61" s="340">
        <f t="shared" si="1"/>
        <v>999</v>
      </c>
      <c r="N61" s="336"/>
      <c r="O61" s="329"/>
      <c r="P61" s="328">
        <f t="shared" si="2"/>
        <v>999</v>
      </c>
      <c r="Q61" s="329"/>
    </row>
    <row r="62" spans="1:17" s="330" customFormat="1" ht="18.899999999999999" customHeight="1" x14ac:dyDescent="0.25">
      <c r="A62" s="316">
        <v>56</v>
      </c>
      <c r="B62" s="337"/>
      <c r="C62" s="337"/>
      <c r="D62" s="323"/>
      <c r="E62" s="320"/>
      <c r="F62" s="329"/>
      <c r="G62" s="329"/>
      <c r="H62" s="333"/>
      <c r="I62" s="334"/>
      <c r="J62" s="324" t="e">
        <f>IF(AND(Q62="",#REF!&gt;0,#REF!&lt;5),K62,)</f>
        <v>#REF!</v>
      </c>
      <c r="K62" s="325" t="str">
        <f>IF(D62="","ZZZ9",IF(AND(#REF!&gt;0,#REF!&lt;5),D62&amp;#REF!,D62&amp;"9"))</f>
        <v>ZZZ9</v>
      </c>
      <c r="L62" s="326">
        <f t="shared" si="0"/>
        <v>999</v>
      </c>
      <c r="M62" s="340">
        <f t="shared" si="1"/>
        <v>999</v>
      </c>
      <c r="N62" s="336"/>
      <c r="O62" s="329"/>
      <c r="P62" s="328">
        <f t="shared" si="2"/>
        <v>999</v>
      </c>
      <c r="Q62" s="329"/>
    </row>
    <row r="63" spans="1:17" s="330" customFormat="1" ht="18.899999999999999" customHeight="1" x14ac:dyDescent="0.25">
      <c r="A63" s="316">
        <v>57</v>
      </c>
      <c r="B63" s="337"/>
      <c r="C63" s="337"/>
      <c r="D63" s="323"/>
      <c r="E63" s="320"/>
      <c r="F63" s="329"/>
      <c r="G63" s="329"/>
      <c r="H63" s="333"/>
      <c r="I63" s="334"/>
      <c r="J63" s="324" t="e">
        <f>IF(AND(Q63="",#REF!&gt;0,#REF!&lt;5),K63,)</f>
        <v>#REF!</v>
      </c>
      <c r="K63" s="325" t="str">
        <f>IF(D63="","ZZZ9",IF(AND(#REF!&gt;0,#REF!&lt;5),D63&amp;#REF!,D63&amp;"9"))</f>
        <v>ZZZ9</v>
      </c>
      <c r="L63" s="326">
        <f t="shared" si="0"/>
        <v>999</v>
      </c>
      <c r="M63" s="340">
        <f t="shared" si="1"/>
        <v>999</v>
      </c>
      <c r="N63" s="336"/>
      <c r="O63" s="329"/>
      <c r="P63" s="328">
        <f t="shared" si="2"/>
        <v>999</v>
      </c>
      <c r="Q63" s="329"/>
    </row>
    <row r="64" spans="1:17" s="330" customFormat="1" ht="18.899999999999999" customHeight="1" x14ac:dyDescent="0.25">
      <c r="A64" s="316">
        <v>58</v>
      </c>
      <c r="B64" s="337"/>
      <c r="C64" s="337"/>
      <c r="D64" s="323"/>
      <c r="E64" s="320"/>
      <c r="F64" s="329"/>
      <c r="G64" s="329"/>
      <c r="H64" s="333"/>
      <c r="I64" s="334"/>
      <c r="J64" s="324" t="e">
        <f>IF(AND(Q64="",#REF!&gt;0,#REF!&lt;5),K64,)</f>
        <v>#REF!</v>
      </c>
      <c r="K64" s="325" t="str">
        <f>IF(D64="","ZZZ9",IF(AND(#REF!&gt;0,#REF!&lt;5),D64&amp;#REF!,D64&amp;"9"))</f>
        <v>ZZZ9</v>
      </c>
      <c r="L64" s="326">
        <f t="shared" si="0"/>
        <v>999</v>
      </c>
      <c r="M64" s="340">
        <f t="shared" si="1"/>
        <v>999</v>
      </c>
      <c r="N64" s="336"/>
      <c r="O64" s="329"/>
      <c r="P64" s="328">
        <f t="shared" si="2"/>
        <v>999</v>
      </c>
      <c r="Q64" s="329"/>
    </row>
    <row r="65" spans="1:17" s="330" customFormat="1" ht="18.899999999999999" customHeight="1" x14ac:dyDescent="0.25">
      <c r="A65" s="316">
        <v>59</v>
      </c>
      <c r="B65" s="337"/>
      <c r="C65" s="337"/>
      <c r="D65" s="323"/>
      <c r="E65" s="320"/>
      <c r="F65" s="329"/>
      <c r="G65" s="329"/>
      <c r="H65" s="333"/>
      <c r="I65" s="334"/>
      <c r="J65" s="324" t="e">
        <f>IF(AND(Q65="",#REF!&gt;0,#REF!&lt;5),K65,)</f>
        <v>#REF!</v>
      </c>
      <c r="K65" s="325" t="str">
        <f>IF(D65="","ZZZ9",IF(AND(#REF!&gt;0,#REF!&lt;5),D65&amp;#REF!,D65&amp;"9"))</f>
        <v>ZZZ9</v>
      </c>
      <c r="L65" s="326">
        <f t="shared" si="0"/>
        <v>999</v>
      </c>
      <c r="M65" s="340">
        <f t="shared" si="1"/>
        <v>999</v>
      </c>
      <c r="N65" s="336"/>
      <c r="O65" s="329"/>
      <c r="P65" s="328">
        <f t="shared" si="2"/>
        <v>999</v>
      </c>
      <c r="Q65" s="329"/>
    </row>
    <row r="66" spans="1:17" s="330" customFormat="1" ht="18.899999999999999" customHeight="1" x14ac:dyDescent="0.25">
      <c r="A66" s="316">
        <v>60</v>
      </c>
      <c r="B66" s="337"/>
      <c r="C66" s="337"/>
      <c r="D66" s="323"/>
      <c r="E66" s="320"/>
      <c r="F66" s="329"/>
      <c r="G66" s="329"/>
      <c r="H66" s="333"/>
      <c r="I66" s="334"/>
      <c r="J66" s="324" t="e">
        <f>IF(AND(Q66="",#REF!&gt;0,#REF!&lt;5),K66,)</f>
        <v>#REF!</v>
      </c>
      <c r="K66" s="325" t="str">
        <f>IF(D66="","ZZZ9",IF(AND(#REF!&gt;0,#REF!&lt;5),D66&amp;#REF!,D66&amp;"9"))</f>
        <v>ZZZ9</v>
      </c>
      <c r="L66" s="326">
        <f t="shared" si="0"/>
        <v>999</v>
      </c>
      <c r="M66" s="340">
        <f t="shared" si="1"/>
        <v>999</v>
      </c>
      <c r="N66" s="336"/>
      <c r="O66" s="329"/>
      <c r="P66" s="328">
        <f t="shared" si="2"/>
        <v>999</v>
      </c>
      <c r="Q66" s="329"/>
    </row>
    <row r="67" spans="1:17" s="330" customFormat="1" ht="18.899999999999999" customHeight="1" x14ac:dyDescent="0.25">
      <c r="A67" s="316">
        <v>61</v>
      </c>
      <c r="B67" s="337"/>
      <c r="C67" s="337"/>
      <c r="D67" s="323"/>
      <c r="E67" s="320"/>
      <c r="F67" s="329"/>
      <c r="G67" s="329"/>
      <c r="H67" s="333"/>
      <c r="I67" s="334"/>
      <c r="J67" s="324" t="e">
        <f>IF(AND(Q67="",#REF!&gt;0,#REF!&lt;5),K67,)</f>
        <v>#REF!</v>
      </c>
      <c r="K67" s="325" t="str">
        <f>IF(D67="","ZZZ9",IF(AND(#REF!&gt;0,#REF!&lt;5),D67&amp;#REF!,D67&amp;"9"))</f>
        <v>ZZZ9</v>
      </c>
      <c r="L67" s="326">
        <f t="shared" si="0"/>
        <v>999</v>
      </c>
      <c r="M67" s="340">
        <f t="shared" si="1"/>
        <v>999</v>
      </c>
      <c r="N67" s="336"/>
      <c r="O67" s="329"/>
      <c r="P67" s="328">
        <f t="shared" si="2"/>
        <v>999</v>
      </c>
      <c r="Q67" s="329"/>
    </row>
    <row r="68" spans="1:17" s="330" customFormat="1" ht="18.899999999999999" customHeight="1" x14ac:dyDescent="0.25">
      <c r="A68" s="316">
        <v>62</v>
      </c>
      <c r="B68" s="337"/>
      <c r="C68" s="337"/>
      <c r="D68" s="323"/>
      <c r="E68" s="320"/>
      <c r="F68" s="329"/>
      <c r="G68" s="329"/>
      <c r="H68" s="333"/>
      <c r="I68" s="334"/>
      <c r="J68" s="324" t="e">
        <f>IF(AND(Q68="",#REF!&gt;0,#REF!&lt;5),K68,)</f>
        <v>#REF!</v>
      </c>
      <c r="K68" s="325" t="str">
        <f>IF(D68="","ZZZ9",IF(AND(#REF!&gt;0,#REF!&lt;5),D68&amp;#REF!,D68&amp;"9"))</f>
        <v>ZZZ9</v>
      </c>
      <c r="L68" s="326">
        <f t="shared" si="0"/>
        <v>999</v>
      </c>
      <c r="M68" s="340">
        <f t="shared" si="1"/>
        <v>999</v>
      </c>
      <c r="N68" s="336"/>
      <c r="O68" s="329"/>
      <c r="P68" s="328">
        <f t="shared" si="2"/>
        <v>999</v>
      </c>
      <c r="Q68" s="329"/>
    </row>
    <row r="69" spans="1:17" s="330" customFormat="1" ht="18.899999999999999" customHeight="1" x14ac:dyDescent="0.25">
      <c r="A69" s="316">
        <v>63</v>
      </c>
      <c r="B69" s="337"/>
      <c r="C69" s="337"/>
      <c r="D69" s="323"/>
      <c r="E69" s="320"/>
      <c r="F69" s="329"/>
      <c r="G69" s="329"/>
      <c r="H69" s="333"/>
      <c r="I69" s="334"/>
      <c r="J69" s="324" t="e">
        <f>IF(AND(Q69="",#REF!&gt;0,#REF!&lt;5),K69,)</f>
        <v>#REF!</v>
      </c>
      <c r="K69" s="325" t="str">
        <f>IF(D69="","ZZZ9",IF(AND(#REF!&gt;0,#REF!&lt;5),D69&amp;#REF!,D69&amp;"9"))</f>
        <v>ZZZ9</v>
      </c>
      <c r="L69" s="326">
        <f t="shared" si="0"/>
        <v>999</v>
      </c>
      <c r="M69" s="340">
        <f t="shared" si="1"/>
        <v>999</v>
      </c>
      <c r="N69" s="336"/>
      <c r="O69" s="329"/>
      <c r="P69" s="328">
        <f t="shared" si="2"/>
        <v>999</v>
      </c>
      <c r="Q69" s="329"/>
    </row>
    <row r="70" spans="1:17" s="330" customFormat="1" ht="18.899999999999999" customHeight="1" x14ac:dyDescent="0.25">
      <c r="A70" s="316">
        <v>64</v>
      </c>
      <c r="B70" s="337"/>
      <c r="C70" s="337"/>
      <c r="D70" s="323"/>
      <c r="E70" s="320"/>
      <c r="F70" s="329"/>
      <c r="G70" s="329"/>
      <c r="H70" s="333"/>
      <c r="I70" s="334"/>
      <c r="J70" s="324" t="e">
        <f>IF(AND(Q70="",#REF!&gt;0,#REF!&lt;5),K70,)</f>
        <v>#REF!</v>
      </c>
      <c r="K70" s="325" t="str">
        <f>IF(D70="","ZZZ9",IF(AND(#REF!&gt;0,#REF!&lt;5),D70&amp;#REF!,D70&amp;"9"))</f>
        <v>ZZZ9</v>
      </c>
      <c r="L70" s="326">
        <f t="shared" si="0"/>
        <v>999</v>
      </c>
      <c r="M70" s="340">
        <f t="shared" si="1"/>
        <v>999</v>
      </c>
      <c r="N70" s="336"/>
      <c r="O70" s="329"/>
      <c r="P70" s="328">
        <f t="shared" si="2"/>
        <v>999</v>
      </c>
      <c r="Q70" s="329"/>
    </row>
    <row r="71" spans="1:17" s="330" customFormat="1" ht="18.899999999999999" customHeight="1" x14ac:dyDescent="0.25">
      <c r="A71" s="316">
        <v>65</v>
      </c>
      <c r="B71" s="337"/>
      <c r="C71" s="337"/>
      <c r="D71" s="323"/>
      <c r="E71" s="320"/>
      <c r="F71" s="329"/>
      <c r="G71" s="329"/>
      <c r="H71" s="333"/>
      <c r="I71" s="334"/>
      <c r="J71" s="324" t="e">
        <f>IF(AND(Q71="",#REF!&gt;0,#REF!&lt;5),K71,)</f>
        <v>#REF!</v>
      </c>
      <c r="K71" s="325" t="str">
        <f>IF(D71="","ZZZ9",IF(AND(#REF!&gt;0,#REF!&lt;5),D71&amp;#REF!,D71&amp;"9"))</f>
        <v>ZZZ9</v>
      </c>
      <c r="L71" s="326">
        <f t="shared" si="0"/>
        <v>999</v>
      </c>
      <c r="M71" s="340">
        <f t="shared" si="1"/>
        <v>999</v>
      </c>
      <c r="N71" s="336"/>
      <c r="O71" s="329"/>
      <c r="P71" s="328">
        <f t="shared" si="2"/>
        <v>999</v>
      </c>
      <c r="Q71" s="329"/>
    </row>
    <row r="72" spans="1:17" s="330" customFormat="1" ht="18.899999999999999" customHeight="1" x14ac:dyDescent="0.25">
      <c r="A72" s="316">
        <v>66</v>
      </c>
      <c r="B72" s="337"/>
      <c r="C72" s="337"/>
      <c r="D72" s="323"/>
      <c r="E72" s="320"/>
      <c r="F72" s="329"/>
      <c r="G72" s="329"/>
      <c r="H72" s="333"/>
      <c r="I72" s="334"/>
      <c r="J72" s="324" t="e">
        <f>IF(AND(Q72="",#REF!&gt;0,#REF!&lt;5),K72,)</f>
        <v>#REF!</v>
      </c>
      <c r="K72" s="325" t="str">
        <f>IF(D72="","ZZZ9",IF(AND(#REF!&gt;0,#REF!&lt;5),D72&amp;#REF!,D72&amp;"9"))</f>
        <v>ZZZ9</v>
      </c>
      <c r="L72" s="326">
        <f t="shared" si="0"/>
        <v>999</v>
      </c>
      <c r="M72" s="340">
        <f t="shared" si="1"/>
        <v>999</v>
      </c>
      <c r="N72" s="336"/>
      <c r="O72" s="329"/>
      <c r="P72" s="328">
        <f t="shared" si="2"/>
        <v>999</v>
      </c>
      <c r="Q72" s="329"/>
    </row>
    <row r="73" spans="1:17" s="330" customFormat="1" ht="18.899999999999999" customHeight="1" x14ac:dyDescent="0.25">
      <c r="A73" s="316">
        <v>67</v>
      </c>
      <c r="B73" s="337"/>
      <c r="C73" s="337"/>
      <c r="D73" s="323"/>
      <c r="E73" s="320"/>
      <c r="F73" s="329"/>
      <c r="G73" s="329"/>
      <c r="H73" s="333"/>
      <c r="I73" s="334"/>
      <c r="J73" s="324" t="e">
        <f>IF(AND(Q73="",#REF!&gt;0,#REF!&lt;5),K73,)</f>
        <v>#REF!</v>
      </c>
      <c r="K73" s="325" t="str">
        <f>IF(D73="","ZZZ9",IF(AND(#REF!&gt;0,#REF!&lt;5),D73&amp;#REF!,D73&amp;"9"))</f>
        <v>ZZZ9</v>
      </c>
      <c r="L73" s="326">
        <f t="shared" si="0"/>
        <v>999</v>
      </c>
      <c r="M73" s="340">
        <f t="shared" si="1"/>
        <v>999</v>
      </c>
      <c r="N73" s="336"/>
      <c r="O73" s="329"/>
      <c r="P73" s="328">
        <f t="shared" si="2"/>
        <v>999</v>
      </c>
      <c r="Q73" s="329"/>
    </row>
    <row r="74" spans="1:17" s="330" customFormat="1" ht="18.899999999999999" customHeight="1" x14ac:dyDescent="0.25">
      <c r="A74" s="316">
        <v>68</v>
      </c>
      <c r="B74" s="337"/>
      <c r="C74" s="337"/>
      <c r="D74" s="323"/>
      <c r="E74" s="320"/>
      <c r="F74" s="329"/>
      <c r="G74" s="329"/>
      <c r="H74" s="333"/>
      <c r="I74" s="334"/>
      <c r="J74" s="324" t="e">
        <f>IF(AND(Q74="",#REF!&gt;0,#REF!&lt;5),K74,)</f>
        <v>#REF!</v>
      </c>
      <c r="K74" s="325" t="str">
        <f>IF(D74="","ZZZ9",IF(AND(#REF!&gt;0,#REF!&lt;5),D74&amp;#REF!,D74&amp;"9"))</f>
        <v>ZZZ9</v>
      </c>
      <c r="L74" s="326">
        <f t="shared" si="0"/>
        <v>999</v>
      </c>
      <c r="M74" s="340">
        <f t="shared" si="1"/>
        <v>999</v>
      </c>
      <c r="N74" s="336"/>
      <c r="O74" s="329"/>
      <c r="P74" s="328">
        <f t="shared" si="2"/>
        <v>999</v>
      </c>
      <c r="Q74" s="329"/>
    </row>
    <row r="75" spans="1:17" s="330" customFormat="1" ht="18.899999999999999" customHeight="1" x14ac:dyDescent="0.25">
      <c r="A75" s="316">
        <v>69</v>
      </c>
      <c r="B75" s="337"/>
      <c r="C75" s="337"/>
      <c r="D75" s="323"/>
      <c r="E75" s="320"/>
      <c r="F75" s="329"/>
      <c r="G75" s="329"/>
      <c r="H75" s="333"/>
      <c r="I75" s="334"/>
      <c r="J75" s="324" t="e">
        <f>IF(AND(Q75="",#REF!&gt;0,#REF!&lt;5),K75,)</f>
        <v>#REF!</v>
      </c>
      <c r="K75" s="325" t="str">
        <f>IF(D75="","ZZZ9",IF(AND(#REF!&gt;0,#REF!&lt;5),D75&amp;#REF!,D75&amp;"9"))</f>
        <v>ZZZ9</v>
      </c>
      <c r="L75" s="326">
        <f t="shared" si="0"/>
        <v>999</v>
      </c>
      <c r="M75" s="340">
        <f t="shared" si="1"/>
        <v>999</v>
      </c>
      <c r="N75" s="336"/>
      <c r="O75" s="329"/>
      <c r="P75" s="328">
        <f t="shared" si="2"/>
        <v>999</v>
      </c>
      <c r="Q75" s="329"/>
    </row>
    <row r="76" spans="1:17" s="330" customFormat="1" ht="18.899999999999999" customHeight="1" x14ac:dyDescent="0.25">
      <c r="A76" s="316">
        <v>70</v>
      </c>
      <c r="B76" s="337"/>
      <c r="C76" s="337"/>
      <c r="D76" s="323"/>
      <c r="E76" s="320"/>
      <c r="F76" s="329"/>
      <c r="G76" s="329"/>
      <c r="H76" s="333"/>
      <c r="I76" s="334"/>
      <c r="J76" s="324" t="e">
        <f>IF(AND(Q76="",#REF!&gt;0,#REF!&lt;5),K76,)</f>
        <v>#REF!</v>
      </c>
      <c r="K76" s="325" t="str">
        <f>IF(D76="","ZZZ9",IF(AND(#REF!&gt;0,#REF!&lt;5),D76&amp;#REF!,D76&amp;"9"))</f>
        <v>ZZZ9</v>
      </c>
      <c r="L76" s="326">
        <f t="shared" si="0"/>
        <v>999</v>
      </c>
      <c r="M76" s="340">
        <f t="shared" si="1"/>
        <v>999</v>
      </c>
      <c r="N76" s="336"/>
      <c r="O76" s="329"/>
      <c r="P76" s="328">
        <f t="shared" si="2"/>
        <v>999</v>
      </c>
      <c r="Q76" s="329"/>
    </row>
    <row r="77" spans="1:17" s="330" customFormat="1" ht="18.899999999999999" customHeight="1" x14ac:dyDescent="0.25">
      <c r="A77" s="316">
        <v>71</v>
      </c>
      <c r="B77" s="337"/>
      <c r="C77" s="337"/>
      <c r="D77" s="323"/>
      <c r="E77" s="320"/>
      <c r="F77" s="329"/>
      <c r="G77" s="329"/>
      <c r="H77" s="333"/>
      <c r="I77" s="334"/>
      <c r="J77" s="324" t="e">
        <f>IF(AND(Q77="",#REF!&gt;0,#REF!&lt;5),K77,)</f>
        <v>#REF!</v>
      </c>
      <c r="K77" s="325" t="str">
        <f>IF(D77="","ZZZ9",IF(AND(#REF!&gt;0,#REF!&lt;5),D77&amp;#REF!,D77&amp;"9"))</f>
        <v>ZZZ9</v>
      </c>
      <c r="L77" s="326">
        <f t="shared" si="0"/>
        <v>999</v>
      </c>
      <c r="M77" s="340">
        <f t="shared" si="1"/>
        <v>999</v>
      </c>
      <c r="N77" s="336"/>
      <c r="O77" s="329"/>
      <c r="P77" s="328">
        <f t="shared" si="2"/>
        <v>999</v>
      </c>
      <c r="Q77" s="329"/>
    </row>
    <row r="78" spans="1:17" s="330" customFormat="1" ht="18.899999999999999" customHeight="1" x14ac:dyDescent="0.25">
      <c r="A78" s="316">
        <v>72</v>
      </c>
      <c r="B78" s="337"/>
      <c r="C78" s="337"/>
      <c r="D78" s="323"/>
      <c r="E78" s="320"/>
      <c r="F78" s="329"/>
      <c r="G78" s="329"/>
      <c r="H78" s="333"/>
      <c r="I78" s="334"/>
      <c r="J78" s="324" t="e">
        <f>IF(AND(Q78="",#REF!&gt;0,#REF!&lt;5),K78,)</f>
        <v>#REF!</v>
      </c>
      <c r="K78" s="325" t="str">
        <f>IF(D78="","ZZZ9",IF(AND(#REF!&gt;0,#REF!&lt;5),D78&amp;#REF!,D78&amp;"9"))</f>
        <v>ZZZ9</v>
      </c>
      <c r="L78" s="326">
        <f t="shared" si="0"/>
        <v>999</v>
      </c>
      <c r="M78" s="340">
        <f t="shared" si="1"/>
        <v>999</v>
      </c>
      <c r="N78" s="336"/>
      <c r="O78" s="329"/>
      <c r="P78" s="328">
        <f t="shared" si="2"/>
        <v>999</v>
      </c>
      <c r="Q78" s="329"/>
    </row>
    <row r="79" spans="1:17" s="330" customFormat="1" ht="18.899999999999999" customHeight="1" x14ac:dyDescent="0.25">
      <c r="A79" s="316">
        <v>73</v>
      </c>
      <c r="B79" s="337"/>
      <c r="C79" s="337"/>
      <c r="D79" s="323"/>
      <c r="E79" s="320"/>
      <c r="F79" s="329"/>
      <c r="G79" s="329"/>
      <c r="H79" s="333"/>
      <c r="I79" s="334"/>
      <c r="J79" s="324" t="e">
        <f>IF(AND(Q79="",#REF!&gt;0,#REF!&lt;5),K79,)</f>
        <v>#REF!</v>
      </c>
      <c r="K79" s="325" t="str">
        <f>IF(D79="","ZZZ9",IF(AND(#REF!&gt;0,#REF!&lt;5),D79&amp;#REF!,D79&amp;"9"))</f>
        <v>ZZZ9</v>
      </c>
      <c r="L79" s="326">
        <f t="shared" si="0"/>
        <v>999</v>
      </c>
      <c r="M79" s="340">
        <f t="shared" si="1"/>
        <v>999</v>
      </c>
      <c r="N79" s="336"/>
      <c r="O79" s="329"/>
      <c r="P79" s="328">
        <f t="shared" si="2"/>
        <v>999</v>
      </c>
      <c r="Q79" s="329"/>
    </row>
    <row r="80" spans="1:17" s="330" customFormat="1" ht="18.899999999999999" customHeight="1" x14ac:dyDescent="0.25">
      <c r="A80" s="316">
        <v>74</v>
      </c>
      <c r="B80" s="337"/>
      <c r="C80" s="337"/>
      <c r="D80" s="323"/>
      <c r="E80" s="320"/>
      <c r="F80" s="329"/>
      <c r="G80" s="329"/>
      <c r="H80" s="333"/>
      <c r="I80" s="334"/>
      <c r="J80" s="324" t="e">
        <f>IF(AND(Q80="",#REF!&gt;0,#REF!&lt;5),K80,)</f>
        <v>#REF!</v>
      </c>
      <c r="K80" s="325" t="str">
        <f>IF(D80="","ZZZ9",IF(AND(#REF!&gt;0,#REF!&lt;5),D80&amp;#REF!,D80&amp;"9"))</f>
        <v>ZZZ9</v>
      </c>
      <c r="L80" s="326">
        <f t="shared" si="0"/>
        <v>999</v>
      </c>
      <c r="M80" s="340">
        <f t="shared" si="1"/>
        <v>999</v>
      </c>
      <c r="N80" s="336"/>
      <c r="O80" s="329"/>
      <c r="P80" s="328">
        <f t="shared" si="2"/>
        <v>999</v>
      </c>
      <c r="Q80" s="329"/>
    </row>
    <row r="81" spans="1:17" s="330" customFormat="1" ht="18.899999999999999" customHeight="1" x14ac:dyDescent="0.25">
      <c r="A81" s="316">
        <v>75</v>
      </c>
      <c r="B81" s="337"/>
      <c r="C81" s="337"/>
      <c r="D81" s="323"/>
      <c r="E81" s="320"/>
      <c r="F81" s="329"/>
      <c r="G81" s="329"/>
      <c r="H81" s="333"/>
      <c r="I81" s="334"/>
      <c r="J81" s="324" t="e">
        <f>IF(AND(Q81="",#REF!&gt;0,#REF!&lt;5),K81,)</f>
        <v>#REF!</v>
      </c>
      <c r="K81" s="325" t="str">
        <f>IF(D81="","ZZZ9",IF(AND(#REF!&gt;0,#REF!&lt;5),D81&amp;#REF!,D81&amp;"9"))</f>
        <v>ZZZ9</v>
      </c>
      <c r="L81" s="326">
        <f t="shared" si="0"/>
        <v>999</v>
      </c>
      <c r="M81" s="340">
        <f t="shared" si="1"/>
        <v>999</v>
      </c>
      <c r="N81" s="336"/>
      <c r="O81" s="329"/>
      <c r="P81" s="328">
        <f t="shared" si="2"/>
        <v>999</v>
      </c>
      <c r="Q81" s="329"/>
    </row>
    <row r="82" spans="1:17" s="330" customFormat="1" ht="18.899999999999999" customHeight="1" x14ac:dyDescent="0.25">
      <c r="A82" s="316">
        <v>76</v>
      </c>
      <c r="B82" s="337"/>
      <c r="C82" s="337"/>
      <c r="D82" s="323"/>
      <c r="E82" s="320"/>
      <c r="F82" s="329"/>
      <c r="G82" s="329"/>
      <c r="H82" s="333"/>
      <c r="I82" s="334"/>
      <c r="J82" s="324" t="e">
        <f>IF(AND(Q82="",#REF!&gt;0,#REF!&lt;5),K82,)</f>
        <v>#REF!</v>
      </c>
      <c r="K82" s="325" t="str">
        <f>IF(D82="","ZZZ9",IF(AND(#REF!&gt;0,#REF!&lt;5),D82&amp;#REF!,D82&amp;"9"))</f>
        <v>ZZZ9</v>
      </c>
      <c r="L82" s="326">
        <f t="shared" si="0"/>
        <v>999</v>
      </c>
      <c r="M82" s="340">
        <f t="shared" si="1"/>
        <v>999</v>
      </c>
      <c r="N82" s="336"/>
      <c r="O82" s="329"/>
      <c r="P82" s="328">
        <f t="shared" si="2"/>
        <v>999</v>
      </c>
      <c r="Q82" s="329"/>
    </row>
    <row r="83" spans="1:17" s="330" customFormat="1" ht="18.899999999999999" customHeight="1" x14ac:dyDescent="0.25">
      <c r="A83" s="316">
        <v>77</v>
      </c>
      <c r="B83" s="337"/>
      <c r="C83" s="337"/>
      <c r="D83" s="323"/>
      <c r="E83" s="320"/>
      <c r="F83" s="329"/>
      <c r="G83" s="329"/>
      <c r="H83" s="333"/>
      <c r="I83" s="334"/>
      <c r="J83" s="324" t="e">
        <f>IF(AND(Q83="",#REF!&gt;0,#REF!&lt;5),K83,)</f>
        <v>#REF!</v>
      </c>
      <c r="K83" s="325" t="str">
        <f>IF(D83="","ZZZ9",IF(AND(#REF!&gt;0,#REF!&lt;5),D83&amp;#REF!,D83&amp;"9"))</f>
        <v>ZZZ9</v>
      </c>
      <c r="L83" s="326">
        <f t="shared" si="0"/>
        <v>999</v>
      </c>
      <c r="M83" s="340">
        <f t="shared" si="1"/>
        <v>999</v>
      </c>
      <c r="N83" s="336"/>
      <c r="O83" s="329"/>
      <c r="P83" s="328">
        <f t="shared" si="2"/>
        <v>999</v>
      </c>
      <c r="Q83" s="329"/>
    </row>
    <row r="84" spans="1:17" s="330" customFormat="1" ht="18.899999999999999" customHeight="1" x14ac:dyDescent="0.25">
      <c r="A84" s="316">
        <v>78</v>
      </c>
      <c r="B84" s="337"/>
      <c r="C84" s="337"/>
      <c r="D84" s="323"/>
      <c r="E84" s="320"/>
      <c r="F84" s="329"/>
      <c r="G84" s="329"/>
      <c r="H84" s="333"/>
      <c r="I84" s="334"/>
      <c r="J84" s="324" t="e">
        <f>IF(AND(Q84="",#REF!&gt;0,#REF!&lt;5),K84,)</f>
        <v>#REF!</v>
      </c>
      <c r="K84" s="325" t="str">
        <f>IF(D84="","ZZZ9",IF(AND(#REF!&gt;0,#REF!&lt;5),D84&amp;#REF!,D84&amp;"9"))</f>
        <v>ZZZ9</v>
      </c>
      <c r="L84" s="326">
        <f t="shared" si="0"/>
        <v>999</v>
      </c>
      <c r="M84" s="340">
        <f t="shared" si="1"/>
        <v>999</v>
      </c>
      <c r="N84" s="336"/>
      <c r="O84" s="329"/>
      <c r="P84" s="328">
        <f t="shared" si="2"/>
        <v>999</v>
      </c>
      <c r="Q84" s="329"/>
    </row>
    <row r="85" spans="1:17" s="330" customFormat="1" ht="18.899999999999999" customHeight="1" x14ac:dyDescent="0.25">
      <c r="A85" s="316">
        <v>79</v>
      </c>
      <c r="B85" s="337"/>
      <c r="C85" s="337"/>
      <c r="D85" s="323"/>
      <c r="E85" s="320"/>
      <c r="F85" s="329"/>
      <c r="G85" s="329"/>
      <c r="H85" s="333"/>
      <c r="I85" s="334"/>
      <c r="J85" s="324" t="e">
        <f>IF(AND(Q85="",#REF!&gt;0,#REF!&lt;5),K85,)</f>
        <v>#REF!</v>
      </c>
      <c r="K85" s="325" t="str">
        <f>IF(D85="","ZZZ9",IF(AND(#REF!&gt;0,#REF!&lt;5),D85&amp;#REF!,D85&amp;"9"))</f>
        <v>ZZZ9</v>
      </c>
      <c r="L85" s="326">
        <f t="shared" si="0"/>
        <v>999</v>
      </c>
      <c r="M85" s="340">
        <f t="shared" si="1"/>
        <v>999</v>
      </c>
      <c r="N85" s="336"/>
      <c r="O85" s="329"/>
      <c r="P85" s="328">
        <f t="shared" si="2"/>
        <v>999</v>
      </c>
      <c r="Q85" s="329"/>
    </row>
    <row r="86" spans="1:17" s="330" customFormat="1" ht="18.899999999999999" customHeight="1" x14ac:dyDescent="0.25">
      <c r="A86" s="316">
        <v>80</v>
      </c>
      <c r="B86" s="337"/>
      <c r="C86" s="337"/>
      <c r="D86" s="323"/>
      <c r="E86" s="320"/>
      <c r="F86" s="329"/>
      <c r="G86" s="329"/>
      <c r="H86" s="333"/>
      <c r="I86" s="334"/>
      <c r="J86" s="324" t="e">
        <f>IF(AND(Q86="",#REF!&gt;0,#REF!&lt;5),K86,)</f>
        <v>#REF!</v>
      </c>
      <c r="K86" s="325" t="str">
        <f>IF(D86="","ZZZ9",IF(AND(#REF!&gt;0,#REF!&lt;5),D86&amp;#REF!,D86&amp;"9"))</f>
        <v>ZZZ9</v>
      </c>
      <c r="L86" s="326">
        <f t="shared" si="0"/>
        <v>999</v>
      </c>
      <c r="M86" s="340">
        <f t="shared" si="1"/>
        <v>999</v>
      </c>
      <c r="N86" s="336"/>
      <c r="O86" s="329"/>
      <c r="P86" s="328">
        <f t="shared" si="2"/>
        <v>999</v>
      </c>
      <c r="Q86" s="329"/>
    </row>
    <row r="87" spans="1:17" s="330" customFormat="1" ht="18.899999999999999" customHeight="1" x14ac:dyDescent="0.25">
      <c r="A87" s="316">
        <v>81</v>
      </c>
      <c r="B87" s="337"/>
      <c r="C87" s="337"/>
      <c r="D87" s="323"/>
      <c r="E87" s="320"/>
      <c r="F87" s="329"/>
      <c r="G87" s="329"/>
      <c r="H87" s="333"/>
      <c r="I87" s="334"/>
      <c r="J87" s="324" t="e">
        <f>IF(AND(Q87="",#REF!&gt;0,#REF!&lt;5),K87,)</f>
        <v>#REF!</v>
      </c>
      <c r="K87" s="325" t="str">
        <f>IF(D87="","ZZZ9",IF(AND(#REF!&gt;0,#REF!&lt;5),D87&amp;#REF!,D87&amp;"9"))</f>
        <v>ZZZ9</v>
      </c>
      <c r="L87" s="326">
        <f t="shared" si="0"/>
        <v>999</v>
      </c>
      <c r="M87" s="340">
        <f t="shared" si="1"/>
        <v>999</v>
      </c>
      <c r="N87" s="336"/>
      <c r="O87" s="329"/>
      <c r="P87" s="328">
        <f t="shared" si="2"/>
        <v>999</v>
      </c>
      <c r="Q87" s="329"/>
    </row>
    <row r="88" spans="1:17" s="330" customFormat="1" ht="18.899999999999999" customHeight="1" x14ac:dyDescent="0.25">
      <c r="A88" s="316">
        <v>82</v>
      </c>
      <c r="B88" s="337"/>
      <c r="C88" s="337"/>
      <c r="D88" s="323"/>
      <c r="E88" s="320"/>
      <c r="F88" s="329"/>
      <c r="G88" s="329"/>
      <c r="H88" s="333"/>
      <c r="I88" s="334"/>
      <c r="J88" s="324" t="e">
        <f>IF(AND(Q88="",#REF!&gt;0,#REF!&lt;5),K88,)</f>
        <v>#REF!</v>
      </c>
      <c r="K88" s="325" t="str">
        <f>IF(D88="","ZZZ9",IF(AND(#REF!&gt;0,#REF!&lt;5),D88&amp;#REF!,D88&amp;"9"))</f>
        <v>ZZZ9</v>
      </c>
      <c r="L88" s="326">
        <f t="shared" si="0"/>
        <v>999</v>
      </c>
      <c r="M88" s="340">
        <f t="shared" si="1"/>
        <v>999</v>
      </c>
      <c r="N88" s="336"/>
      <c r="O88" s="329"/>
      <c r="P88" s="328">
        <f t="shared" si="2"/>
        <v>999</v>
      </c>
      <c r="Q88" s="329"/>
    </row>
    <row r="89" spans="1:17" s="330" customFormat="1" ht="18.899999999999999" customHeight="1" x14ac:dyDescent="0.25">
      <c r="A89" s="316">
        <v>83</v>
      </c>
      <c r="B89" s="337"/>
      <c r="C89" s="337"/>
      <c r="D89" s="323"/>
      <c r="E89" s="320"/>
      <c r="F89" s="329"/>
      <c r="G89" s="329"/>
      <c r="H89" s="333"/>
      <c r="I89" s="334"/>
      <c r="J89" s="324" t="e">
        <f>IF(AND(Q89="",#REF!&gt;0,#REF!&lt;5),K89,)</f>
        <v>#REF!</v>
      </c>
      <c r="K89" s="325" t="str">
        <f>IF(D89="","ZZZ9",IF(AND(#REF!&gt;0,#REF!&lt;5),D89&amp;#REF!,D89&amp;"9"))</f>
        <v>ZZZ9</v>
      </c>
      <c r="L89" s="326">
        <f t="shared" si="0"/>
        <v>999</v>
      </c>
      <c r="M89" s="340">
        <f t="shared" si="1"/>
        <v>999</v>
      </c>
      <c r="N89" s="336"/>
      <c r="O89" s="329"/>
      <c r="P89" s="328">
        <f t="shared" si="2"/>
        <v>999</v>
      </c>
      <c r="Q89" s="329"/>
    </row>
    <row r="90" spans="1:17" s="330" customFormat="1" ht="18.899999999999999" customHeight="1" x14ac:dyDescent="0.25">
      <c r="A90" s="316">
        <v>84</v>
      </c>
      <c r="B90" s="337"/>
      <c r="C90" s="337"/>
      <c r="D90" s="323"/>
      <c r="E90" s="320"/>
      <c r="F90" s="329"/>
      <c r="G90" s="329"/>
      <c r="H90" s="333"/>
      <c r="I90" s="334"/>
      <c r="J90" s="324" t="e">
        <f>IF(AND(Q90="",#REF!&gt;0,#REF!&lt;5),K90,)</f>
        <v>#REF!</v>
      </c>
      <c r="K90" s="325" t="str">
        <f>IF(D90="","ZZZ9",IF(AND(#REF!&gt;0,#REF!&lt;5),D90&amp;#REF!,D90&amp;"9"))</f>
        <v>ZZZ9</v>
      </c>
      <c r="L90" s="326">
        <f t="shared" si="0"/>
        <v>999</v>
      </c>
      <c r="M90" s="340">
        <f t="shared" si="1"/>
        <v>999</v>
      </c>
      <c r="N90" s="336"/>
      <c r="O90" s="329"/>
      <c r="P90" s="328">
        <f t="shared" si="2"/>
        <v>999</v>
      </c>
      <c r="Q90" s="329"/>
    </row>
    <row r="91" spans="1:17" s="330" customFormat="1" ht="18.899999999999999" customHeight="1" x14ac:dyDescent="0.25">
      <c r="A91" s="316">
        <v>85</v>
      </c>
      <c r="B91" s="337"/>
      <c r="C91" s="337"/>
      <c r="D91" s="323"/>
      <c r="E91" s="320"/>
      <c r="F91" s="329"/>
      <c r="G91" s="329"/>
      <c r="H91" s="333"/>
      <c r="I91" s="334"/>
      <c r="J91" s="324" t="e">
        <f>IF(AND(Q91="",#REF!&gt;0,#REF!&lt;5),K91,)</f>
        <v>#REF!</v>
      </c>
      <c r="K91" s="325" t="str">
        <f>IF(D91="","ZZZ9",IF(AND(#REF!&gt;0,#REF!&lt;5),D91&amp;#REF!,D91&amp;"9"))</f>
        <v>ZZZ9</v>
      </c>
      <c r="L91" s="326">
        <f t="shared" si="0"/>
        <v>999</v>
      </c>
      <c r="M91" s="340">
        <f t="shared" si="1"/>
        <v>999</v>
      </c>
      <c r="N91" s="336"/>
      <c r="O91" s="329"/>
      <c r="P91" s="328">
        <f t="shared" si="2"/>
        <v>999</v>
      </c>
      <c r="Q91" s="329"/>
    </row>
    <row r="92" spans="1:17" s="330" customFormat="1" ht="18.899999999999999" customHeight="1" x14ac:dyDescent="0.25">
      <c r="A92" s="316">
        <v>86</v>
      </c>
      <c r="B92" s="337"/>
      <c r="C92" s="337"/>
      <c r="D92" s="323"/>
      <c r="E92" s="320"/>
      <c r="F92" s="329"/>
      <c r="G92" s="329"/>
      <c r="H92" s="333"/>
      <c r="I92" s="334"/>
      <c r="J92" s="324" t="e">
        <f>IF(AND(Q92="",#REF!&gt;0,#REF!&lt;5),K92,)</f>
        <v>#REF!</v>
      </c>
      <c r="K92" s="325" t="str">
        <f>IF(D92="","ZZZ9",IF(AND(#REF!&gt;0,#REF!&lt;5),D92&amp;#REF!,D92&amp;"9"))</f>
        <v>ZZZ9</v>
      </c>
      <c r="L92" s="326">
        <f t="shared" si="0"/>
        <v>999</v>
      </c>
      <c r="M92" s="340">
        <f t="shared" si="1"/>
        <v>999</v>
      </c>
      <c r="N92" s="336"/>
      <c r="O92" s="329"/>
      <c r="P92" s="328">
        <f t="shared" si="2"/>
        <v>999</v>
      </c>
      <c r="Q92" s="329"/>
    </row>
    <row r="93" spans="1:17" s="330" customFormat="1" ht="18.899999999999999" customHeight="1" x14ac:dyDescent="0.25">
      <c r="A93" s="316">
        <v>87</v>
      </c>
      <c r="B93" s="337"/>
      <c r="C93" s="337"/>
      <c r="D93" s="323"/>
      <c r="E93" s="320"/>
      <c r="F93" s="329"/>
      <c r="G93" s="329"/>
      <c r="H93" s="333"/>
      <c r="I93" s="334"/>
      <c r="J93" s="324" t="e">
        <f>IF(AND(Q93="",#REF!&gt;0,#REF!&lt;5),K93,)</f>
        <v>#REF!</v>
      </c>
      <c r="K93" s="325" t="str">
        <f>IF(D93="","ZZZ9",IF(AND(#REF!&gt;0,#REF!&lt;5),D93&amp;#REF!,D93&amp;"9"))</f>
        <v>ZZZ9</v>
      </c>
      <c r="L93" s="326">
        <f t="shared" si="0"/>
        <v>999</v>
      </c>
      <c r="M93" s="340">
        <f t="shared" si="1"/>
        <v>999</v>
      </c>
      <c r="N93" s="336"/>
      <c r="O93" s="329"/>
      <c r="P93" s="328">
        <f t="shared" si="2"/>
        <v>999</v>
      </c>
      <c r="Q93" s="329"/>
    </row>
    <row r="94" spans="1:17" s="330" customFormat="1" ht="18.899999999999999" customHeight="1" x14ac:dyDescent="0.25">
      <c r="A94" s="316">
        <v>88</v>
      </c>
      <c r="B94" s="337"/>
      <c r="C94" s="337"/>
      <c r="D94" s="323"/>
      <c r="E94" s="320"/>
      <c r="F94" s="329"/>
      <c r="G94" s="329"/>
      <c r="H94" s="333"/>
      <c r="I94" s="334"/>
      <c r="J94" s="324" t="e">
        <f>IF(AND(Q94="",#REF!&gt;0,#REF!&lt;5),K94,)</f>
        <v>#REF!</v>
      </c>
      <c r="K94" s="325" t="str">
        <f>IF(D94="","ZZZ9",IF(AND(#REF!&gt;0,#REF!&lt;5),D94&amp;#REF!,D94&amp;"9"))</f>
        <v>ZZZ9</v>
      </c>
      <c r="L94" s="326">
        <f t="shared" si="0"/>
        <v>999</v>
      </c>
      <c r="M94" s="340">
        <f t="shared" si="1"/>
        <v>999</v>
      </c>
      <c r="N94" s="336"/>
      <c r="O94" s="329"/>
      <c r="P94" s="328">
        <f t="shared" si="2"/>
        <v>999</v>
      </c>
      <c r="Q94" s="329"/>
    </row>
    <row r="95" spans="1:17" s="330" customFormat="1" ht="18.899999999999999" customHeight="1" x14ac:dyDescent="0.25">
      <c r="A95" s="316">
        <v>89</v>
      </c>
      <c r="B95" s="337"/>
      <c r="C95" s="337"/>
      <c r="D95" s="323"/>
      <c r="E95" s="320"/>
      <c r="F95" s="329"/>
      <c r="G95" s="329"/>
      <c r="H95" s="333"/>
      <c r="I95" s="334"/>
      <c r="J95" s="324" t="e">
        <f>IF(AND(Q95="",#REF!&gt;0,#REF!&lt;5),K95,)</f>
        <v>#REF!</v>
      </c>
      <c r="K95" s="325" t="str">
        <f>IF(D95="","ZZZ9",IF(AND(#REF!&gt;0,#REF!&lt;5),D95&amp;#REF!,D95&amp;"9"))</f>
        <v>ZZZ9</v>
      </c>
      <c r="L95" s="326">
        <f t="shared" si="0"/>
        <v>999</v>
      </c>
      <c r="M95" s="340">
        <f t="shared" si="1"/>
        <v>999</v>
      </c>
      <c r="N95" s="336"/>
      <c r="O95" s="329"/>
      <c r="P95" s="328">
        <f t="shared" si="2"/>
        <v>999</v>
      </c>
      <c r="Q95" s="329"/>
    </row>
    <row r="96" spans="1:17" s="330" customFormat="1" ht="18.899999999999999" customHeight="1" x14ac:dyDescent="0.25">
      <c r="A96" s="316">
        <v>90</v>
      </c>
      <c r="B96" s="337"/>
      <c r="C96" s="337"/>
      <c r="D96" s="323"/>
      <c r="E96" s="320"/>
      <c r="F96" s="329"/>
      <c r="G96" s="329"/>
      <c r="H96" s="333"/>
      <c r="I96" s="334"/>
      <c r="J96" s="324" t="e">
        <f>IF(AND(Q96="",#REF!&gt;0,#REF!&lt;5),K96,)</f>
        <v>#REF!</v>
      </c>
      <c r="K96" s="325" t="str">
        <f>IF(D96="","ZZZ9",IF(AND(#REF!&gt;0,#REF!&lt;5),D96&amp;#REF!,D96&amp;"9"))</f>
        <v>ZZZ9</v>
      </c>
      <c r="L96" s="326">
        <f t="shared" si="0"/>
        <v>999</v>
      </c>
      <c r="M96" s="340">
        <f t="shared" si="1"/>
        <v>999</v>
      </c>
      <c r="N96" s="336"/>
      <c r="O96" s="329"/>
      <c r="P96" s="328">
        <f t="shared" si="2"/>
        <v>999</v>
      </c>
      <c r="Q96" s="329"/>
    </row>
    <row r="97" spans="1:17" s="330" customFormat="1" ht="18.899999999999999" customHeight="1" x14ac:dyDescent="0.25">
      <c r="A97" s="316">
        <v>91</v>
      </c>
      <c r="B97" s="337"/>
      <c r="C97" s="337"/>
      <c r="D97" s="323"/>
      <c r="E97" s="320"/>
      <c r="F97" s="329"/>
      <c r="G97" s="329"/>
      <c r="H97" s="333"/>
      <c r="I97" s="334"/>
      <c r="J97" s="324" t="e">
        <f>IF(AND(Q97="",#REF!&gt;0,#REF!&lt;5),K97,)</f>
        <v>#REF!</v>
      </c>
      <c r="K97" s="325" t="str">
        <f>IF(D97="","ZZZ9",IF(AND(#REF!&gt;0,#REF!&lt;5),D97&amp;#REF!,D97&amp;"9"))</f>
        <v>ZZZ9</v>
      </c>
      <c r="L97" s="326">
        <f t="shared" si="0"/>
        <v>999</v>
      </c>
      <c r="M97" s="340">
        <f t="shared" si="1"/>
        <v>999</v>
      </c>
      <c r="N97" s="336"/>
      <c r="O97" s="329"/>
      <c r="P97" s="328">
        <f t="shared" si="2"/>
        <v>999</v>
      </c>
      <c r="Q97" s="329"/>
    </row>
    <row r="98" spans="1:17" s="330" customFormat="1" ht="18.899999999999999" customHeight="1" x14ac:dyDescent="0.25">
      <c r="A98" s="316">
        <v>92</v>
      </c>
      <c r="B98" s="337"/>
      <c r="C98" s="337"/>
      <c r="D98" s="323"/>
      <c r="E98" s="320"/>
      <c r="F98" s="329"/>
      <c r="G98" s="329"/>
      <c r="H98" s="333"/>
      <c r="I98" s="334"/>
      <c r="J98" s="324" t="e">
        <f>IF(AND(Q98="",#REF!&gt;0,#REF!&lt;5),K98,)</f>
        <v>#REF!</v>
      </c>
      <c r="K98" s="325" t="str">
        <f>IF(D98="","ZZZ9",IF(AND(#REF!&gt;0,#REF!&lt;5),D98&amp;#REF!,D98&amp;"9"))</f>
        <v>ZZZ9</v>
      </c>
      <c r="L98" s="326">
        <f t="shared" si="0"/>
        <v>999</v>
      </c>
      <c r="M98" s="340">
        <f t="shared" si="1"/>
        <v>999</v>
      </c>
      <c r="N98" s="336"/>
      <c r="O98" s="329"/>
      <c r="P98" s="328">
        <f t="shared" si="2"/>
        <v>999</v>
      </c>
      <c r="Q98" s="329"/>
    </row>
    <row r="99" spans="1:17" s="330" customFormat="1" ht="18.899999999999999" customHeight="1" x14ac:dyDescent="0.25">
      <c r="A99" s="316">
        <v>93</v>
      </c>
      <c r="B99" s="337"/>
      <c r="C99" s="337"/>
      <c r="D99" s="323"/>
      <c r="E99" s="320"/>
      <c r="F99" s="329"/>
      <c r="G99" s="329"/>
      <c r="H99" s="333"/>
      <c r="I99" s="334"/>
      <c r="J99" s="324" t="e">
        <f>IF(AND(Q99="",#REF!&gt;0,#REF!&lt;5),K99,)</f>
        <v>#REF!</v>
      </c>
      <c r="K99" s="325" t="str">
        <f>IF(D99="","ZZZ9",IF(AND(#REF!&gt;0,#REF!&lt;5),D99&amp;#REF!,D99&amp;"9"))</f>
        <v>ZZZ9</v>
      </c>
      <c r="L99" s="326">
        <f t="shared" si="0"/>
        <v>999</v>
      </c>
      <c r="M99" s="340">
        <f t="shared" si="1"/>
        <v>999</v>
      </c>
      <c r="N99" s="336"/>
      <c r="O99" s="329"/>
      <c r="P99" s="328">
        <f t="shared" si="2"/>
        <v>999</v>
      </c>
      <c r="Q99" s="329"/>
    </row>
    <row r="100" spans="1:17" s="330" customFormat="1" ht="18.899999999999999" customHeight="1" x14ac:dyDescent="0.25">
      <c r="A100" s="316">
        <v>94</v>
      </c>
      <c r="B100" s="337"/>
      <c r="C100" s="337"/>
      <c r="D100" s="323"/>
      <c r="E100" s="320"/>
      <c r="F100" s="329"/>
      <c r="G100" s="329"/>
      <c r="H100" s="333"/>
      <c r="I100" s="334"/>
      <c r="J100" s="324" t="e">
        <f>IF(AND(Q100="",#REF!&gt;0,#REF!&lt;5),K100,)</f>
        <v>#REF!</v>
      </c>
      <c r="K100" s="325" t="str">
        <f>IF(D100="","ZZZ9",IF(AND(#REF!&gt;0,#REF!&lt;5),D100&amp;#REF!,D100&amp;"9"))</f>
        <v>ZZZ9</v>
      </c>
      <c r="L100" s="326">
        <f t="shared" si="0"/>
        <v>999</v>
      </c>
      <c r="M100" s="340">
        <f t="shared" si="1"/>
        <v>999</v>
      </c>
      <c r="N100" s="336"/>
      <c r="O100" s="329"/>
      <c r="P100" s="328">
        <f t="shared" si="2"/>
        <v>999</v>
      </c>
      <c r="Q100" s="329"/>
    </row>
    <row r="101" spans="1:17" s="330" customFormat="1" ht="18.899999999999999" customHeight="1" x14ac:dyDescent="0.25">
      <c r="A101" s="316">
        <v>95</v>
      </c>
      <c r="B101" s="337"/>
      <c r="C101" s="337"/>
      <c r="D101" s="323"/>
      <c r="E101" s="320"/>
      <c r="F101" s="329"/>
      <c r="G101" s="329"/>
      <c r="H101" s="333"/>
      <c r="I101" s="334"/>
      <c r="J101" s="324" t="e">
        <f>IF(AND(Q101="",#REF!&gt;0,#REF!&lt;5),K101,)</f>
        <v>#REF!</v>
      </c>
      <c r="K101" s="325" t="str">
        <f>IF(D101="","ZZZ9",IF(AND(#REF!&gt;0,#REF!&lt;5),D101&amp;#REF!,D101&amp;"9"))</f>
        <v>ZZZ9</v>
      </c>
      <c r="L101" s="326">
        <f t="shared" si="0"/>
        <v>999</v>
      </c>
      <c r="M101" s="340">
        <f t="shared" si="1"/>
        <v>999</v>
      </c>
      <c r="N101" s="336"/>
      <c r="O101" s="329"/>
      <c r="P101" s="328">
        <f t="shared" si="2"/>
        <v>999</v>
      </c>
      <c r="Q101" s="329"/>
    </row>
    <row r="102" spans="1:17" s="330" customFormat="1" ht="18.899999999999999" customHeight="1" x14ac:dyDescent="0.25">
      <c r="A102" s="316">
        <v>96</v>
      </c>
      <c r="B102" s="337"/>
      <c r="C102" s="337"/>
      <c r="D102" s="323"/>
      <c r="E102" s="320"/>
      <c r="F102" s="329"/>
      <c r="G102" s="329"/>
      <c r="H102" s="333"/>
      <c r="I102" s="334"/>
      <c r="J102" s="324" t="e">
        <f>IF(AND(Q102="",#REF!&gt;0,#REF!&lt;5),K102,)</f>
        <v>#REF!</v>
      </c>
      <c r="K102" s="325" t="str">
        <f>IF(D102="","ZZZ9",IF(AND(#REF!&gt;0,#REF!&lt;5),D102&amp;#REF!,D102&amp;"9"))</f>
        <v>ZZZ9</v>
      </c>
      <c r="L102" s="326">
        <f t="shared" si="0"/>
        <v>999</v>
      </c>
      <c r="M102" s="340">
        <f t="shared" si="1"/>
        <v>999</v>
      </c>
      <c r="N102" s="336"/>
      <c r="O102" s="329"/>
      <c r="P102" s="328">
        <f t="shared" si="2"/>
        <v>999</v>
      </c>
      <c r="Q102" s="329"/>
    </row>
    <row r="103" spans="1:17" s="330" customFormat="1" ht="18.899999999999999" customHeight="1" x14ac:dyDescent="0.25">
      <c r="A103" s="316">
        <v>97</v>
      </c>
      <c r="B103" s="337"/>
      <c r="C103" s="337"/>
      <c r="D103" s="323"/>
      <c r="E103" s="320"/>
      <c r="F103" s="329"/>
      <c r="G103" s="329"/>
      <c r="H103" s="333"/>
      <c r="I103" s="334"/>
      <c r="J103" s="324" t="e">
        <f>IF(AND(Q103="",#REF!&gt;0,#REF!&lt;5),K103,)</f>
        <v>#REF!</v>
      </c>
      <c r="K103" s="325" t="str">
        <f>IF(D103="","ZZZ9",IF(AND(#REF!&gt;0,#REF!&lt;5),D103&amp;#REF!,D103&amp;"9"))</f>
        <v>ZZZ9</v>
      </c>
      <c r="L103" s="326">
        <f t="shared" si="0"/>
        <v>999</v>
      </c>
      <c r="M103" s="340">
        <f t="shared" si="1"/>
        <v>999</v>
      </c>
      <c r="N103" s="336"/>
      <c r="O103" s="329"/>
      <c r="P103" s="328">
        <f t="shared" si="2"/>
        <v>999</v>
      </c>
      <c r="Q103" s="329"/>
    </row>
    <row r="104" spans="1:17" s="330" customFormat="1" ht="18.899999999999999" customHeight="1" x14ac:dyDescent="0.25">
      <c r="A104" s="316">
        <v>98</v>
      </c>
      <c r="B104" s="337"/>
      <c r="C104" s="337"/>
      <c r="D104" s="323"/>
      <c r="E104" s="320"/>
      <c r="F104" s="329"/>
      <c r="G104" s="329"/>
      <c r="H104" s="333"/>
      <c r="I104" s="334"/>
      <c r="J104" s="324" t="e">
        <f>IF(AND(Q104="",#REF!&gt;0,#REF!&lt;5),K104,)</f>
        <v>#REF!</v>
      </c>
      <c r="K104" s="325" t="str">
        <f>IF(D104="","ZZZ9",IF(AND(#REF!&gt;0,#REF!&lt;5),D104&amp;#REF!,D104&amp;"9"))</f>
        <v>ZZZ9</v>
      </c>
      <c r="L104" s="326">
        <f t="shared" ref="L104:L156" si="3">IF(Q104="",999,Q104)</f>
        <v>999</v>
      </c>
      <c r="M104" s="340">
        <f t="shared" ref="M104:M156" si="4">IF(P104=999,999,1)</f>
        <v>999</v>
      </c>
      <c r="N104" s="336"/>
      <c r="O104" s="329"/>
      <c r="P104" s="328">
        <f t="shared" ref="P104:P156" si="5">IF(N104="DA",1,IF(N104="WC",2,IF(N104="SE",3,IF(N104="Q",4,IF(N104="LL",5,999)))))</f>
        <v>999</v>
      </c>
      <c r="Q104" s="329"/>
    </row>
    <row r="105" spans="1:17" s="330" customFormat="1" ht="18.899999999999999" customHeight="1" x14ac:dyDescent="0.25">
      <c r="A105" s="316">
        <v>99</v>
      </c>
      <c r="B105" s="337"/>
      <c r="C105" s="337"/>
      <c r="D105" s="323"/>
      <c r="E105" s="320"/>
      <c r="F105" s="329"/>
      <c r="G105" s="329"/>
      <c r="H105" s="333"/>
      <c r="I105" s="334"/>
      <c r="J105" s="324" t="e">
        <f>IF(AND(Q105="",#REF!&gt;0,#REF!&lt;5),K105,)</f>
        <v>#REF!</v>
      </c>
      <c r="K105" s="325" t="str">
        <f>IF(D105="","ZZZ9",IF(AND(#REF!&gt;0,#REF!&lt;5),D105&amp;#REF!,D105&amp;"9"))</f>
        <v>ZZZ9</v>
      </c>
      <c r="L105" s="326">
        <f t="shared" si="3"/>
        <v>999</v>
      </c>
      <c r="M105" s="340">
        <f t="shared" si="4"/>
        <v>999</v>
      </c>
      <c r="N105" s="336"/>
      <c r="O105" s="329"/>
      <c r="P105" s="328">
        <f t="shared" si="5"/>
        <v>999</v>
      </c>
      <c r="Q105" s="329"/>
    </row>
    <row r="106" spans="1:17" s="330" customFormat="1" ht="18.899999999999999" customHeight="1" x14ac:dyDescent="0.25">
      <c r="A106" s="316">
        <v>100</v>
      </c>
      <c r="B106" s="337"/>
      <c r="C106" s="337"/>
      <c r="D106" s="323"/>
      <c r="E106" s="320"/>
      <c r="F106" s="329"/>
      <c r="G106" s="329"/>
      <c r="H106" s="333"/>
      <c r="I106" s="334"/>
      <c r="J106" s="324" t="e">
        <f>IF(AND(Q106="",#REF!&gt;0,#REF!&lt;5),K106,)</f>
        <v>#REF!</v>
      </c>
      <c r="K106" s="325" t="str">
        <f>IF(D106="","ZZZ9",IF(AND(#REF!&gt;0,#REF!&lt;5),D106&amp;#REF!,D106&amp;"9"))</f>
        <v>ZZZ9</v>
      </c>
      <c r="L106" s="326">
        <f t="shared" si="3"/>
        <v>999</v>
      </c>
      <c r="M106" s="340">
        <f t="shared" si="4"/>
        <v>999</v>
      </c>
      <c r="N106" s="336"/>
      <c r="O106" s="329"/>
      <c r="P106" s="328">
        <f t="shared" si="5"/>
        <v>999</v>
      </c>
      <c r="Q106" s="329"/>
    </row>
    <row r="107" spans="1:17" s="330" customFormat="1" ht="18.899999999999999" customHeight="1" x14ac:dyDescent="0.25">
      <c r="A107" s="316">
        <v>101</v>
      </c>
      <c r="B107" s="337"/>
      <c r="C107" s="337"/>
      <c r="D107" s="323"/>
      <c r="E107" s="320"/>
      <c r="F107" s="329"/>
      <c r="G107" s="329"/>
      <c r="H107" s="333"/>
      <c r="I107" s="334"/>
      <c r="J107" s="324" t="e">
        <f>IF(AND(Q107="",#REF!&gt;0,#REF!&lt;5),K107,)</f>
        <v>#REF!</v>
      </c>
      <c r="K107" s="325" t="str">
        <f>IF(D107="","ZZZ9",IF(AND(#REF!&gt;0,#REF!&lt;5),D107&amp;#REF!,D107&amp;"9"))</f>
        <v>ZZZ9</v>
      </c>
      <c r="L107" s="326">
        <f t="shared" si="3"/>
        <v>999</v>
      </c>
      <c r="M107" s="340">
        <f t="shared" si="4"/>
        <v>999</v>
      </c>
      <c r="N107" s="336"/>
      <c r="O107" s="329"/>
      <c r="P107" s="328">
        <f t="shared" si="5"/>
        <v>999</v>
      </c>
      <c r="Q107" s="329"/>
    </row>
    <row r="108" spans="1:17" s="330" customFormat="1" ht="18.899999999999999" customHeight="1" x14ac:dyDescent="0.25">
      <c r="A108" s="316">
        <v>102</v>
      </c>
      <c r="B108" s="337"/>
      <c r="C108" s="337"/>
      <c r="D108" s="323"/>
      <c r="E108" s="320"/>
      <c r="F108" s="329"/>
      <c r="G108" s="329"/>
      <c r="H108" s="333"/>
      <c r="I108" s="334"/>
      <c r="J108" s="324" t="e">
        <f>IF(AND(Q108="",#REF!&gt;0,#REF!&lt;5),K108,)</f>
        <v>#REF!</v>
      </c>
      <c r="K108" s="325" t="str">
        <f>IF(D108="","ZZZ9",IF(AND(#REF!&gt;0,#REF!&lt;5),D108&amp;#REF!,D108&amp;"9"))</f>
        <v>ZZZ9</v>
      </c>
      <c r="L108" s="326">
        <f t="shared" si="3"/>
        <v>999</v>
      </c>
      <c r="M108" s="340">
        <f t="shared" si="4"/>
        <v>999</v>
      </c>
      <c r="N108" s="336"/>
      <c r="O108" s="329"/>
      <c r="P108" s="328">
        <f t="shared" si="5"/>
        <v>999</v>
      </c>
      <c r="Q108" s="329"/>
    </row>
    <row r="109" spans="1:17" s="330" customFormat="1" ht="18.899999999999999" customHeight="1" x14ac:dyDescent="0.25">
      <c r="A109" s="316">
        <v>103</v>
      </c>
      <c r="B109" s="337"/>
      <c r="C109" s="337"/>
      <c r="D109" s="323"/>
      <c r="E109" s="320"/>
      <c r="F109" s="329"/>
      <c r="G109" s="329"/>
      <c r="H109" s="333"/>
      <c r="I109" s="334"/>
      <c r="J109" s="324" t="e">
        <f>IF(AND(Q109="",#REF!&gt;0,#REF!&lt;5),K109,)</f>
        <v>#REF!</v>
      </c>
      <c r="K109" s="325" t="str">
        <f>IF(D109="","ZZZ9",IF(AND(#REF!&gt;0,#REF!&lt;5),D109&amp;#REF!,D109&amp;"9"))</f>
        <v>ZZZ9</v>
      </c>
      <c r="L109" s="326">
        <f t="shared" si="3"/>
        <v>999</v>
      </c>
      <c r="M109" s="340">
        <f t="shared" si="4"/>
        <v>999</v>
      </c>
      <c r="N109" s="336"/>
      <c r="O109" s="329"/>
      <c r="P109" s="328">
        <f t="shared" si="5"/>
        <v>999</v>
      </c>
      <c r="Q109" s="329"/>
    </row>
    <row r="110" spans="1:17" s="330" customFormat="1" ht="18.899999999999999" customHeight="1" x14ac:dyDescent="0.25">
      <c r="A110" s="316">
        <v>104</v>
      </c>
      <c r="B110" s="337"/>
      <c r="C110" s="337"/>
      <c r="D110" s="323"/>
      <c r="E110" s="320"/>
      <c r="F110" s="329"/>
      <c r="G110" s="329"/>
      <c r="H110" s="333"/>
      <c r="I110" s="334"/>
      <c r="J110" s="324" t="e">
        <f>IF(AND(Q110="",#REF!&gt;0,#REF!&lt;5),K110,)</f>
        <v>#REF!</v>
      </c>
      <c r="K110" s="325" t="str">
        <f>IF(D110="","ZZZ9",IF(AND(#REF!&gt;0,#REF!&lt;5),D110&amp;#REF!,D110&amp;"9"))</f>
        <v>ZZZ9</v>
      </c>
      <c r="L110" s="326">
        <f t="shared" si="3"/>
        <v>999</v>
      </c>
      <c r="M110" s="340">
        <f t="shared" si="4"/>
        <v>999</v>
      </c>
      <c r="N110" s="336"/>
      <c r="O110" s="329"/>
      <c r="P110" s="328">
        <f t="shared" si="5"/>
        <v>999</v>
      </c>
      <c r="Q110" s="329"/>
    </row>
    <row r="111" spans="1:17" s="330" customFormat="1" ht="18.899999999999999" customHeight="1" x14ac:dyDescent="0.25">
      <c r="A111" s="316">
        <v>105</v>
      </c>
      <c r="B111" s="337"/>
      <c r="C111" s="337"/>
      <c r="D111" s="323"/>
      <c r="E111" s="320"/>
      <c r="F111" s="329"/>
      <c r="G111" s="329"/>
      <c r="H111" s="333"/>
      <c r="I111" s="334"/>
      <c r="J111" s="324" t="e">
        <f>IF(AND(Q111="",#REF!&gt;0,#REF!&lt;5),K111,)</f>
        <v>#REF!</v>
      </c>
      <c r="K111" s="325" t="str">
        <f>IF(D111="","ZZZ9",IF(AND(#REF!&gt;0,#REF!&lt;5),D111&amp;#REF!,D111&amp;"9"))</f>
        <v>ZZZ9</v>
      </c>
      <c r="L111" s="326">
        <f t="shared" si="3"/>
        <v>999</v>
      </c>
      <c r="M111" s="340">
        <f t="shared" si="4"/>
        <v>999</v>
      </c>
      <c r="N111" s="336"/>
      <c r="O111" s="329"/>
      <c r="P111" s="328">
        <f t="shared" si="5"/>
        <v>999</v>
      </c>
      <c r="Q111" s="329"/>
    </row>
    <row r="112" spans="1:17" s="330" customFormat="1" ht="18.899999999999999" customHeight="1" x14ac:dyDescent="0.25">
      <c r="A112" s="316">
        <v>106</v>
      </c>
      <c r="B112" s="337"/>
      <c r="C112" s="337"/>
      <c r="D112" s="323"/>
      <c r="E112" s="320"/>
      <c r="F112" s="329"/>
      <c r="G112" s="329"/>
      <c r="H112" s="333"/>
      <c r="I112" s="334"/>
      <c r="J112" s="324" t="e">
        <f>IF(AND(Q112="",#REF!&gt;0,#REF!&lt;5),K112,)</f>
        <v>#REF!</v>
      </c>
      <c r="K112" s="325" t="str">
        <f>IF(D112="","ZZZ9",IF(AND(#REF!&gt;0,#REF!&lt;5),D112&amp;#REF!,D112&amp;"9"))</f>
        <v>ZZZ9</v>
      </c>
      <c r="L112" s="326">
        <f t="shared" si="3"/>
        <v>999</v>
      </c>
      <c r="M112" s="340">
        <f t="shared" si="4"/>
        <v>999</v>
      </c>
      <c r="N112" s="336"/>
      <c r="O112" s="329"/>
      <c r="P112" s="328">
        <f t="shared" si="5"/>
        <v>999</v>
      </c>
      <c r="Q112" s="329"/>
    </row>
    <row r="113" spans="1:17" s="330" customFormat="1" ht="18.899999999999999" customHeight="1" x14ac:dyDescent="0.25">
      <c r="A113" s="316">
        <v>107</v>
      </c>
      <c r="B113" s="337"/>
      <c r="C113" s="337"/>
      <c r="D113" s="323"/>
      <c r="E113" s="320"/>
      <c r="F113" s="329"/>
      <c r="G113" s="329"/>
      <c r="H113" s="333"/>
      <c r="I113" s="334"/>
      <c r="J113" s="324" t="e">
        <f>IF(AND(Q113="",#REF!&gt;0,#REF!&lt;5),K113,)</f>
        <v>#REF!</v>
      </c>
      <c r="K113" s="325" t="str">
        <f>IF(D113="","ZZZ9",IF(AND(#REF!&gt;0,#REF!&lt;5),D113&amp;#REF!,D113&amp;"9"))</f>
        <v>ZZZ9</v>
      </c>
      <c r="L113" s="326">
        <f t="shared" si="3"/>
        <v>999</v>
      </c>
      <c r="M113" s="340">
        <f t="shared" si="4"/>
        <v>999</v>
      </c>
      <c r="N113" s="336"/>
      <c r="O113" s="329"/>
      <c r="P113" s="328">
        <f t="shared" si="5"/>
        <v>999</v>
      </c>
      <c r="Q113" s="329"/>
    </row>
    <row r="114" spans="1:17" s="330" customFormat="1" ht="18.899999999999999" customHeight="1" x14ac:dyDescent="0.25">
      <c r="A114" s="316">
        <v>108</v>
      </c>
      <c r="B114" s="337"/>
      <c r="C114" s="337"/>
      <c r="D114" s="323"/>
      <c r="E114" s="320"/>
      <c r="F114" s="329"/>
      <c r="G114" s="329"/>
      <c r="H114" s="333"/>
      <c r="I114" s="334"/>
      <c r="J114" s="324" t="e">
        <f>IF(AND(Q114="",#REF!&gt;0,#REF!&lt;5),K114,)</f>
        <v>#REF!</v>
      </c>
      <c r="K114" s="325" t="str">
        <f>IF(D114="","ZZZ9",IF(AND(#REF!&gt;0,#REF!&lt;5),D114&amp;#REF!,D114&amp;"9"))</f>
        <v>ZZZ9</v>
      </c>
      <c r="L114" s="326">
        <f t="shared" si="3"/>
        <v>999</v>
      </c>
      <c r="M114" s="340">
        <f t="shared" si="4"/>
        <v>999</v>
      </c>
      <c r="N114" s="336"/>
      <c r="O114" s="329"/>
      <c r="P114" s="328">
        <f t="shared" si="5"/>
        <v>999</v>
      </c>
      <c r="Q114" s="329"/>
    </row>
    <row r="115" spans="1:17" s="330" customFormat="1" ht="18.899999999999999" customHeight="1" x14ac:dyDescent="0.25">
      <c r="A115" s="316">
        <v>109</v>
      </c>
      <c r="B115" s="337"/>
      <c r="C115" s="337"/>
      <c r="D115" s="323"/>
      <c r="E115" s="320"/>
      <c r="F115" s="329"/>
      <c r="G115" s="329"/>
      <c r="H115" s="333"/>
      <c r="I115" s="334"/>
      <c r="J115" s="324" t="e">
        <f>IF(AND(Q115="",#REF!&gt;0,#REF!&lt;5),K115,)</f>
        <v>#REF!</v>
      </c>
      <c r="K115" s="325" t="str">
        <f>IF(D115="","ZZZ9",IF(AND(#REF!&gt;0,#REF!&lt;5),D115&amp;#REF!,D115&amp;"9"))</f>
        <v>ZZZ9</v>
      </c>
      <c r="L115" s="326">
        <f t="shared" si="3"/>
        <v>999</v>
      </c>
      <c r="M115" s="340">
        <f t="shared" si="4"/>
        <v>999</v>
      </c>
      <c r="N115" s="336"/>
      <c r="O115" s="329"/>
      <c r="P115" s="328">
        <f t="shared" si="5"/>
        <v>999</v>
      </c>
      <c r="Q115" s="329"/>
    </row>
    <row r="116" spans="1:17" s="330" customFormat="1" ht="18.899999999999999" customHeight="1" x14ac:dyDescent="0.25">
      <c r="A116" s="316">
        <v>110</v>
      </c>
      <c r="B116" s="337"/>
      <c r="C116" s="337"/>
      <c r="D116" s="323"/>
      <c r="E116" s="320"/>
      <c r="F116" s="329"/>
      <c r="G116" s="329"/>
      <c r="H116" s="333"/>
      <c r="I116" s="334"/>
      <c r="J116" s="324" t="e">
        <f>IF(AND(Q116="",#REF!&gt;0,#REF!&lt;5),K116,)</f>
        <v>#REF!</v>
      </c>
      <c r="K116" s="325" t="str">
        <f>IF(D116="","ZZZ9",IF(AND(#REF!&gt;0,#REF!&lt;5),D116&amp;#REF!,D116&amp;"9"))</f>
        <v>ZZZ9</v>
      </c>
      <c r="L116" s="326">
        <f t="shared" si="3"/>
        <v>999</v>
      </c>
      <c r="M116" s="340">
        <f t="shared" si="4"/>
        <v>999</v>
      </c>
      <c r="N116" s="336"/>
      <c r="O116" s="329"/>
      <c r="P116" s="328">
        <f t="shared" si="5"/>
        <v>999</v>
      </c>
      <c r="Q116" s="329"/>
    </row>
    <row r="117" spans="1:17" s="330" customFormat="1" ht="18.899999999999999" customHeight="1" x14ac:dyDescent="0.25">
      <c r="A117" s="316">
        <v>111</v>
      </c>
      <c r="B117" s="337"/>
      <c r="C117" s="337"/>
      <c r="D117" s="323"/>
      <c r="E117" s="320"/>
      <c r="F117" s="329"/>
      <c r="G117" s="329"/>
      <c r="H117" s="333"/>
      <c r="I117" s="334"/>
      <c r="J117" s="324" t="e">
        <f>IF(AND(Q117="",#REF!&gt;0,#REF!&lt;5),K117,)</f>
        <v>#REF!</v>
      </c>
      <c r="K117" s="325" t="str">
        <f>IF(D117="","ZZZ9",IF(AND(#REF!&gt;0,#REF!&lt;5),D117&amp;#REF!,D117&amp;"9"))</f>
        <v>ZZZ9</v>
      </c>
      <c r="L117" s="326">
        <f t="shared" si="3"/>
        <v>999</v>
      </c>
      <c r="M117" s="340">
        <f t="shared" si="4"/>
        <v>999</v>
      </c>
      <c r="N117" s="336"/>
      <c r="O117" s="329"/>
      <c r="P117" s="328">
        <f t="shared" si="5"/>
        <v>999</v>
      </c>
      <c r="Q117" s="329"/>
    </row>
    <row r="118" spans="1:17" s="330" customFormat="1" ht="18.899999999999999" customHeight="1" x14ac:dyDescent="0.25">
      <c r="A118" s="316">
        <v>112</v>
      </c>
      <c r="B118" s="337"/>
      <c r="C118" s="337"/>
      <c r="D118" s="323"/>
      <c r="E118" s="320"/>
      <c r="F118" s="329"/>
      <c r="G118" s="329"/>
      <c r="H118" s="333"/>
      <c r="I118" s="334"/>
      <c r="J118" s="324" t="e">
        <f>IF(AND(Q118="",#REF!&gt;0,#REF!&lt;5),K118,)</f>
        <v>#REF!</v>
      </c>
      <c r="K118" s="325" t="str">
        <f>IF(D118="","ZZZ9",IF(AND(#REF!&gt;0,#REF!&lt;5),D118&amp;#REF!,D118&amp;"9"))</f>
        <v>ZZZ9</v>
      </c>
      <c r="L118" s="326">
        <f t="shared" si="3"/>
        <v>999</v>
      </c>
      <c r="M118" s="340">
        <f t="shared" si="4"/>
        <v>999</v>
      </c>
      <c r="N118" s="336"/>
      <c r="O118" s="329"/>
      <c r="P118" s="328">
        <f t="shared" si="5"/>
        <v>999</v>
      </c>
      <c r="Q118" s="329"/>
    </row>
    <row r="119" spans="1:17" s="330" customFormat="1" ht="18.899999999999999" customHeight="1" x14ac:dyDescent="0.25">
      <c r="A119" s="316">
        <v>113</v>
      </c>
      <c r="B119" s="337"/>
      <c r="C119" s="337"/>
      <c r="D119" s="323"/>
      <c r="E119" s="320"/>
      <c r="F119" s="329"/>
      <c r="G119" s="329"/>
      <c r="H119" s="333"/>
      <c r="I119" s="334"/>
      <c r="J119" s="324" t="e">
        <f>IF(AND(Q119="",#REF!&gt;0,#REF!&lt;5),K119,)</f>
        <v>#REF!</v>
      </c>
      <c r="K119" s="325" t="str">
        <f>IF(D119="","ZZZ9",IF(AND(#REF!&gt;0,#REF!&lt;5),D119&amp;#REF!,D119&amp;"9"))</f>
        <v>ZZZ9</v>
      </c>
      <c r="L119" s="326">
        <f t="shared" si="3"/>
        <v>999</v>
      </c>
      <c r="M119" s="340">
        <f t="shared" si="4"/>
        <v>999</v>
      </c>
      <c r="N119" s="336"/>
      <c r="O119" s="329"/>
      <c r="P119" s="328">
        <f t="shared" si="5"/>
        <v>999</v>
      </c>
      <c r="Q119" s="329"/>
    </row>
    <row r="120" spans="1:17" s="330" customFormat="1" ht="18.899999999999999" customHeight="1" x14ac:dyDescent="0.25">
      <c r="A120" s="316">
        <v>114</v>
      </c>
      <c r="B120" s="337"/>
      <c r="C120" s="337"/>
      <c r="D120" s="323"/>
      <c r="E120" s="320"/>
      <c r="F120" s="329"/>
      <c r="G120" s="329"/>
      <c r="H120" s="333"/>
      <c r="I120" s="334"/>
      <c r="J120" s="324" t="e">
        <f>IF(AND(Q120="",#REF!&gt;0,#REF!&lt;5),K120,)</f>
        <v>#REF!</v>
      </c>
      <c r="K120" s="325" t="str">
        <f>IF(D120="","ZZZ9",IF(AND(#REF!&gt;0,#REF!&lt;5),D120&amp;#REF!,D120&amp;"9"))</f>
        <v>ZZZ9</v>
      </c>
      <c r="L120" s="326">
        <f t="shared" si="3"/>
        <v>999</v>
      </c>
      <c r="M120" s="340">
        <f t="shared" si="4"/>
        <v>999</v>
      </c>
      <c r="N120" s="336"/>
      <c r="O120" s="329"/>
      <c r="P120" s="328">
        <f t="shared" si="5"/>
        <v>999</v>
      </c>
      <c r="Q120" s="329"/>
    </row>
    <row r="121" spans="1:17" s="330" customFormat="1" ht="18.899999999999999" customHeight="1" x14ac:dyDescent="0.25">
      <c r="A121" s="316">
        <v>115</v>
      </c>
      <c r="B121" s="337"/>
      <c r="C121" s="337"/>
      <c r="D121" s="323"/>
      <c r="E121" s="320"/>
      <c r="F121" s="329"/>
      <c r="G121" s="329"/>
      <c r="H121" s="333"/>
      <c r="I121" s="334"/>
      <c r="J121" s="324" t="e">
        <f>IF(AND(Q121="",#REF!&gt;0,#REF!&lt;5),K121,)</f>
        <v>#REF!</v>
      </c>
      <c r="K121" s="325" t="str">
        <f>IF(D121="","ZZZ9",IF(AND(#REF!&gt;0,#REF!&lt;5),D121&amp;#REF!,D121&amp;"9"))</f>
        <v>ZZZ9</v>
      </c>
      <c r="L121" s="326">
        <f t="shared" si="3"/>
        <v>999</v>
      </c>
      <c r="M121" s="340">
        <f t="shared" si="4"/>
        <v>999</v>
      </c>
      <c r="N121" s="336"/>
      <c r="O121" s="329"/>
      <c r="P121" s="328">
        <f t="shared" si="5"/>
        <v>999</v>
      </c>
      <c r="Q121" s="329"/>
    </row>
    <row r="122" spans="1:17" s="330" customFormat="1" ht="18.899999999999999" customHeight="1" x14ac:dyDescent="0.25">
      <c r="A122" s="316">
        <v>116</v>
      </c>
      <c r="B122" s="337"/>
      <c r="C122" s="337"/>
      <c r="D122" s="323"/>
      <c r="E122" s="320"/>
      <c r="F122" s="329"/>
      <c r="G122" s="329"/>
      <c r="H122" s="333"/>
      <c r="I122" s="334"/>
      <c r="J122" s="324" t="e">
        <f>IF(AND(Q122="",#REF!&gt;0,#REF!&lt;5),K122,)</f>
        <v>#REF!</v>
      </c>
      <c r="K122" s="325" t="str">
        <f>IF(D122="","ZZZ9",IF(AND(#REF!&gt;0,#REF!&lt;5),D122&amp;#REF!,D122&amp;"9"))</f>
        <v>ZZZ9</v>
      </c>
      <c r="L122" s="326">
        <f t="shared" si="3"/>
        <v>999</v>
      </c>
      <c r="M122" s="340">
        <f t="shared" si="4"/>
        <v>999</v>
      </c>
      <c r="N122" s="336"/>
      <c r="O122" s="329"/>
      <c r="P122" s="328">
        <f t="shared" si="5"/>
        <v>999</v>
      </c>
      <c r="Q122" s="329"/>
    </row>
    <row r="123" spans="1:17" s="330" customFormat="1" ht="18.899999999999999" customHeight="1" x14ac:dyDescent="0.25">
      <c r="A123" s="316">
        <v>117</v>
      </c>
      <c r="B123" s="337"/>
      <c r="C123" s="337"/>
      <c r="D123" s="323"/>
      <c r="E123" s="320"/>
      <c r="F123" s="329"/>
      <c r="G123" s="329"/>
      <c r="H123" s="333"/>
      <c r="I123" s="334"/>
      <c r="J123" s="324" t="e">
        <f>IF(AND(Q123="",#REF!&gt;0,#REF!&lt;5),K123,)</f>
        <v>#REF!</v>
      </c>
      <c r="K123" s="325" t="str">
        <f>IF(D123="","ZZZ9",IF(AND(#REF!&gt;0,#REF!&lt;5),D123&amp;#REF!,D123&amp;"9"))</f>
        <v>ZZZ9</v>
      </c>
      <c r="L123" s="326">
        <f t="shared" si="3"/>
        <v>999</v>
      </c>
      <c r="M123" s="340">
        <f t="shared" si="4"/>
        <v>999</v>
      </c>
      <c r="N123" s="336"/>
      <c r="O123" s="329"/>
      <c r="P123" s="328">
        <f t="shared" si="5"/>
        <v>999</v>
      </c>
      <c r="Q123" s="329"/>
    </row>
    <row r="124" spans="1:17" s="330" customFormat="1" ht="18.899999999999999" customHeight="1" x14ac:dyDescent="0.25">
      <c r="A124" s="316">
        <v>118</v>
      </c>
      <c r="B124" s="337"/>
      <c r="C124" s="337"/>
      <c r="D124" s="323"/>
      <c r="E124" s="320"/>
      <c r="F124" s="329"/>
      <c r="G124" s="329"/>
      <c r="H124" s="333"/>
      <c r="I124" s="334"/>
      <c r="J124" s="324" t="e">
        <f>IF(AND(Q124="",#REF!&gt;0,#REF!&lt;5),K124,)</f>
        <v>#REF!</v>
      </c>
      <c r="K124" s="325" t="str">
        <f>IF(D124="","ZZZ9",IF(AND(#REF!&gt;0,#REF!&lt;5),D124&amp;#REF!,D124&amp;"9"))</f>
        <v>ZZZ9</v>
      </c>
      <c r="L124" s="326">
        <f t="shared" si="3"/>
        <v>999</v>
      </c>
      <c r="M124" s="340">
        <f t="shared" si="4"/>
        <v>999</v>
      </c>
      <c r="N124" s="336"/>
      <c r="O124" s="329"/>
      <c r="P124" s="328">
        <f t="shared" si="5"/>
        <v>999</v>
      </c>
      <c r="Q124" s="329"/>
    </row>
    <row r="125" spans="1:17" s="330" customFormat="1" ht="18.899999999999999" customHeight="1" x14ac:dyDescent="0.25">
      <c r="A125" s="316">
        <v>119</v>
      </c>
      <c r="B125" s="337"/>
      <c r="C125" s="337"/>
      <c r="D125" s="323"/>
      <c r="E125" s="320"/>
      <c r="F125" s="329"/>
      <c r="G125" s="329"/>
      <c r="H125" s="333"/>
      <c r="I125" s="334"/>
      <c r="J125" s="324" t="e">
        <f>IF(AND(Q125="",#REF!&gt;0,#REF!&lt;5),K125,)</f>
        <v>#REF!</v>
      </c>
      <c r="K125" s="325" t="str">
        <f>IF(D125="","ZZZ9",IF(AND(#REF!&gt;0,#REF!&lt;5),D125&amp;#REF!,D125&amp;"9"))</f>
        <v>ZZZ9</v>
      </c>
      <c r="L125" s="326">
        <f t="shared" si="3"/>
        <v>999</v>
      </c>
      <c r="M125" s="340">
        <f t="shared" si="4"/>
        <v>999</v>
      </c>
      <c r="N125" s="336"/>
      <c r="O125" s="329"/>
      <c r="P125" s="328">
        <f t="shared" si="5"/>
        <v>999</v>
      </c>
      <c r="Q125" s="329"/>
    </row>
    <row r="126" spans="1:17" s="330" customFormat="1" ht="18.899999999999999" customHeight="1" x14ac:dyDescent="0.25">
      <c r="A126" s="316">
        <v>120</v>
      </c>
      <c r="B126" s="337"/>
      <c r="C126" s="337"/>
      <c r="D126" s="323"/>
      <c r="E126" s="320"/>
      <c r="F126" s="329"/>
      <c r="G126" s="329"/>
      <c r="H126" s="333"/>
      <c r="I126" s="334"/>
      <c r="J126" s="324" t="e">
        <f>IF(AND(Q126="",#REF!&gt;0,#REF!&lt;5),K126,)</f>
        <v>#REF!</v>
      </c>
      <c r="K126" s="325" t="str">
        <f>IF(D126="","ZZZ9",IF(AND(#REF!&gt;0,#REF!&lt;5),D126&amp;#REF!,D126&amp;"9"))</f>
        <v>ZZZ9</v>
      </c>
      <c r="L126" s="326">
        <f t="shared" si="3"/>
        <v>999</v>
      </c>
      <c r="M126" s="340">
        <f t="shared" si="4"/>
        <v>999</v>
      </c>
      <c r="N126" s="336"/>
      <c r="O126" s="329"/>
      <c r="P126" s="328">
        <f t="shared" si="5"/>
        <v>999</v>
      </c>
      <c r="Q126" s="329"/>
    </row>
    <row r="127" spans="1:17" s="330" customFormat="1" ht="18.899999999999999" customHeight="1" x14ac:dyDescent="0.25">
      <c r="A127" s="316">
        <v>121</v>
      </c>
      <c r="B127" s="337"/>
      <c r="C127" s="337"/>
      <c r="D127" s="323"/>
      <c r="E127" s="320"/>
      <c r="F127" s="329"/>
      <c r="G127" s="329"/>
      <c r="H127" s="333"/>
      <c r="I127" s="334"/>
      <c r="J127" s="324" t="e">
        <f>IF(AND(Q127="",#REF!&gt;0,#REF!&lt;5),K127,)</f>
        <v>#REF!</v>
      </c>
      <c r="K127" s="325" t="str">
        <f>IF(D127="","ZZZ9",IF(AND(#REF!&gt;0,#REF!&lt;5),D127&amp;#REF!,D127&amp;"9"))</f>
        <v>ZZZ9</v>
      </c>
      <c r="L127" s="326">
        <f t="shared" si="3"/>
        <v>999</v>
      </c>
      <c r="M127" s="340">
        <f t="shared" si="4"/>
        <v>999</v>
      </c>
      <c r="N127" s="336"/>
      <c r="O127" s="329"/>
      <c r="P127" s="328">
        <f t="shared" si="5"/>
        <v>999</v>
      </c>
      <c r="Q127" s="329"/>
    </row>
    <row r="128" spans="1:17" s="330" customFormat="1" ht="18.899999999999999" customHeight="1" x14ac:dyDescent="0.25">
      <c r="A128" s="316">
        <v>122</v>
      </c>
      <c r="B128" s="337"/>
      <c r="C128" s="337"/>
      <c r="D128" s="323"/>
      <c r="E128" s="320"/>
      <c r="F128" s="329"/>
      <c r="G128" s="329"/>
      <c r="H128" s="333"/>
      <c r="I128" s="334"/>
      <c r="J128" s="324" t="e">
        <f>IF(AND(Q128="",#REF!&gt;0,#REF!&lt;5),K128,)</f>
        <v>#REF!</v>
      </c>
      <c r="K128" s="325" t="str">
        <f>IF(D128="","ZZZ9",IF(AND(#REF!&gt;0,#REF!&lt;5),D128&amp;#REF!,D128&amp;"9"))</f>
        <v>ZZZ9</v>
      </c>
      <c r="L128" s="326">
        <f t="shared" si="3"/>
        <v>999</v>
      </c>
      <c r="M128" s="340">
        <f t="shared" si="4"/>
        <v>999</v>
      </c>
      <c r="N128" s="336"/>
      <c r="O128" s="329"/>
      <c r="P128" s="328">
        <f t="shared" si="5"/>
        <v>999</v>
      </c>
      <c r="Q128" s="329"/>
    </row>
    <row r="129" spans="1:17" s="330" customFormat="1" ht="18.899999999999999" customHeight="1" x14ac:dyDescent="0.25">
      <c r="A129" s="316">
        <v>123</v>
      </c>
      <c r="B129" s="337"/>
      <c r="C129" s="337"/>
      <c r="D129" s="323"/>
      <c r="E129" s="320"/>
      <c r="F129" s="329"/>
      <c r="G129" s="329"/>
      <c r="H129" s="333"/>
      <c r="I129" s="334"/>
      <c r="J129" s="324" t="e">
        <f>IF(AND(Q129="",#REF!&gt;0,#REF!&lt;5),K129,)</f>
        <v>#REF!</v>
      </c>
      <c r="K129" s="325" t="str">
        <f>IF(D129="","ZZZ9",IF(AND(#REF!&gt;0,#REF!&lt;5),D129&amp;#REF!,D129&amp;"9"))</f>
        <v>ZZZ9</v>
      </c>
      <c r="L129" s="326">
        <f t="shared" si="3"/>
        <v>999</v>
      </c>
      <c r="M129" s="340">
        <f t="shared" si="4"/>
        <v>999</v>
      </c>
      <c r="N129" s="336"/>
      <c r="O129" s="329"/>
      <c r="P129" s="328">
        <f t="shared" si="5"/>
        <v>999</v>
      </c>
      <c r="Q129" s="329"/>
    </row>
    <row r="130" spans="1:17" s="330" customFormat="1" ht="18.899999999999999" customHeight="1" x14ac:dyDescent="0.25">
      <c r="A130" s="316">
        <v>124</v>
      </c>
      <c r="B130" s="337"/>
      <c r="C130" s="337"/>
      <c r="D130" s="323"/>
      <c r="E130" s="320"/>
      <c r="F130" s="329"/>
      <c r="G130" s="329"/>
      <c r="H130" s="333"/>
      <c r="I130" s="334"/>
      <c r="J130" s="324" t="e">
        <f>IF(AND(Q130="",#REF!&gt;0,#REF!&lt;5),K130,)</f>
        <v>#REF!</v>
      </c>
      <c r="K130" s="325" t="str">
        <f>IF(D130="","ZZZ9",IF(AND(#REF!&gt;0,#REF!&lt;5),D130&amp;#REF!,D130&amp;"9"))</f>
        <v>ZZZ9</v>
      </c>
      <c r="L130" s="326">
        <f t="shared" si="3"/>
        <v>999</v>
      </c>
      <c r="M130" s="340">
        <f t="shared" si="4"/>
        <v>999</v>
      </c>
      <c r="N130" s="336"/>
      <c r="O130" s="329"/>
      <c r="P130" s="328">
        <f t="shared" si="5"/>
        <v>999</v>
      </c>
      <c r="Q130" s="329"/>
    </row>
    <row r="131" spans="1:17" s="330" customFormat="1" ht="18.899999999999999" customHeight="1" x14ac:dyDescent="0.25">
      <c r="A131" s="316">
        <v>125</v>
      </c>
      <c r="B131" s="337"/>
      <c r="C131" s="337"/>
      <c r="D131" s="323"/>
      <c r="E131" s="320"/>
      <c r="F131" s="329"/>
      <c r="G131" s="329"/>
      <c r="H131" s="333"/>
      <c r="I131" s="334"/>
      <c r="J131" s="324" t="e">
        <f>IF(AND(Q131="",#REF!&gt;0,#REF!&lt;5),K131,)</f>
        <v>#REF!</v>
      </c>
      <c r="K131" s="325" t="str">
        <f>IF(D131="","ZZZ9",IF(AND(#REF!&gt;0,#REF!&lt;5),D131&amp;#REF!,D131&amp;"9"))</f>
        <v>ZZZ9</v>
      </c>
      <c r="L131" s="326">
        <f t="shared" si="3"/>
        <v>999</v>
      </c>
      <c r="M131" s="340">
        <f t="shared" si="4"/>
        <v>999</v>
      </c>
      <c r="N131" s="336"/>
      <c r="O131" s="329"/>
      <c r="P131" s="328">
        <f t="shared" si="5"/>
        <v>999</v>
      </c>
      <c r="Q131" s="329"/>
    </row>
    <row r="132" spans="1:17" s="330" customFormat="1" ht="18.899999999999999" customHeight="1" x14ac:dyDescent="0.25">
      <c r="A132" s="316">
        <v>126</v>
      </c>
      <c r="B132" s="337"/>
      <c r="C132" s="337"/>
      <c r="D132" s="323"/>
      <c r="E132" s="320"/>
      <c r="F132" s="329"/>
      <c r="G132" s="329"/>
      <c r="H132" s="333"/>
      <c r="I132" s="334"/>
      <c r="J132" s="324" t="e">
        <f>IF(AND(Q132="",#REF!&gt;0,#REF!&lt;5),K132,)</f>
        <v>#REF!</v>
      </c>
      <c r="K132" s="325" t="str">
        <f>IF(D132="","ZZZ9",IF(AND(#REF!&gt;0,#REF!&lt;5),D132&amp;#REF!,D132&amp;"9"))</f>
        <v>ZZZ9</v>
      </c>
      <c r="L132" s="326">
        <f t="shared" si="3"/>
        <v>999</v>
      </c>
      <c r="M132" s="340">
        <f t="shared" si="4"/>
        <v>999</v>
      </c>
      <c r="N132" s="336"/>
      <c r="O132" s="329"/>
      <c r="P132" s="328">
        <f t="shared" si="5"/>
        <v>999</v>
      </c>
      <c r="Q132" s="329"/>
    </row>
    <row r="133" spans="1:17" s="330" customFormat="1" ht="18.899999999999999" customHeight="1" x14ac:dyDescent="0.25">
      <c r="A133" s="316">
        <v>127</v>
      </c>
      <c r="B133" s="337"/>
      <c r="C133" s="337"/>
      <c r="D133" s="323"/>
      <c r="E133" s="320"/>
      <c r="F133" s="329"/>
      <c r="G133" s="329"/>
      <c r="H133" s="333"/>
      <c r="I133" s="334"/>
      <c r="J133" s="324" t="e">
        <f>IF(AND(Q133="",#REF!&gt;0,#REF!&lt;5),K133,)</f>
        <v>#REF!</v>
      </c>
      <c r="K133" s="325" t="str">
        <f>IF(D133="","ZZZ9",IF(AND(#REF!&gt;0,#REF!&lt;5),D133&amp;#REF!,D133&amp;"9"))</f>
        <v>ZZZ9</v>
      </c>
      <c r="L133" s="326">
        <f t="shared" si="3"/>
        <v>999</v>
      </c>
      <c r="M133" s="340">
        <f t="shared" si="4"/>
        <v>999</v>
      </c>
      <c r="N133" s="336"/>
      <c r="O133" s="329"/>
      <c r="P133" s="328">
        <f t="shared" si="5"/>
        <v>999</v>
      </c>
      <c r="Q133" s="329"/>
    </row>
    <row r="134" spans="1:17" s="330" customFormat="1" ht="18.899999999999999" customHeight="1" x14ac:dyDescent="0.25">
      <c r="A134" s="316">
        <v>128</v>
      </c>
      <c r="B134" s="337"/>
      <c r="C134" s="337"/>
      <c r="D134" s="323"/>
      <c r="E134" s="320"/>
      <c r="F134" s="329"/>
      <c r="G134" s="329"/>
      <c r="H134" s="333"/>
      <c r="I134" s="334"/>
      <c r="J134" s="324" t="e">
        <f>IF(AND(Q134="",#REF!&gt;0,#REF!&lt;5),K134,)</f>
        <v>#REF!</v>
      </c>
      <c r="K134" s="325" t="str">
        <f>IF(D134="","ZZZ9",IF(AND(#REF!&gt;0,#REF!&lt;5),D134&amp;#REF!,D134&amp;"9"))</f>
        <v>ZZZ9</v>
      </c>
      <c r="L134" s="326">
        <f t="shared" si="3"/>
        <v>999</v>
      </c>
      <c r="M134" s="340">
        <f t="shared" si="4"/>
        <v>999</v>
      </c>
      <c r="N134" s="336"/>
      <c r="O134" s="334"/>
      <c r="P134" s="345">
        <f t="shared" si="5"/>
        <v>999</v>
      </c>
      <c r="Q134" s="334"/>
    </row>
    <row r="135" spans="1:17" x14ac:dyDescent="0.25">
      <c r="A135" s="316">
        <v>129</v>
      </c>
      <c r="B135" s="337"/>
      <c r="C135" s="337"/>
      <c r="D135" s="323"/>
      <c r="E135" s="320"/>
      <c r="F135" s="329"/>
      <c r="G135" s="329"/>
      <c r="H135" s="333"/>
      <c r="I135" s="334"/>
      <c r="J135" s="324" t="e">
        <f>IF(AND(Q135="",#REF!&gt;0,#REF!&lt;5),K135,)</f>
        <v>#REF!</v>
      </c>
      <c r="K135" s="325" t="str">
        <f>IF(D135="","ZZZ9",IF(AND(#REF!&gt;0,#REF!&lt;5),D135&amp;#REF!,D135&amp;"9"))</f>
        <v>ZZZ9</v>
      </c>
      <c r="L135" s="326">
        <f t="shared" si="3"/>
        <v>999</v>
      </c>
      <c r="M135" s="340">
        <f t="shared" si="4"/>
        <v>999</v>
      </c>
      <c r="N135" s="336"/>
      <c r="O135" s="329"/>
      <c r="P135" s="328">
        <f t="shared" si="5"/>
        <v>999</v>
      </c>
      <c r="Q135" s="329"/>
    </row>
    <row r="136" spans="1:17" x14ac:dyDescent="0.25">
      <c r="A136" s="316">
        <v>130</v>
      </c>
      <c r="B136" s="337"/>
      <c r="C136" s="337"/>
      <c r="D136" s="323"/>
      <c r="E136" s="320"/>
      <c r="F136" s="329"/>
      <c r="G136" s="329"/>
      <c r="H136" s="333"/>
      <c r="I136" s="334"/>
      <c r="J136" s="324" t="e">
        <f>IF(AND(Q136="",#REF!&gt;0,#REF!&lt;5),K136,)</f>
        <v>#REF!</v>
      </c>
      <c r="K136" s="325" t="str">
        <f>IF(D136="","ZZZ9",IF(AND(#REF!&gt;0,#REF!&lt;5),D136&amp;#REF!,D136&amp;"9"))</f>
        <v>ZZZ9</v>
      </c>
      <c r="L136" s="326">
        <f t="shared" si="3"/>
        <v>999</v>
      </c>
      <c r="M136" s="340">
        <f t="shared" si="4"/>
        <v>999</v>
      </c>
      <c r="N136" s="336"/>
      <c r="O136" s="329"/>
      <c r="P136" s="328">
        <f t="shared" si="5"/>
        <v>999</v>
      </c>
      <c r="Q136" s="329"/>
    </row>
    <row r="137" spans="1:17" x14ac:dyDescent="0.25">
      <c r="A137" s="316">
        <v>131</v>
      </c>
      <c r="B137" s="337"/>
      <c r="C137" s="337"/>
      <c r="D137" s="323"/>
      <c r="E137" s="320"/>
      <c r="F137" s="329"/>
      <c r="G137" s="329"/>
      <c r="H137" s="333"/>
      <c r="I137" s="334"/>
      <c r="J137" s="324" t="e">
        <f>IF(AND(Q137="",#REF!&gt;0,#REF!&lt;5),K137,)</f>
        <v>#REF!</v>
      </c>
      <c r="K137" s="325" t="str">
        <f>IF(D137="","ZZZ9",IF(AND(#REF!&gt;0,#REF!&lt;5),D137&amp;#REF!,D137&amp;"9"))</f>
        <v>ZZZ9</v>
      </c>
      <c r="L137" s="326">
        <f t="shared" si="3"/>
        <v>999</v>
      </c>
      <c r="M137" s="340">
        <f t="shared" si="4"/>
        <v>999</v>
      </c>
      <c r="N137" s="336"/>
      <c r="O137" s="329"/>
      <c r="P137" s="328">
        <f t="shared" si="5"/>
        <v>999</v>
      </c>
      <c r="Q137" s="329"/>
    </row>
    <row r="138" spans="1:17" x14ac:dyDescent="0.25">
      <c r="A138" s="316">
        <v>132</v>
      </c>
      <c r="B138" s="337"/>
      <c r="C138" s="337"/>
      <c r="D138" s="323"/>
      <c r="E138" s="320"/>
      <c r="F138" s="329"/>
      <c r="G138" s="329"/>
      <c r="H138" s="333"/>
      <c r="I138" s="334"/>
      <c r="J138" s="324" t="e">
        <f>IF(AND(Q138="",#REF!&gt;0,#REF!&lt;5),K138,)</f>
        <v>#REF!</v>
      </c>
      <c r="K138" s="325" t="str">
        <f>IF(D138="","ZZZ9",IF(AND(#REF!&gt;0,#REF!&lt;5),D138&amp;#REF!,D138&amp;"9"))</f>
        <v>ZZZ9</v>
      </c>
      <c r="L138" s="326">
        <f t="shared" si="3"/>
        <v>999</v>
      </c>
      <c r="M138" s="340">
        <f t="shared" si="4"/>
        <v>999</v>
      </c>
      <c r="N138" s="336"/>
      <c r="O138" s="329"/>
      <c r="P138" s="328">
        <f t="shared" si="5"/>
        <v>999</v>
      </c>
      <c r="Q138" s="329"/>
    </row>
    <row r="139" spans="1:17" x14ac:dyDescent="0.25">
      <c r="A139" s="316">
        <v>133</v>
      </c>
      <c r="B139" s="337"/>
      <c r="C139" s="337"/>
      <c r="D139" s="323"/>
      <c r="E139" s="320"/>
      <c r="F139" s="329"/>
      <c r="G139" s="329"/>
      <c r="H139" s="333"/>
      <c r="I139" s="334"/>
      <c r="J139" s="324" t="e">
        <f>IF(AND(Q139="",#REF!&gt;0,#REF!&lt;5),K139,)</f>
        <v>#REF!</v>
      </c>
      <c r="K139" s="325" t="str">
        <f>IF(D139="","ZZZ9",IF(AND(#REF!&gt;0,#REF!&lt;5),D139&amp;#REF!,D139&amp;"9"))</f>
        <v>ZZZ9</v>
      </c>
      <c r="L139" s="326">
        <f t="shared" si="3"/>
        <v>999</v>
      </c>
      <c r="M139" s="340">
        <f t="shared" si="4"/>
        <v>999</v>
      </c>
      <c r="N139" s="336"/>
      <c r="O139" s="329"/>
      <c r="P139" s="328">
        <f t="shared" si="5"/>
        <v>999</v>
      </c>
      <c r="Q139" s="329"/>
    </row>
    <row r="140" spans="1:17" x14ac:dyDescent="0.25">
      <c r="A140" s="316">
        <v>134</v>
      </c>
      <c r="B140" s="337"/>
      <c r="C140" s="337"/>
      <c r="D140" s="323"/>
      <c r="E140" s="320"/>
      <c r="F140" s="329"/>
      <c r="G140" s="329"/>
      <c r="H140" s="333"/>
      <c r="I140" s="334"/>
      <c r="J140" s="324" t="e">
        <f>IF(AND(Q140="",#REF!&gt;0,#REF!&lt;5),K140,)</f>
        <v>#REF!</v>
      </c>
      <c r="K140" s="325" t="str">
        <f>IF(D140="","ZZZ9",IF(AND(#REF!&gt;0,#REF!&lt;5),D140&amp;#REF!,D140&amp;"9"))</f>
        <v>ZZZ9</v>
      </c>
      <c r="L140" s="326">
        <f t="shared" si="3"/>
        <v>999</v>
      </c>
      <c r="M140" s="340">
        <f t="shared" si="4"/>
        <v>999</v>
      </c>
      <c r="N140" s="336"/>
      <c r="O140" s="329"/>
      <c r="P140" s="328">
        <f t="shared" si="5"/>
        <v>999</v>
      </c>
      <c r="Q140" s="329"/>
    </row>
    <row r="141" spans="1:17" x14ac:dyDescent="0.25">
      <c r="A141" s="316">
        <v>135</v>
      </c>
      <c r="B141" s="337"/>
      <c r="C141" s="337"/>
      <c r="D141" s="323"/>
      <c r="E141" s="320"/>
      <c r="F141" s="329"/>
      <c r="G141" s="329"/>
      <c r="H141" s="333"/>
      <c r="I141" s="334"/>
      <c r="J141" s="324" t="e">
        <f>IF(AND(Q141="",#REF!&gt;0,#REF!&lt;5),K141,)</f>
        <v>#REF!</v>
      </c>
      <c r="K141" s="325" t="str">
        <f>IF(D141="","ZZZ9",IF(AND(#REF!&gt;0,#REF!&lt;5),D141&amp;#REF!,D141&amp;"9"))</f>
        <v>ZZZ9</v>
      </c>
      <c r="L141" s="326">
        <f t="shared" si="3"/>
        <v>999</v>
      </c>
      <c r="M141" s="340">
        <f t="shared" si="4"/>
        <v>999</v>
      </c>
      <c r="N141" s="336"/>
      <c r="O141" s="334"/>
      <c r="P141" s="345">
        <f t="shared" si="5"/>
        <v>999</v>
      </c>
      <c r="Q141" s="334"/>
    </row>
    <row r="142" spans="1:17" x14ac:dyDescent="0.25">
      <c r="A142" s="316">
        <v>136</v>
      </c>
      <c r="B142" s="337"/>
      <c r="C142" s="337"/>
      <c r="D142" s="323"/>
      <c r="E142" s="320"/>
      <c r="F142" s="329"/>
      <c r="G142" s="329"/>
      <c r="H142" s="333"/>
      <c r="I142" s="334"/>
      <c r="J142" s="324" t="e">
        <f>IF(AND(Q142="",#REF!&gt;0,#REF!&lt;5),K142,)</f>
        <v>#REF!</v>
      </c>
      <c r="K142" s="325" t="str">
        <f>IF(D142="","ZZZ9",IF(AND(#REF!&gt;0,#REF!&lt;5),D142&amp;#REF!,D142&amp;"9"))</f>
        <v>ZZZ9</v>
      </c>
      <c r="L142" s="326">
        <f t="shared" si="3"/>
        <v>999</v>
      </c>
      <c r="M142" s="340">
        <f t="shared" si="4"/>
        <v>999</v>
      </c>
      <c r="N142" s="336"/>
      <c r="O142" s="329"/>
      <c r="P142" s="328">
        <f t="shared" si="5"/>
        <v>999</v>
      </c>
      <c r="Q142" s="329"/>
    </row>
    <row r="143" spans="1:17" x14ac:dyDescent="0.25">
      <c r="A143" s="316">
        <v>137</v>
      </c>
      <c r="B143" s="337"/>
      <c r="C143" s="337"/>
      <c r="D143" s="323"/>
      <c r="E143" s="320"/>
      <c r="F143" s="329"/>
      <c r="G143" s="329"/>
      <c r="H143" s="333"/>
      <c r="I143" s="334"/>
      <c r="J143" s="324" t="e">
        <f>IF(AND(Q143="",#REF!&gt;0,#REF!&lt;5),K143,)</f>
        <v>#REF!</v>
      </c>
      <c r="K143" s="325" t="str">
        <f>IF(D143="","ZZZ9",IF(AND(#REF!&gt;0,#REF!&lt;5),D143&amp;#REF!,D143&amp;"9"))</f>
        <v>ZZZ9</v>
      </c>
      <c r="L143" s="326">
        <f t="shared" si="3"/>
        <v>999</v>
      </c>
      <c r="M143" s="340">
        <f t="shared" si="4"/>
        <v>999</v>
      </c>
      <c r="N143" s="336"/>
      <c r="O143" s="329"/>
      <c r="P143" s="328">
        <f t="shared" si="5"/>
        <v>999</v>
      </c>
      <c r="Q143" s="329"/>
    </row>
    <row r="144" spans="1:17" x14ac:dyDescent="0.25">
      <c r="A144" s="316">
        <v>138</v>
      </c>
      <c r="B144" s="337"/>
      <c r="C144" s="337"/>
      <c r="D144" s="323"/>
      <c r="E144" s="320"/>
      <c r="F144" s="329"/>
      <c r="G144" s="329"/>
      <c r="H144" s="333"/>
      <c r="I144" s="334"/>
      <c r="J144" s="324" t="e">
        <f>IF(AND(Q144="",#REF!&gt;0,#REF!&lt;5),K144,)</f>
        <v>#REF!</v>
      </c>
      <c r="K144" s="325" t="str">
        <f>IF(D144="","ZZZ9",IF(AND(#REF!&gt;0,#REF!&lt;5),D144&amp;#REF!,D144&amp;"9"))</f>
        <v>ZZZ9</v>
      </c>
      <c r="L144" s="326">
        <f t="shared" si="3"/>
        <v>999</v>
      </c>
      <c r="M144" s="340">
        <f t="shared" si="4"/>
        <v>999</v>
      </c>
      <c r="N144" s="336"/>
      <c r="O144" s="329"/>
      <c r="P144" s="328">
        <f t="shared" si="5"/>
        <v>999</v>
      </c>
      <c r="Q144" s="329"/>
    </row>
    <row r="145" spans="1:17" x14ac:dyDescent="0.25">
      <c r="A145" s="316">
        <v>139</v>
      </c>
      <c r="B145" s="337"/>
      <c r="C145" s="337"/>
      <c r="D145" s="323"/>
      <c r="E145" s="320"/>
      <c r="F145" s="329"/>
      <c r="G145" s="329"/>
      <c r="H145" s="333"/>
      <c r="I145" s="334"/>
      <c r="J145" s="324" t="e">
        <f>IF(AND(Q145="",#REF!&gt;0,#REF!&lt;5),K145,)</f>
        <v>#REF!</v>
      </c>
      <c r="K145" s="325" t="str">
        <f>IF(D145="","ZZZ9",IF(AND(#REF!&gt;0,#REF!&lt;5),D145&amp;#REF!,D145&amp;"9"))</f>
        <v>ZZZ9</v>
      </c>
      <c r="L145" s="326">
        <f t="shared" si="3"/>
        <v>999</v>
      </c>
      <c r="M145" s="340">
        <f t="shared" si="4"/>
        <v>999</v>
      </c>
      <c r="N145" s="336"/>
      <c r="O145" s="329"/>
      <c r="P145" s="328">
        <f t="shared" si="5"/>
        <v>999</v>
      </c>
      <c r="Q145" s="329"/>
    </row>
    <row r="146" spans="1:17" x14ac:dyDescent="0.25">
      <c r="A146" s="316">
        <v>140</v>
      </c>
      <c r="B146" s="337"/>
      <c r="C146" s="337"/>
      <c r="D146" s="323"/>
      <c r="E146" s="320"/>
      <c r="F146" s="329"/>
      <c r="G146" s="329"/>
      <c r="H146" s="333"/>
      <c r="I146" s="334"/>
      <c r="J146" s="324" t="e">
        <f>IF(AND(Q146="",#REF!&gt;0,#REF!&lt;5),K146,)</f>
        <v>#REF!</v>
      </c>
      <c r="K146" s="325" t="str">
        <f>IF(D146="","ZZZ9",IF(AND(#REF!&gt;0,#REF!&lt;5),D146&amp;#REF!,D146&amp;"9"))</f>
        <v>ZZZ9</v>
      </c>
      <c r="L146" s="326">
        <f t="shared" si="3"/>
        <v>999</v>
      </c>
      <c r="M146" s="340">
        <f t="shared" si="4"/>
        <v>999</v>
      </c>
      <c r="N146" s="336"/>
      <c r="O146" s="329"/>
      <c r="P146" s="328">
        <f t="shared" si="5"/>
        <v>999</v>
      </c>
      <c r="Q146" s="329"/>
    </row>
    <row r="147" spans="1:17" x14ac:dyDescent="0.25">
      <c r="A147" s="316">
        <v>141</v>
      </c>
      <c r="B147" s="337"/>
      <c r="C147" s="337"/>
      <c r="D147" s="323"/>
      <c r="E147" s="320"/>
      <c r="F147" s="329"/>
      <c r="G147" s="329"/>
      <c r="H147" s="333"/>
      <c r="I147" s="334"/>
      <c r="J147" s="324" t="e">
        <f>IF(AND(Q147="",#REF!&gt;0,#REF!&lt;5),K147,)</f>
        <v>#REF!</v>
      </c>
      <c r="K147" s="325" t="str">
        <f>IF(D147="","ZZZ9",IF(AND(#REF!&gt;0,#REF!&lt;5),D147&amp;#REF!,D147&amp;"9"))</f>
        <v>ZZZ9</v>
      </c>
      <c r="L147" s="326">
        <f t="shared" si="3"/>
        <v>999</v>
      </c>
      <c r="M147" s="340">
        <f t="shared" si="4"/>
        <v>999</v>
      </c>
      <c r="N147" s="336"/>
      <c r="O147" s="329"/>
      <c r="P147" s="328">
        <f t="shared" si="5"/>
        <v>999</v>
      </c>
      <c r="Q147" s="329"/>
    </row>
    <row r="148" spans="1:17" x14ac:dyDescent="0.25">
      <c r="A148" s="316">
        <v>142</v>
      </c>
      <c r="B148" s="337"/>
      <c r="C148" s="337"/>
      <c r="D148" s="323"/>
      <c r="E148" s="320"/>
      <c r="F148" s="329"/>
      <c r="G148" s="329"/>
      <c r="H148" s="333"/>
      <c r="I148" s="334"/>
      <c r="J148" s="324" t="e">
        <f>IF(AND(Q148="",#REF!&gt;0,#REF!&lt;5),K148,)</f>
        <v>#REF!</v>
      </c>
      <c r="K148" s="325" t="str">
        <f>IF(D148="","ZZZ9",IF(AND(#REF!&gt;0,#REF!&lt;5),D148&amp;#REF!,D148&amp;"9"))</f>
        <v>ZZZ9</v>
      </c>
      <c r="L148" s="326">
        <f t="shared" si="3"/>
        <v>999</v>
      </c>
      <c r="M148" s="340">
        <f t="shared" si="4"/>
        <v>999</v>
      </c>
      <c r="N148" s="336"/>
      <c r="O148" s="334"/>
      <c r="P148" s="345">
        <f t="shared" si="5"/>
        <v>999</v>
      </c>
      <c r="Q148" s="334"/>
    </row>
    <row r="149" spans="1:17" x14ac:dyDescent="0.25">
      <c r="A149" s="316">
        <v>143</v>
      </c>
      <c r="B149" s="337"/>
      <c r="C149" s="337"/>
      <c r="D149" s="323"/>
      <c r="E149" s="320"/>
      <c r="F149" s="329"/>
      <c r="G149" s="329"/>
      <c r="H149" s="333"/>
      <c r="I149" s="334"/>
      <c r="J149" s="324" t="e">
        <f>IF(AND(Q149="",#REF!&gt;0,#REF!&lt;5),K149,)</f>
        <v>#REF!</v>
      </c>
      <c r="K149" s="325" t="str">
        <f>IF(D149="","ZZZ9",IF(AND(#REF!&gt;0,#REF!&lt;5),D149&amp;#REF!,D149&amp;"9"))</f>
        <v>ZZZ9</v>
      </c>
      <c r="L149" s="326">
        <f t="shared" si="3"/>
        <v>999</v>
      </c>
      <c r="M149" s="340">
        <f t="shared" si="4"/>
        <v>999</v>
      </c>
      <c r="N149" s="336"/>
      <c r="O149" s="329"/>
      <c r="P149" s="328">
        <f t="shared" si="5"/>
        <v>999</v>
      </c>
      <c r="Q149" s="329"/>
    </row>
    <row r="150" spans="1:17" x14ac:dyDescent="0.25">
      <c r="A150" s="316">
        <v>144</v>
      </c>
      <c r="B150" s="337"/>
      <c r="C150" s="337"/>
      <c r="D150" s="323"/>
      <c r="E150" s="320"/>
      <c r="F150" s="329"/>
      <c r="G150" s="329"/>
      <c r="H150" s="333"/>
      <c r="I150" s="334"/>
      <c r="J150" s="324" t="e">
        <f>IF(AND(Q150="",#REF!&gt;0,#REF!&lt;5),K150,)</f>
        <v>#REF!</v>
      </c>
      <c r="K150" s="325" t="str">
        <f>IF(D150="","ZZZ9",IF(AND(#REF!&gt;0,#REF!&lt;5),D150&amp;#REF!,D150&amp;"9"))</f>
        <v>ZZZ9</v>
      </c>
      <c r="L150" s="326">
        <f t="shared" si="3"/>
        <v>999</v>
      </c>
      <c r="M150" s="340">
        <f t="shared" si="4"/>
        <v>999</v>
      </c>
      <c r="N150" s="336"/>
      <c r="O150" s="329"/>
      <c r="P150" s="328">
        <f t="shared" si="5"/>
        <v>999</v>
      </c>
      <c r="Q150" s="329"/>
    </row>
    <row r="151" spans="1:17" x14ac:dyDescent="0.25">
      <c r="A151" s="316">
        <v>145</v>
      </c>
      <c r="B151" s="337"/>
      <c r="C151" s="337"/>
      <c r="D151" s="323"/>
      <c r="E151" s="320"/>
      <c r="F151" s="329"/>
      <c r="G151" s="329"/>
      <c r="H151" s="333"/>
      <c r="I151" s="334"/>
      <c r="J151" s="324" t="e">
        <f>IF(AND(Q151="",#REF!&gt;0,#REF!&lt;5),K151,)</f>
        <v>#REF!</v>
      </c>
      <c r="K151" s="325" t="str">
        <f>IF(D151="","ZZZ9",IF(AND(#REF!&gt;0,#REF!&lt;5),D151&amp;#REF!,D151&amp;"9"))</f>
        <v>ZZZ9</v>
      </c>
      <c r="L151" s="326">
        <f t="shared" si="3"/>
        <v>999</v>
      </c>
      <c r="M151" s="340">
        <f t="shared" si="4"/>
        <v>999</v>
      </c>
      <c r="N151" s="336"/>
      <c r="O151" s="329"/>
      <c r="P151" s="328">
        <f t="shared" si="5"/>
        <v>999</v>
      </c>
      <c r="Q151" s="329"/>
    </row>
    <row r="152" spans="1:17" x14ac:dyDescent="0.25">
      <c r="A152" s="316">
        <v>146</v>
      </c>
      <c r="B152" s="337"/>
      <c r="C152" s="337"/>
      <c r="D152" s="323"/>
      <c r="E152" s="320"/>
      <c r="F152" s="329"/>
      <c r="G152" s="329"/>
      <c r="H152" s="333"/>
      <c r="I152" s="334"/>
      <c r="J152" s="324" t="e">
        <f>IF(AND(Q152="",#REF!&gt;0,#REF!&lt;5),K152,)</f>
        <v>#REF!</v>
      </c>
      <c r="K152" s="325" t="str">
        <f>IF(D152="","ZZZ9",IF(AND(#REF!&gt;0,#REF!&lt;5),D152&amp;#REF!,D152&amp;"9"))</f>
        <v>ZZZ9</v>
      </c>
      <c r="L152" s="326">
        <f t="shared" si="3"/>
        <v>999</v>
      </c>
      <c r="M152" s="340">
        <f t="shared" si="4"/>
        <v>999</v>
      </c>
      <c r="N152" s="336"/>
      <c r="O152" s="329"/>
      <c r="P152" s="328">
        <f t="shared" si="5"/>
        <v>999</v>
      </c>
      <c r="Q152" s="329"/>
    </row>
    <row r="153" spans="1:17" x14ac:dyDescent="0.25">
      <c r="A153" s="316">
        <v>147</v>
      </c>
      <c r="B153" s="337"/>
      <c r="C153" s="337"/>
      <c r="D153" s="323"/>
      <c r="E153" s="320"/>
      <c r="F153" s="329"/>
      <c r="G153" s="329"/>
      <c r="H153" s="333"/>
      <c r="I153" s="334"/>
      <c r="J153" s="324" t="e">
        <f>IF(AND(Q153="",#REF!&gt;0,#REF!&lt;5),K153,)</f>
        <v>#REF!</v>
      </c>
      <c r="K153" s="325" t="str">
        <f>IF(D153="","ZZZ9",IF(AND(#REF!&gt;0,#REF!&lt;5),D153&amp;#REF!,D153&amp;"9"))</f>
        <v>ZZZ9</v>
      </c>
      <c r="L153" s="326">
        <f t="shared" si="3"/>
        <v>999</v>
      </c>
      <c r="M153" s="340">
        <f t="shared" si="4"/>
        <v>999</v>
      </c>
      <c r="N153" s="336"/>
      <c r="O153" s="329"/>
      <c r="P153" s="328">
        <f t="shared" si="5"/>
        <v>999</v>
      </c>
      <c r="Q153" s="329"/>
    </row>
    <row r="154" spans="1:17" x14ac:dyDescent="0.25">
      <c r="A154" s="316">
        <v>148</v>
      </c>
      <c r="B154" s="337"/>
      <c r="C154" s="337"/>
      <c r="D154" s="323"/>
      <c r="E154" s="320"/>
      <c r="F154" s="329"/>
      <c r="G154" s="329"/>
      <c r="H154" s="333"/>
      <c r="I154" s="334"/>
      <c r="J154" s="324" t="e">
        <f>IF(AND(Q154="",#REF!&gt;0,#REF!&lt;5),K154,)</f>
        <v>#REF!</v>
      </c>
      <c r="K154" s="325" t="str">
        <f>IF(D154="","ZZZ9",IF(AND(#REF!&gt;0,#REF!&lt;5),D154&amp;#REF!,D154&amp;"9"))</f>
        <v>ZZZ9</v>
      </c>
      <c r="L154" s="326">
        <f t="shared" si="3"/>
        <v>999</v>
      </c>
      <c r="M154" s="340">
        <f t="shared" si="4"/>
        <v>999</v>
      </c>
      <c r="N154" s="336"/>
      <c r="O154" s="329"/>
      <c r="P154" s="328">
        <f t="shared" si="5"/>
        <v>999</v>
      </c>
      <c r="Q154" s="329"/>
    </row>
    <row r="155" spans="1:17" x14ac:dyDescent="0.25">
      <c r="A155" s="316">
        <v>149</v>
      </c>
      <c r="B155" s="337"/>
      <c r="C155" s="337"/>
      <c r="D155" s="323"/>
      <c r="E155" s="320"/>
      <c r="F155" s="329"/>
      <c r="G155" s="329"/>
      <c r="H155" s="333"/>
      <c r="I155" s="334"/>
      <c r="J155" s="324" t="e">
        <f>IF(AND(Q155="",#REF!&gt;0,#REF!&lt;5),K155,)</f>
        <v>#REF!</v>
      </c>
      <c r="K155" s="325" t="str">
        <f>IF(D155="","ZZZ9",IF(AND(#REF!&gt;0,#REF!&lt;5),D155&amp;#REF!,D155&amp;"9"))</f>
        <v>ZZZ9</v>
      </c>
      <c r="L155" s="326">
        <f t="shared" si="3"/>
        <v>999</v>
      </c>
      <c r="M155" s="340">
        <f t="shared" si="4"/>
        <v>999</v>
      </c>
      <c r="N155" s="336"/>
      <c r="O155" s="329"/>
      <c r="P155" s="328">
        <f t="shared" si="5"/>
        <v>999</v>
      </c>
      <c r="Q155" s="329"/>
    </row>
    <row r="156" spans="1:17" x14ac:dyDescent="0.25">
      <c r="A156" s="316">
        <v>150</v>
      </c>
      <c r="B156" s="337"/>
      <c r="C156" s="337"/>
      <c r="D156" s="323"/>
      <c r="E156" s="320"/>
      <c r="F156" s="329"/>
      <c r="G156" s="329"/>
      <c r="H156" s="333"/>
      <c r="I156" s="334"/>
      <c r="J156" s="324" t="e">
        <f>IF(AND(Q156="",#REF!&gt;0,#REF!&lt;5),K156,)</f>
        <v>#REF!</v>
      </c>
      <c r="K156" s="325" t="str">
        <f>IF(D156="","ZZZ9",IF(AND(#REF!&gt;0,#REF!&lt;5),D156&amp;#REF!,D156&amp;"9"))</f>
        <v>ZZZ9</v>
      </c>
      <c r="L156" s="326">
        <f t="shared" si="3"/>
        <v>999</v>
      </c>
      <c r="M156" s="340">
        <f t="shared" si="4"/>
        <v>999</v>
      </c>
      <c r="N156" s="336"/>
      <c r="O156" s="329"/>
      <c r="P156" s="328">
        <f t="shared" si="5"/>
        <v>999</v>
      </c>
      <c r="Q156" s="329"/>
    </row>
  </sheetData>
  <conditionalFormatting sqref="E7:E156">
    <cfRule type="expression" dxfId="269" priority="16" stopIfTrue="1">
      <formula>AND(ROUNDDOWN(($A$4-E7)/365.25,0)&lt;=13,G7&lt;&gt;"OK")</formula>
    </cfRule>
    <cfRule type="expression" dxfId="268" priority="17" stopIfTrue="1">
      <formula>AND(ROUNDDOWN(($A$4-E7)/365.25,0)&lt;=14,G7&lt;&gt;"OK")</formula>
    </cfRule>
    <cfRule type="expression" dxfId="267" priority="18" stopIfTrue="1">
      <formula>AND(ROUNDDOWN(($A$4-E7)/365.25,0)&lt;=17,G7&lt;&gt;"OK")</formula>
    </cfRule>
  </conditionalFormatting>
  <conditionalFormatting sqref="J7:J156">
    <cfRule type="cellIs" dxfId="266" priority="15" stopIfTrue="1" operator="equal">
      <formula>"Z"</formula>
    </cfRule>
  </conditionalFormatting>
  <conditionalFormatting sqref="A7:D156">
    <cfRule type="expression" dxfId="265" priority="14" stopIfTrue="1">
      <formula>$Q7&gt;=1</formula>
    </cfRule>
  </conditionalFormatting>
  <conditionalFormatting sqref="E7:E14">
    <cfRule type="expression" dxfId="264" priority="11" stopIfTrue="1">
      <formula>AND(ROUNDDOWN(($A$4-E7)/365.25,0)&lt;=13,G7&lt;&gt;"OK")</formula>
    </cfRule>
    <cfRule type="expression" dxfId="263" priority="12" stopIfTrue="1">
      <formula>AND(ROUNDDOWN(($A$4-E7)/365.25,0)&lt;=14,G7&lt;&gt;"OK")</formula>
    </cfRule>
    <cfRule type="expression" dxfId="262" priority="13" stopIfTrue="1">
      <formula>AND(ROUNDDOWN(($A$4-E7)/365.25,0)&lt;=17,G7&lt;&gt;"OK")</formula>
    </cfRule>
  </conditionalFormatting>
  <conditionalFormatting sqref="J7:J14">
    <cfRule type="cellIs" dxfId="261" priority="10" stopIfTrue="1" operator="equal">
      <formula>"Z"</formula>
    </cfRule>
  </conditionalFormatting>
  <conditionalFormatting sqref="B7:D14">
    <cfRule type="expression" dxfId="260" priority="9" stopIfTrue="1">
      <formula>$Q7&gt;=1</formula>
    </cfRule>
  </conditionalFormatting>
  <conditionalFormatting sqref="E7:E14">
    <cfRule type="expression" dxfId="259" priority="6" stopIfTrue="1">
      <formula>AND(ROUNDDOWN(($A$4-E7)/365.25,0)&lt;=13,G7&lt;&gt;"OK")</formula>
    </cfRule>
    <cfRule type="expression" dxfId="258" priority="7" stopIfTrue="1">
      <formula>AND(ROUNDDOWN(($A$4-E7)/365.25,0)&lt;=14,G7&lt;&gt;"OK")</formula>
    </cfRule>
    <cfRule type="expression" dxfId="257" priority="8" stopIfTrue="1">
      <formula>AND(ROUNDDOWN(($A$4-E7)/365.25,0)&lt;=17,G7&lt;&gt;"OK")</formula>
    </cfRule>
  </conditionalFormatting>
  <conditionalFormatting sqref="B7:D14">
    <cfRule type="expression" dxfId="256" priority="5" stopIfTrue="1">
      <formula>$Q7&gt;=1</formula>
    </cfRule>
  </conditionalFormatting>
  <conditionalFormatting sqref="E7:E27 E29:E37">
    <cfRule type="expression" dxfId="255" priority="2" stopIfTrue="1">
      <formula>AND(ROUNDDOWN(($A$4-E7)/365.25,0)&lt;=13,G7&lt;&gt;"OK")</formula>
    </cfRule>
    <cfRule type="expression" dxfId="254" priority="3" stopIfTrue="1">
      <formula>AND(ROUNDDOWN(($A$4-E7)/365.25,0)&lt;=14,G7&lt;&gt;"OK")</formula>
    </cfRule>
    <cfRule type="expression" dxfId="253" priority="4" stopIfTrue="1">
      <formula>AND(ROUNDDOWN(($A$4-E7)/365.25,0)&lt;=17,G7&lt;&gt;"OK")</formula>
    </cfRule>
  </conditionalFormatting>
  <conditionalFormatting sqref="B7:D37">
    <cfRule type="expression" dxfId="252" priority="1" stopIfTrue="1">
      <formula>$Q7&gt;=1</formula>
    </cfRule>
  </conditionalFormatting>
  <printOptions horizontalCentered="1"/>
  <pageMargins left="0.35" right="0.35" top="0.39" bottom="0.39" header="0" footer="0"/>
  <pageSetup paperSize="9" orientation="landscape" horizontalDpi="200" verticalDpi="200" r:id="rId1"/>
  <headerFooter alignWithMargins="0"/>
  <rowBreaks count="6" manualBreakCount="6">
    <brk id="26" max="16383" man="1"/>
    <brk id="46" max="16383" man="1"/>
    <brk id="66" max="16383" man="1"/>
    <brk id="86" max="16383" man="1"/>
    <brk id="106" max="16383" man="1"/>
    <brk id="126" max="16383" man="1"/>
  </rowBreaks>
  <colBreaks count="1" manualBreakCount="1">
    <brk id="17"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753665" r:id="rId4" name="Button 1">
              <controlPr defaultSize="0" print="0" autoFill="0" autoPict="0" macro="[2]!egyeni_fotabla_sorsolasi_ranglista">
                <anchor moveWithCells="1" sizeWithCells="1">
                  <from>
                    <xdr:col>7</xdr:col>
                    <xdr:colOff>205740</xdr:colOff>
                    <xdr:row>0</xdr:row>
                    <xdr:rowOff>68580</xdr:rowOff>
                  </from>
                  <to>
                    <xdr:col>14</xdr:col>
                    <xdr:colOff>129540</xdr:colOff>
                    <xdr:row>1</xdr:row>
                    <xdr:rowOff>137160</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28578A-E309-49A4-BD83-789BA33175FF}">
  <sheetPr codeName="Sheet1"/>
  <dimension ref="A1:G18"/>
  <sheetViews>
    <sheetView showGridLines="0" showZeros="0" workbookViewId="0">
      <selection activeCell="AJ28" sqref="AJ28"/>
    </sheetView>
  </sheetViews>
  <sheetFormatPr defaultRowHeight="13.2" x14ac:dyDescent="0.25"/>
  <cols>
    <col min="1" max="4" width="19.109375" customWidth="1"/>
    <col min="5" max="5" width="19.109375" style="1" customWidth="1"/>
  </cols>
  <sheetData>
    <row r="1" spans="1:7" s="2" customFormat="1" ht="49.5" customHeight="1" thickBot="1" x14ac:dyDescent="0.3">
      <c r="A1" s="83" t="s">
        <v>78</v>
      </c>
      <c r="B1" s="3"/>
      <c r="C1" s="3"/>
      <c r="D1" s="84"/>
      <c r="E1" s="4"/>
      <c r="F1" s="5"/>
      <c r="G1" s="5"/>
    </row>
    <row r="2" spans="1:7" s="6" customFormat="1" ht="36.75" customHeight="1" thickBot="1" x14ac:dyDescent="0.3">
      <c r="A2" s="7" t="s">
        <v>15</v>
      </c>
      <c r="B2" s="8"/>
      <c r="C2" s="8"/>
      <c r="D2" s="8"/>
      <c r="E2" s="9"/>
      <c r="F2" s="10"/>
      <c r="G2" s="10"/>
    </row>
    <row r="3" spans="1:7" s="2" customFormat="1" ht="6" customHeight="1" thickBot="1" x14ac:dyDescent="0.3">
      <c r="A3" s="12"/>
      <c r="B3" s="13"/>
      <c r="C3" s="13"/>
      <c r="D3" s="13"/>
      <c r="E3" s="14"/>
      <c r="F3" s="5"/>
      <c r="G3" s="5"/>
    </row>
    <row r="4" spans="1:7" s="2" customFormat="1" ht="20.25" customHeight="1" thickBot="1" x14ac:dyDescent="0.3">
      <c r="A4" s="15" t="s">
        <v>16</v>
      </c>
      <c r="B4" s="16"/>
      <c r="C4" s="16"/>
      <c r="D4" s="16"/>
      <c r="E4" s="17"/>
      <c r="F4" s="5"/>
      <c r="G4" s="5"/>
    </row>
    <row r="5" spans="1:7" s="18" customFormat="1" ht="15" customHeight="1" x14ac:dyDescent="0.25">
      <c r="A5" s="106" t="s">
        <v>17</v>
      </c>
      <c r="B5" s="20"/>
      <c r="C5" s="20"/>
      <c r="D5" s="20"/>
      <c r="E5" s="215"/>
      <c r="F5" s="21"/>
      <c r="G5" s="22"/>
    </row>
    <row r="6" spans="1:7" s="2" customFormat="1" ht="24.6" x14ac:dyDescent="0.25">
      <c r="A6" s="243" t="s">
        <v>125</v>
      </c>
      <c r="B6" s="216"/>
      <c r="C6" s="23"/>
      <c r="D6" s="24"/>
      <c r="E6" s="25"/>
      <c r="F6" s="5"/>
      <c r="G6" s="5"/>
    </row>
    <row r="7" spans="1:7" s="18" customFormat="1" ht="15" customHeight="1" x14ac:dyDescent="0.25">
      <c r="A7" s="107"/>
      <c r="B7" s="107" t="s">
        <v>79</v>
      </c>
      <c r="C7" s="107" t="s">
        <v>80</v>
      </c>
      <c r="D7" s="107" t="s">
        <v>81</v>
      </c>
      <c r="E7" s="107" t="s">
        <v>82</v>
      </c>
      <c r="F7" s="21"/>
      <c r="G7" s="22"/>
    </row>
    <row r="8" spans="1:7" s="2" customFormat="1" ht="16.5" customHeight="1" x14ac:dyDescent="0.25">
      <c r="A8" s="126"/>
      <c r="B8" s="126" t="s">
        <v>89</v>
      </c>
      <c r="C8" s="126" t="s">
        <v>90</v>
      </c>
      <c r="D8" s="126" t="s">
        <v>108</v>
      </c>
      <c r="E8" s="126" t="s">
        <v>88</v>
      </c>
      <c r="F8" s="5"/>
      <c r="G8" s="5"/>
    </row>
    <row r="9" spans="1:7" s="2" customFormat="1" ht="15" customHeight="1" x14ac:dyDescent="0.25">
      <c r="A9" s="106" t="s">
        <v>18</v>
      </c>
      <c r="B9" s="20"/>
      <c r="C9" s="107" t="s">
        <v>19</v>
      </c>
      <c r="D9" s="107"/>
      <c r="E9" s="108" t="s">
        <v>20</v>
      </c>
      <c r="F9" s="5"/>
      <c r="G9" s="5"/>
    </row>
    <row r="10" spans="1:7" s="2" customFormat="1" x14ac:dyDescent="0.25">
      <c r="A10" s="26">
        <v>46135</v>
      </c>
      <c r="B10" s="27"/>
      <c r="C10" s="28" t="s">
        <v>84</v>
      </c>
      <c r="D10" s="107" t="s">
        <v>51</v>
      </c>
      <c r="E10" s="209" t="s">
        <v>85</v>
      </c>
      <c r="F10" s="5"/>
      <c r="G10" s="5"/>
    </row>
    <row r="11" spans="1:7" x14ac:dyDescent="0.25">
      <c r="A11" s="19"/>
      <c r="B11" s="20"/>
      <c r="C11" s="120" t="s">
        <v>49</v>
      </c>
      <c r="D11" s="120" t="s">
        <v>75</v>
      </c>
      <c r="E11" s="120" t="s">
        <v>76</v>
      </c>
      <c r="F11" s="30"/>
      <c r="G11" s="30"/>
    </row>
    <row r="12" spans="1:7" s="2" customFormat="1" x14ac:dyDescent="0.25">
      <c r="A12" s="85"/>
      <c r="B12" s="5"/>
      <c r="C12" s="127"/>
      <c r="D12" s="127" t="s">
        <v>86</v>
      </c>
      <c r="E12" s="127" t="s">
        <v>87</v>
      </c>
      <c r="F12" s="5"/>
      <c r="G12" s="5"/>
    </row>
    <row r="13" spans="1:7" ht="7.5" customHeight="1" x14ac:dyDescent="0.25">
      <c r="A13" s="30"/>
      <c r="B13" s="30"/>
      <c r="C13" s="30"/>
      <c r="D13" s="30"/>
      <c r="E13" s="31"/>
      <c r="F13" s="30"/>
      <c r="G13" s="30"/>
    </row>
    <row r="14" spans="1:7" ht="112.5" customHeight="1" x14ac:dyDescent="0.25">
      <c r="A14" s="30"/>
      <c r="B14" s="30"/>
      <c r="C14" s="30"/>
      <c r="D14" s="30"/>
      <c r="E14" s="31"/>
      <c r="F14" s="30"/>
      <c r="G14" s="30"/>
    </row>
    <row r="15" spans="1:7" ht="18.75" customHeight="1" x14ac:dyDescent="0.25">
      <c r="A15" s="29"/>
      <c r="B15" s="29"/>
      <c r="C15" s="29"/>
      <c r="D15" s="29"/>
      <c r="E15" s="31"/>
      <c r="F15" s="30"/>
      <c r="G15" s="30"/>
    </row>
    <row r="16" spans="1:7" ht="17.25" customHeight="1" x14ac:dyDescent="0.25">
      <c r="A16" s="29"/>
      <c r="B16" s="29"/>
      <c r="C16" s="29"/>
      <c r="D16" s="29"/>
      <c r="E16" s="29"/>
      <c r="F16" s="30"/>
      <c r="G16" s="30"/>
    </row>
    <row r="17" spans="1:7" ht="12.75" customHeight="1" x14ac:dyDescent="0.25">
      <c r="A17" s="32"/>
      <c r="B17" s="205"/>
      <c r="C17" s="86"/>
      <c r="D17" s="33"/>
      <c r="E17" s="31"/>
      <c r="F17" s="30"/>
      <c r="G17" s="30"/>
    </row>
    <row r="18" spans="1:7" x14ac:dyDescent="0.25">
      <c r="A18" s="30"/>
      <c r="B18" s="30"/>
      <c r="C18" s="30"/>
      <c r="D18" s="30"/>
      <c r="E18" s="31"/>
      <c r="F18" s="30"/>
      <c r="G18" s="30"/>
    </row>
  </sheetData>
  <phoneticPr fontId="42" type="noConversion"/>
  <pageMargins left="0.35" right="0.35" top="0.39" bottom="0.39" header="0" footer="0"/>
  <pageSetup paperSize="9" orientation="portrait" horizontalDpi="360" verticalDpi="360"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59C16A-5BDD-4FE6-89AC-4F413491BC12}">
  <dimension ref="A1:N97"/>
  <sheetViews>
    <sheetView workbookViewId="0">
      <selection activeCell="AJ28" sqref="AJ28"/>
    </sheetView>
  </sheetViews>
  <sheetFormatPr defaultRowHeight="14.4" x14ac:dyDescent="0.3"/>
  <cols>
    <col min="1" max="1" width="32.77734375" style="260" bestFit="1" customWidth="1"/>
    <col min="2" max="16384" width="8.88671875" style="260"/>
  </cols>
  <sheetData>
    <row r="1" spans="1:14" ht="45" customHeight="1" x14ac:dyDescent="0.3">
      <c r="A1" s="259" t="s">
        <v>126</v>
      </c>
      <c r="B1" s="259" t="s">
        <v>127</v>
      </c>
      <c r="C1" s="259" t="s">
        <v>128</v>
      </c>
      <c r="D1" s="259" t="s">
        <v>129</v>
      </c>
      <c r="E1" s="259" t="s">
        <v>130</v>
      </c>
      <c r="F1" s="259" t="s">
        <v>131</v>
      </c>
      <c r="G1" s="259" t="s">
        <v>132</v>
      </c>
      <c r="H1" s="259" t="s">
        <v>24</v>
      </c>
      <c r="I1" s="259" t="s">
        <v>133</v>
      </c>
      <c r="J1" s="259" t="s">
        <v>134</v>
      </c>
      <c r="K1" s="259" t="s">
        <v>135</v>
      </c>
      <c r="L1" s="259" t="s">
        <v>136</v>
      </c>
      <c r="M1" s="259" t="s">
        <v>137</v>
      </c>
      <c r="N1" s="259" t="s">
        <v>138</v>
      </c>
    </row>
    <row r="2" spans="1:14" x14ac:dyDescent="0.3">
      <c r="A2" s="260" t="s">
        <v>139</v>
      </c>
      <c r="B2" s="260" t="s">
        <v>140</v>
      </c>
      <c r="C2" s="260" t="s">
        <v>141</v>
      </c>
      <c r="D2" s="260" t="s">
        <v>141</v>
      </c>
      <c r="E2" s="260" t="s">
        <v>142</v>
      </c>
      <c r="F2" s="260" t="s">
        <v>143</v>
      </c>
      <c r="G2" s="260" t="s">
        <v>144</v>
      </c>
      <c r="H2" s="260" t="s">
        <v>53</v>
      </c>
      <c r="I2" s="260" t="s">
        <v>145</v>
      </c>
      <c r="J2" s="260" t="s">
        <v>146</v>
      </c>
      <c r="K2" s="260" t="s">
        <v>147</v>
      </c>
      <c r="L2" s="260" t="s">
        <v>11</v>
      </c>
      <c r="M2" s="260" t="s">
        <v>148</v>
      </c>
      <c r="N2" s="260" t="s">
        <v>11</v>
      </c>
    </row>
    <row r="3" spans="1:14" x14ac:dyDescent="0.3">
      <c r="A3" s="260" t="s">
        <v>139</v>
      </c>
      <c r="B3" s="260" t="s">
        <v>149</v>
      </c>
      <c r="C3" s="260" t="s">
        <v>141</v>
      </c>
      <c r="D3" s="260" t="s">
        <v>141</v>
      </c>
      <c r="E3" s="260" t="s">
        <v>142</v>
      </c>
      <c r="F3" s="260" t="s">
        <v>143</v>
      </c>
      <c r="G3" s="260" t="s">
        <v>144</v>
      </c>
      <c r="H3" s="260" t="s">
        <v>53</v>
      </c>
      <c r="I3" s="260" t="s">
        <v>150</v>
      </c>
      <c r="J3" s="260" t="s">
        <v>84</v>
      </c>
      <c r="K3" s="260" t="s">
        <v>151</v>
      </c>
      <c r="L3" s="260" t="s">
        <v>11</v>
      </c>
      <c r="M3" s="260" t="s">
        <v>152</v>
      </c>
      <c r="N3" s="260" t="s">
        <v>11</v>
      </c>
    </row>
    <row r="4" spans="1:14" x14ac:dyDescent="0.3">
      <c r="A4" s="260" t="s">
        <v>139</v>
      </c>
      <c r="B4" s="260" t="s">
        <v>149</v>
      </c>
      <c r="C4" s="260" t="s">
        <v>141</v>
      </c>
      <c r="D4" s="260" t="s">
        <v>141</v>
      </c>
      <c r="E4" s="260" t="s">
        <v>142</v>
      </c>
      <c r="F4" s="260" t="s">
        <v>143</v>
      </c>
      <c r="G4" s="260" t="s">
        <v>144</v>
      </c>
      <c r="H4" s="260" t="s">
        <v>53</v>
      </c>
      <c r="I4" s="260" t="s">
        <v>153</v>
      </c>
      <c r="J4" s="260" t="s">
        <v>154</v>
      </c>
      <c r="K4" s="260" t="s">
        <v>155</v>
      </c>
      <c r="L4" s="260" t="s">
        <v>11</v>
      </c>
      <c r="M4" s="260" t="s">
        <v>156</v>
      </c>
      <c r="N4" s="260" t="s">
        <v>11</v>
      </c>
    </row>
    <row r="5" spans="1:14" x14ac:dyDescent="0.3">
      <c r="A5" s="260" t="s">
        <v>139</v>
      </c>
      <c r="B5" s="260" t="s">
        <v>149</v>
      </c>
      <c r="C5" s="260" t="s">
        <v>141</v>
      </c>
      <c r="D5" s="260" t="s">
        <v>141</v>
      </c>
      <c r="E5" s="260" t="s">
        <v>142</v>
      </c>
      <c r="F5" s="260" t="s">
        <v>157</v>
      </c>
      <c r="G5" s="260" t="s">
        <v>144</v>
      </c>
      <c r="H5" s="260" t="s">
        <v>53</v>
      </c>
      <c r="I5" s="260" t="s">
        <v>153</v>
      </c>
      <c r="J5" s="260" t="s">
        <v>154</v>
      </c>
      <c r="K5" s="260" t="s">
        <v>158</v>
      </c>
      <c r="L5" s="260" t="s">
        <v>11</v>
      </c>
      <c r="M5" s="260" t="s">
        <v>156</v>
      </c>
      <c r="N5" s="260" t="s">
        <v>11</v>
      </c>
    </row>
    <row r="6" spans="1:14" x14ac:dyDescent="0.3">
      <c r="A6" s="260" t="s">
        <v>139</v>
      </c>
      <c r="B6" s="260" t="s">
        <v>159</v>
      </c>
      <c r="C6" s="260" t="s">
        <v>141</v>
      </c>
      <c r="D6" s="260" t="s">
        <v>141</v>
      </c>
      <c r="E6" s="260" t="s">
        <v>160</v>
      </c>
      <c r="F6" s="260" t="s">
        <v>143</v>
      </c>
      <c r="G6" s="260" t="s">
        <v>144</v>
      </c>
      <c r="H6" s="260" t="s">
        <v>52</v>
      </c>
      <c r="I6" s="260" t="s">
        <v>161</v>
      </c>
      <c r="J6" s="260" t="s">
        <v>162</v>
      </c>
      <c r="K6" s="260" t="s">
        <v>163</v>
      </c>
      <c r="L6" s="260" t="s">
        <v>11</v>
      </c>
      <c r="M6" s="260" t="s">
        <v>164</v>
      </c>
      <c r="N6" s="260" t="s">
        <v>165</v>
      </c>
    </row>
    <row r="7" spans="1:14" x14ac:dyDescent="0.3">
      <c r="A7" s="260" t="s">
        <v>139</v>
      </c>
      <c r="B7" s="260" t="s">
        <v>159</v>
      </c>
      <c r="C7" s="260" t="s">
        <v>141</v>
      </c>
      <c r="D7" s="260" t="s">
        <v>141</v>
      </c>
      <c r="E7" s="260" t="s">
        <v>160</v>
      </c>
      <c r="F7" s="260" t="s">
        <v>143</v>
      </c>
      <c r="G7" s="260" t="s">
        <v>144</v>
      </c>
      <c r="H7" s="260" t="s">
        <v>52</v>
      </c>
      <c r="I7" s="260" t="s">
        <v>166</v>
      </c>
      <c r="J7" s="260" t="s">
        <v>167</v>
      </c>
      <c r="K7" s="260" t="s">
        <v>168</v>
      </c>
      <c r="L7" s="260" t="s">
        <v>11</v>
      </c>
      <c r="M7" s="260" t="s">
        <v>169</v>
      </c>
      <c r="N7" s="260" t="s">
        <v>11</v>
      </c>
    </row>
    <row r="8" spans="1:14" x14ac:dyDescent="0.3">
      <c r="A8" s="260" t="s">
        <v>139</v>
      </c>
      <c r="B8" s="260" t="s">
        <v>140</v>
      </c>
      <c r="C8" s="260" t="s">
        <v>141</v>
      </c>
      <c r="D8" s="260" t="s">
        <v>141</v>
      </c>
      <c r="E8" s="260" t="s">
        <v>160</v>
      </c>
      <c r="F8" s="260" t="s">
        <v>143</v>
      </c>
      <c r="G8" s="260" t="s">
        <v>144</v>
      </c>
      <c r="H8" s="260" t="s">
        <v>53</v>
      </c>
      <c r="I8" s="260" t="s">
        <v>170</v>
      </c>
      <c r="J8" s="260" t="s">
        <v>171</v>
      </c>
      <c r="K8" s="260" t="s">
        <v>172</v>
      </c>
      <c r="L8" s="260" t="s">
        <v>11</v>
      </c>
      <c r="M8" s="260" t="s">
        <v>173</v>
      </c>
      <c r="N8" s="260" t="s">
        <v>11</v>
      </c>
    </row>
    <row r="9" spans="1:14" x14ac:dyDescent="0.3">
      <c r="A9" s="260" t="s">
        <v>139</v>
      </c>
      <c r="B9" s="260" t="s">
        <v>174</v>
      </c>
      <c r="C9" s="260" t="s">
        <v>141</v>
      </c>
      <c r="D9" s="260" t="s">
        <v>141</v>
      </c>
      <c r="E9" s="260" t="s">
        <v>160</v>
      </c>
      <c r="F9" s="260" t="s">
        <v>143</v>
      </c>
      <c r="G9" s="260" t="s">
        <v>144</v>
      </c>
      <c r="H9" s="260" t="s">
        <v>53</v>
      </c>
      <c r="I9" s="260" t="s">
        <v>175</v>
      </c>
      <c r="J9" s="260" t="s">
        <v>171</v>
      </c>
      <c r="K9" s="260" t="s">
        <v>176</v>
      </c>
      <c r="L9" s="260" t="s">
        <v>11</v>
      </c>
      <c r="M9" s="260" t="s">
        <v>177</v>
      </c>
      <c r="N9" s="260" t="s">
        <v>11</v>
      </c>
    </row>
    <row r="10" spans="1:14" x14ac:dyDescent="0.3">
      <c r="A10" s="260" t="s">
        <v>139</v>
      </c>
      <c r="B10" s="260" t="s">
        <v>149</v>
      </c>
      <c r="C10" s="260" t="s">
        <v>141</v>
      </c>
      <c r="D10" s="260" t="s">
        <v>141</v>
      </c>
      <c r="E10" s="260" t="s">
        <v>160</v>
      </c>
      <c r="F10" s="260" t="s">
        <v>143</v>
      </c>
      <c r="G10" s="260" t="s">
        <v>144</v>
      </c>
      <c r="H10" s="260" t="s">
        <v>53</v>
      </c>
      <c r="I10" s="260" t="s">
        <v>150</v>
      </c>
      <c r="J10" s="260" t="s">
        <v>84</v>
      </c>
      <c r="K10" s="260" t="s">
        <v>178</v>
      </c>
      <c r="L10" s="260" t="s">
        <v>11</v>
      </c>
      <c r="M10" s="260" t="s">
        <v>152</v>
      </c>
      <c r="N10" s="260" t="s">
        <v>11</v>
      </c>
    </row>
    <row r="11" spans="1:14" x14ac:dyDescent="0.3">
      <c r="A11" s="260" t="s">
        <v>139</v>
      </c>
      <c r="B11" s="260" t="s">
        <v>149</v>
      </c>
      <c r="C11" s="260" t="s">
        <v>141</v>
      </c>
      <c r="D11" s="260" t="s">
        <v>141</v>
      </c>
      <c r="E11" s="260" t="s">
        <v>160</v>
      </c>
      <c r="F11" s="260" t="s">
        <v>143</v>
      </c>
      <c r="G11" s="260" t="s">
        <v>144</v>
      </c>
      <c r="H11" s="260" t="s">
        <v>53</v>
      </c>
      <c r="I11" s="260" t="s">
        <v>179</v>
      </c>
      <c r="J11" s="260" t="s">
        <v>180</v>
      </c>
      <c r="K11" s="260" t="s">
        <v>181</v>
      </c>
      <c r="L11" s="260" t="s">
        <v>11</v>
      </c>
      <c r="M11" s="260" t="s">
        <v>182</v>
      </c>
      <c r="N11" s="260" t="s">
        <v>11</v>
      </c>
    </row>
    <row r="12" spans="1:14" x14ac:dyDescent="0.3">
      <c r="A12" s="260" t="s">
        <v>139</v>
      </c>
      <c r="B12" s="260" t="s">
        <v>149</v>
      </c>
      <c r="C12" s="260" t="s">
        <v>141</v>
      </c>
      <c r="D12" s="260" t="s">
        <v>141</v>
      </c>
      <c r="E12" s="260" t="s">
        <v>160</v>
      </c>
      <c r="F12" s="260" t="s">
        <v>143</v>
      </c>
      <c r="G12" s="260" t="s">
        <v>144</v>
      </c>
      <c r="H12" s="260" t="s">
        <v>53</v>
      </c>
      <c r="I12" s="260" t="s">
        <v>153</v>
      </c>
      <c r="J12" s="260" t="s">
        <v>154</v>
      </c>
      <c r="K12" s="260" t="s">
        <v>183</v>
      </c>
      <c r="L12" s="260" t="s">
        <v>11</v>
      </c>
      <c r="M12" s="260" t="s">
        <v>156</v>
      </c>
      <c r="N12" s="260" t="s">
        <v>11</v>
      </c>
    </row>
    <row r="13" spans="1:14" x14ac:dyDescent="0.3">
      <c r="A13" s="260" t="s">
        <v>139</v>
      </c>
      <c r="B13" s="260" t="s">
        <v>149</v>
      </c>
      <c r="C13" s="260" t="s">
        <v>141</v>
      </c>
      <c r="D13" s="260" t="s">
        <v>141</v>
      </c>
      <c r="E13" s="260" t="s">
        <v>160</v>
      </c>
      <c r="F13" s="260" t="s">
        <v>143</v>
      </c>
      <c r="G13" s="260" t="s">
        <v>144</v>
      </c>
      <c r="H13" s="260" t="s">
        <v>53</v>
      </c>
      <c r="I13" s="260" t="s">
        <v>153</v>
      </c>
      <c r="J13" s="260" t="s">
        <v>154</v>
      </c>
      <c r="K13" s="260" t="s">
        <v>184</v>
      </c>
      <c r="L13" s="260" t="s">
        <v>11</v>
      </c>
      <c r="M13" s="260" t="s">
        <v>156</v>
      </c>
      <c r="N13" s="260" t="s">
        <v>11</v>
      </c>
    </row>
    <row r="14" spans="1:14" x14ac:dyDescent="0.3">
      <c r="A14" s="260" t="s">
        <v>139</v>
      </c>
      <c r="B14" s="260" t="s">
        <v>149</v>
      </c>
      <c r="C14" s="260" t="s">
        <v>141</v>
      </c>
      <c r="D14" s="260" t="s">
        <v>141</v>
      </c>
      <c r="E14" s="260" t="s">
        <v>160</v>
      </c>
      <c r="F14" s="260" t="s">
        <v>143</v>
      </c>
      <c r="G14" s="260" t="s">
        <v>144</v>
      </c>
      <c r="H14" s="260" t="s">
        <v>53</v>
      </c>
      <c r="I14" s="260" t="s">
        <v>153</v>
      </c>
      <c r="J14" s="260" t="s">
        <v>154</v>
      </c>
      <c r="K14" s="260" t="s">
        <v>185</v>
      </c>
      <c r="L14" s="260" t="s">
        <v>11</v>
      </c>
      <c r="M14" s="260" t="s">
        <v>156</v>
      </c>
      <c r="N14" s="260" t="s">
        <v>11</v>
      </c>
    </row>
    <row r="15" spans="1:14" x14ac:dyDescent="0.3">
      <c r="A15" s="260" t="s">
        <v>139</v>
      </c>
      <c r="B15" s="260" t="s">
        <v>140</v>
      </c>
      <c r="C15" s="260" t="s">
        <v>141</v>
      </c>
      <c r="D15" s="260" t="s">
        <v>141</v>
      </c>
      <c r="E15" s="260" t="s">
        <v>160</v>
      </c>
      <c r="F15" s="260" t="s">
        <v>143</v>
      </c>
      <c r="G15" s="260" t="s">
        <v>144</v>
      </c>
      <c r="H15" s="260" t="s">
        <v>53</v>
      </c>
      <c r="I15" s="260" t="s">
        <v>145</v>
      </c>
      <c r="J15" s="260" t="s">
        <v>146</v>
      </c>
      <c r="K15" s="260" t="s">
        <v>186</v>
      </c>
      <c r="L15" s="260" t="s">
        <v>11</v>
      </c>
      <c r="M15" s="260" t="s">
        <v>148</v>
      </c>
      <c r="N15" s="260" t="s">
        <v>11</v>
      </c>
    </row>
    <row r="16" spans="1:14" x14ac:dyDescent="0.3">
      <c r="A16" s="260" t="s">
        <v>139</v>
      </c>
      <c r="B16" s="260" t="s">
        <v>174</v>
      </c>
      <c r="C16" s="260" t="s">
        <v>141</v>
      </c>
      <c r="D16" s="260" t="s">
        <v>141</v>
      </c>
      <c r="E16" s="260" t="s">
        <v>160</v>
      </c>
      <c r="F16" s="260" t="s">
        <v>143</v>
      </c>
      <c r="G16" s="260" t="s">
        <v>144</v>
      </c>
      <c r="H16" s="260" t="s">
        <v>53</v>
      </c>
      <c r="I16" s="260" t="s">
        <v>170</v>
      </c>
      <c r="J16" s="260" t="s">
        <v>171</v>
      </c>
      <c r="K16" s="260" t="s">
        <v>187</v>
      </c>
      <c r="L16" s="260" t="s">
        <v>11</v>
      </c>
      <c r="M16" s="260" t="s">
        <v>188</v>
      </c>
      <c r="N16" s="260" t="s">
        <v>11</v>
      </c>
    </row>
    <row r="17" spans="1:14" x14ac:dyDescent="0.3">
      <c r="A17" s="260" t="s">
        <v>139</v>
      </c>
      <c r="B17" s="260" t="s">
        <v>149</v>
      </c>
      <c r="C17" s="260" t="s">
        <v>141</v>
      </c>
      <c r="D17" s="260" t="s">
        <v>141</v>
      </c>
      <c r="E17" s="260" t="s">
        <v>160</v>
      </c>
      <c r="F17" s="260" t="s">
        <v>157</v>
      </c>
      <c r="G17" s="260" t="s">
        <v>144</v>
      </c>
      <c r="H17" s="260" t="s">
        <v>53</v>
      </c>
      <c r="I17" s="260" t="s">
        <v>150</v>
      </c>
      <c r="J17" s="260" t="s">
        <v>84</v>
      </c>
      <c r="K17" s="260" t="s">
        <v>189</v>
      </c>
      <c r="L17" s="260" t="s">
        <v>11</v>
      </c>
      <c r="M17" s="260" t="s">
        <v>152</v>
      </c>
      <c r="N17" s="260" t="s">
        <v>11</v>
      </c>
    </row>
    <row r="18" spans="1:14" x14ac:dyDescent="0.3">
      <c r="A18" s="260" t="s">
        <v>139</v>
      </c>
      <c r="B18" s="260" t="s">
        <v>149</v>
      </c>
      <c r="C18" s="260" t="s">
        <v>141</v>
      </c>
      <c r="D18" s="260" t="s">
        <v>141</v>
      </c>
      <c r="E18" s="260" t="s">
        <v>160</v>
      </c>
      <c r="F18" s="260" t="s">
        <v>157</v>
      </c>
      <c r="G18" s="260" t="s">
        <v>144</v>
      </c>
      <c r="H18" s="260" t="s">
        <v>53</v>
      </c>
      <c r="I18" s="260" t="s">
        <v>150</v>
      </c>
      <c r="J18" s="260" t="s">
        <v>84</v>
      </c>
      <c r="K18" s="260" t="s">
        <v>190</v>
      </c>
      <c r="L18" s="260" t="s">
        <v>11</v>
      </c>
      <c r="M18" s="260" t="s">
        <v>152</v>
      </c>
      <c r="N18" s="260" t="s">
        <v>11</v>
      </c>
    </row>
    <row r="19" spans="1:14" x14ac:dyDescent="0.3">
      <c r="A19" s="260" t="s">
        <v>139</v>
      </c>
      <c r="B19" s="260" t="s">
        <v>149</v>
      </c>
      <c r="C19" s="260" t="s">
        <v>141</v>
      </c>
      <c r="D19" s="260" t="s">
        <v>141</v>
      </c>
      <c r="E19" s="260" t="s">
        <v>160</v>
      </c>
      <c r="F19" s="260" t="s">
        <v>157</v>
      </c>
      <c r="G19" s="260" t="s">
        <v>144</v>
      </c>
      <c r="H19" s="260" t="s">
        <v>53</v>
      </c>
      <c r="I19" s="260" t="s">
        <v>150</v>
      </c>
      <c r="J19" s="260" t="s">
        <v>84</v>
      </c>
      <c r="K19" s="260" t="s">
        <v>191</v>
      </c>
      <c r="L19" s="260" t="s">
        <v>11</v>
      </c>
      <c r="M19" s="260" t="s">
        <v>152</v>
      </c>
      <c r="N19" s="260" t="s">
        <v>11</v>
      </c>
    </row>
    <row r="20" spans="1:14" x14ac:dyDescent="0.3">
      <c r="A20" s="260" t="s">
        <v>139</v>
      </c>
      <c r="B20" s="260" t="s">
        <v>149</v>
      </c>
      <c r="C20" s="260" t="s">
        <v>141</v>
      </c>
      <c r="D20" s="260" t="s">
        <v>141</v>
      </c>
      <c r="E20" s="260" t="s">
        <v>160</v>
      </c>
      <c r="F20" s="260" t="s">
        <v>157</v>
      </c>
      <c r="G20" s="260" t="s">
        <v>144</v>
      </c>
      <c r="H20" s="260" t="s">
        <v>53</v>
      </c>
      <c r="I20" s="260" t="s">
        <v>153</v>
      </c>
      <c r="J20" s="260" t="s">
        <v>154</v>
      </c>
      <c r="K20" s="260" t="s">
        <v>192</v>
      </c>
      <c r="L20" s="260" t="s">
        <v>11</v>
      </c>
      <c r="M20" s="260" t="s">
        <v>156</v>
      </c>
      <c r="N20" s="260" t="s">
        <v>11</v>
      </c>
    </row>
    <row r="21" spans="1:14" x14ac:dyDescent="0.3">
      <c r="A21" s="260" t="s">
        <v>139</v>
      </c>
      <c r="B21" s="260" t="s">
        <v>149</v>
      </c>
      <c r="C21" s="260" t="s">
        <v>141</v>
      </c>
      <c r="D21" s="260" t="s">
        <v>141</v>
      </c>
      <c r="E21" s="260" t="s">
        <v>160</v>
      </c>
      <c r="F21" s="260" t="s">
        <v>157</v>
      </c>
      <c r="G21" s="260" t="s">
        <v>144</v>
      </c>
      <c r="H21" s="260" t="s">
        <v>53</v>
      </c>
      <c r="I21" s="260" t="s">
        <v>153</v>
      </c>
      <c r="J21" s="260" t="s">
        <v>154</v>
      </c>
      <c r="K21" s="260" t="s">
        <v>193</v>
      </c>
      <c r="L21" s="260" t="s">
        <v>11</v>
      </c>
      <c r="M21" s="260" t="s">
        <v>156</v>
      </c>
      <c r="N21" s="260" t="s">
        <v>11</v>
      </c>
    </row>
    <row r="22" spans="1:14" x14ac:dyDescent="0.3">
      <c r="A22" s="260" t="s">
        <v>139</v>
      </c>
      <c r="B22" s="260" t="s">
        <v>149</v>
      </c>
      <c r="C22" s="260" t="s">
        <v>141</v>
      </c>
      <c r="D22" s="260" t="s">
        <v>141</v>
      </c>
      <c r="E22" s="260" t="s">
        <v>160</v>
      </c>
      <c r="F22" s="260" t="s">
        <v>157</v>
      </c>
      <c r="G22" s="260" t="s">
        <v>144</v>
      </c>
      <c r="H22" s="260" t="s">
        <v>53</v>
      </c>
      <c r="I22" s="260" t="s">
        <v>153</v>
      </c>
      <c r="J22" s="260" t="s">
        <v>154</v>
      </c>
      <c r="K22" s="260" t="s">
        <v>194</v>
      </c>
      <c r="L22" s="260" t="s">
        <v>11</v>
      </c>
      <c r="M22" s="260" t="s">
        <v>156</v>
      </c>
      <c r="N22" s="260" t="s">
        <v>11</v>
      </c>
    </row>
    <row r="23" spans="1:14" x14ac:dyDescent="0.3">
      <c r="A23" s="260" t="s">
        <v>139</v>
      </c>
      <c r="B23" s="260" t="s">
        <v>149</v>
      </c>
      <c r="C23" s="260" t="s">
        <v>141</v>
      </c>
      <c r="D23" s="260" t="s">
        <v>141</v>
      </c>
      <c r="E23" s="260" t="s">
        <v>160</v>
      </c>
      <c r="F23" s="260" t="s">
        <v>157</v>
      </c>
      <c r="G23" s="260" t="s">
        <v>144</v>
      </c>
      <c r="H23" s="260" t="s">
        <v>53</v>
      </c>
      <c r="I23" s="260" t="s">
        <v>153</v>
      </c>
      <c r="J23" s="260" t="s">
        <v>154</v>
      </c>
      <c r="K23" s="260" t="s">
        <v>195</v>
      </c>
      <c r="L23" s="260" t="s">
        <v>11</v>
      </c>
      <c r="M23" s="260" t="s">
        <v>156</v>
      </c>
      <c r="N23" s="260" t="s">
        <v>11</v>
      </c>
    </row>
    <row r="24" spans="1:14" x14ac:dyDescent="0.3">
      <c r="A24" s="260" t="s">
        <v>139</v>
      </c>
      <c r="B24" s="260" t="s">
        <v>159</v>
      </c>
      <c r="C24" s="260" t="s">
        <v>141</v>
      </c>
      <c r="D24" s="260" t="s">
        <v>141</v>
      </c>
      <c r="E24" s="260" t="s">
        <v>196</v>
      </c>
      <c r="F24" s="260" t="s">
        <v>143</v>
      </c>
      <c r="G24" s="260" t="s">
        <v>144</v>
      </c>
      <c r="H24" s="260" t="s">
        <v>53</v>
      </c>
      <c r="I24" s="260" t="s">
        <v>161</v>
      </c>
      <c r="J24" s="260" t="s">
        <v>162</v>
      </c>
      <c r="K24" s="260" t="s">
        <v>197</v>
      </c>
      <c r="L24" s="260" t="s">
        <v>11</v>
      </c>
      <c r="M24" s="260" t="s">
        <v>164</v>
      </c>
      <c r="N24" s="260" t="s">
        <v>165</v>
      </c>
    </row>
    <row r="25" spans="1:14" x14ac:dyDescent="0.3">
      <c r="A25" s="260" t="s">
        <v>139</v>
      </c>
      <c r="B25" s="260" t="s">
        <v>159</v>
      </c>
      <c r="C25" s="260" t="s">
        <v>141</v>
      </c>
      <c r="D25" s="260" t="s">
        <v>141</v>
      </c>
      <c r="E25" s="260" t="s">
        <v>196</v>
      </c>
      <c r="F25" s="260" t="s">
        <v>143</v>
      </c>
      <c r="G25" s="260" t="s">
        <v>144</v>
      </c>
      <c r="H25" s="260" t="s">
        <v>53</v>
      </c>
      <c r="I25" s="260" t="s">
        <v>161</v>
      </c>
      <c r="J25" s="260" t="s">
        <v>162</v>
      </c>
      <c r="K25" s="260" t="s">
        <v>198</v>
      </c>
      <c r="L25" s="260" t="s">
        <v>11</v>
      </c>
      <c r="M25" s="260" t="s">
        <v>164</v>
      </c>
      <c r="N25" s="260" t="s">
        <v>165</v>
      </c>
    </row>
    <row r="26" spans="1:14" x14ac:dyDescent="0.3">
      <c r="A26" s="260" t="s">
        <v>139</v>
      </c>
      <c r="B26" s="260" t="s">
        <v>174</v>
      </c>
      <c r="C26" s="260" t="s">
        <v>141</v>
      </c>
      <c r="D26" s="260" t="s">
        <v>141</v>
      </c>
      <c r="E26" s="260" t="s">
        <v>196</v>
      </c>
      <c r="F26" s="260" t="s">
        <v>143</v>
      </c>
      <c r="G26" s="260" t="s">
        <v>144</v>
      </c>
      <c r="H26" s="260" t="s">
        <v>53</v>
      </c>
      <c r="I26" s="260" t="s">
        <v>175</v>
      </c>
      <c r="J26" s="260" t="s">
        <v>171</v>
      </c>
      <c r="K26" s="260" t="s">
        <v>199</v>
      </c>
      <c r="L26" s="260" t="s">
        <v>11</v>
      </c>
      <c r="M26" s="260" t="s">
        <v>200</v>
      </c>
      <c r="N26" s="260" t="s">
        <v>11</v>
      </c>
    </row>
    <row r="27" spans="1:14" x14ac:dyDescent="0.3">
      <c r="A27" s="260" t="s">
        <v>139</v>
      </c>
      <c r="B27" s="260" t="s">
        <v>140</v>
      </c>
      <c r="C27" s="260" t="s">
        <v>141</v>
      </c>
      <c r="D27" s="260" t="s">
        <v>141</v>
      </c>
      <c r="E27" s="260" t="s">
        <v>196</v>
      </c>
      <c r="F27" s="260" t="s">
        <v>143</v>
      </c>
      <c r="G27" s="260" t="s">
        <v>144</v>
      </c>
      <c r="H27" s="260" t="s">
        <v>53</v>
      </c>
      <c r="I27" s="260" t="s">
        <v>145</v>
      </c>
      <c r="J27" s="260" t="s">
        <v>146</v>
      </c>
      <c r="K27" s="260" t="s">
        <v>201</v>
      </c>
      <c r="L27" s="260" t="s">
        <v>11</v>
      </c>
      <c r="M27" s="260" t="s">
        <v>148</v>
      </c>
      <c r="N27" s="260" t="s">
        <v>11</v>
      </c>
    </row>
    <row r="28" spans="1:14" x14ac:dyDescent="0.3">
      <c r="A28" s="260" t="s">
        <v>139</v>
      </c>
      <c r="B28" s="260" t="s">
        <v>140</v>
      </c>
      <c r="C28" s="260" t="s">
        <v>141</v>
      </c>
      <c r="D28" s="260" t="s">
        <v>141</v>
      </c>
      <c r="E28" s="260" t="s">
        <v>196</v>
      </c>
      <c r="F28" s="260" t="s">
        <v>143</v>
      </c>
      <c r="G28" s="260" t="s">
        <v>144</v>
      </c>
      <c r="H28" s="260" t="s">
        <v>53</v>
      </c>
      <c r="I28" s="260" t="s">
        <v>145</v>
      </c>
      <c r="J28" s="260" t="s">
        <v>146</v>
      </c>
      <c r="K28" s="260" t="s">
        <v>202</v>
      </c>
      <c r="L28" s="260" t="s">
        <v>11</v>
      </c>
      <c r="M28" s="260" t="s">
        <v>148</v>
      </c>
      <c r="N28" s="260" t="s">
        <v>11</v>
      </c>
    </row>
    <row r="29" spans="1:14" x14ac:dyDescent="0.3">
      <c r="A29" s="260" t="s">
        <v>139</v>
      </c>
      <c r="B29" s="260" t="s">
        <v>149</v>
      </c>
      <c r="C29" s="260" t="s">
        <v>141</v>
      </c>
      <c r="D29" s="260" t="s">
        <v>141</v>
      </c>
      <c r="E29" s="260" t="s">
        <v>196</v>
      </c>
      <c r="F29" s="260" t="s">
        <v>143</v>
      </c>
      <c r="G29" s="260" t="s">
        <v>144</v>
      </c>
      <c r="H29" s="260" t="s">
        <v>53</v>
      </c>
      <c r="I29" s="260" t="s">
        <v>153</v>
      </c>
      <c r="J29" s="260" t="s">
        <v>154</v>
      </c>
      <c r="K29" s="260" t="s">
        <v>203</v>
      </c>
      <c r="L29" s="260" t="s">
        <v>11</v>
      </c>
      <c r="M29" s="260" t="s">
        <v>156</v>
      </c>
      <c r="N29" s="260" t="s">
        <v>11</v>
      </c>
    </row>
    <row r="30" spans="1:14" x14ac:dyDescent="0.3">
      <c r="A30" s="260" t="s">
        <v>139</v>
      </c>
      <c r="B30" s="260" t="s">
        <v>174</v>
      </c>
      <c r="C30" s="260" t="s">
        <v>141</v>
      </c>
      <c r="D30" s="260" t="s">
        <v>141</v>
      </c>
      <c r="E30" s="260" t="s">
        <v>196</v>
      </c>
      <c r="F30" s="260" t="s">
        <v>143</v>
      </c>
      <c r="G30" s="260" t="s">
        <v>144</v>
      </c>
      <c r="H30" s="260" t="s">
        <v>53</v>
      </c>
      <c r="I30" s="260" t="s">
        <v>175</v>
      </c>
      <c r="J30" s="260" t="s">
        <v>171</v>
      </c>
      <c r="K30" s="260" t="s">
        <v>204</v>
      </c>
      <c r="L30" s="260" t="s">
        <v>11</v>
      </c>
      <c r="M30" s="260" t="s">
        <v>205</v>
      </c>
      <c r="N30" s="260" t="s">
        <v>11</v>
      </c>
    </row>
    <row r="31" spans="1:14" x14ac:dyDescent="0.3">
      <c r="A31" s="260" t="s">
        <v>139</v>
      </c>
      <c r="B31" s="260" t="s">
        <v>174</v>
      </c>
      <c r="C31" s="260" t="s">
        <v>141</v>
      </c>
      <c r="D31" s="260" t="s">
        <v>141</v>
      </c>
      <c r="E31" s="260" t="s">
        <v>196</v>
      </c>
      <c r="F31" s="260" t="s">
        <v>157</v>
      </c>
      <c r="G31" s="260" t="s">
        <v>144</v>
      </c>
      <c r="H31" s="260" t="s">
        <v>53</v>
      </c>
      <c r="I31" s="260" t="s">
        <v>206</v>
      </c>
      <c r="J31" s="260" t="s">
        <v>171</v>
      </c>
      <c r="K31" s="260" t="s">
        <v>207</v>
      </c>
      <c r="L31" s="260" t="s">
        <v>11</v>
      </c>
      <c r="M31" s="260" t="s">
        <v>208</v>
      </c>
      <c r="N31" s="260" t="s">
        <v>11</v>
      </c>
    </row>
    <row r="32" spans="1:14" x14ac:dyDescent="0.3">
      <c r="A32" s="260" t="s">
        <v>139</v>
      </c>
      <c r="B32" s="260" t="s">
        <v>149</v>
      </c>
      <c r="C32" s="260" t="s">
        <v>141</v>
      </c>
      <c r="D32" s="260" t="s">
        <v>141</v>
      </c>
      <c r="E32" s="260" t="s">
        <v>196</v>
      </c>
      <c r="F32" s="260" t="s">
        <v>157</v>
      </c>
      <c r="G32" s="260" t="s">
        <v>144</v>
      </c>
      <c r="H32" s="260" t="s">
        <v>53</v>
      </c>
      <c r="I32" s="260" t="s">
        <v>153</v>
      </c>
      <c r="J32" s="260" t="s">
        <v>154</v>
      </c>
      <c r="K32" s="260" t="s">
        <v>209</v>
      </c>
      <c r="L32" s="260" t="s">
        <v>11</v>
      </c>
      <c r="M32" s="260" t="s">
        <v>156</v>
      </c>
      <c r="N32" s="260" t="s">
        <v>11</v>
      </c>
    </row>
    <row r="33" spans="1:14" x14ac:dyDescent="0.3">
      <c r="A33" s="260" t="s">
        <v>139</v>
      </c>
      <c r="B33" s="260" t="s">
        <v>149</v>
      </c>
      <c r="C33" s="260" t="s">
        <v>141</v>
      </c>
      <c r="D33" s="260" t="s">
        <v>141</v>
      </c>
      <c r="E33" s="260" t="s">
        <v>196</v>
      </c>
      <c r="F33" s="260" t="s">
        <v>157</v>
      </c>
      <c r="G33" s="260" t="s">
        <v>144</v>
      </c>
      <c r="H33" s="260" t="s">
        <v>53</v>
      </c>
      <c r="I33" s="260" t="s">
        <v>153</v>
      </c>
      <c r="J33" s="260" t="s">
        <v>154</v>
      </c>
      <c r="K33" s="260" t="s">
        <v>210</v>
      </c>
      <c r="L33" s="260" t="s">
        <v>11</v>
      </c>
      <c r="M33" s="260" t="s">
        <v>156</v>
      </c>
      <c r="N33" s="260" t="s">
        <v>11</v>
      </c>
    </row>
    <row r="34" spans="1:14" x14ac:dyDescent="0.3">
      <c r="A34" s="260" t="s">
        <v>139</v>
      </c>
      <c r="B34" s="260" t="s">
        <v>149</v>
      </c>
      <c r="C34" s="260" t="s">
        <v>141</v>
      </c>
      <c r="D34" s="260" t="s">
        <v>141</v>
      </c>
      <c r="E34" s="260" t="s">
        <v>196</v>
      </c>
      <c r="F34" s="260" t="s">
        <v>157</v>
      </c>
      <c r="G34" s="260" t="s">
        <v>144</v>
      </c>
      <c r="H34" s="260" t="s">
        <v>53</v>
      </c>
      <c r="I34" s="260" t="s">
        <v>153</v>
      </c>
      <c r="J34" s="260" t="s">
        <v>154</v>
      </c>
      <c r="K34" s="260" t="s">
        <v>211</v>
      </c>
      <c r="L34" s="260" t="s">
        <v>11</v>
      </c>
      <c r="M34" s="260" t="s">
        <v>156</v>
      </c>
      <c r="N34" s="260" t="s">
        <v>11</v>
      </c>
    </row>
    <row r="35" spans="1:14" x14ac:dyDescent="0.3">
      <c r="A35" s="260" t="s">
        <v>139</v>
      </c>
      <c r="B35" s="260" t="s">
        <v>149</v>
      </c>
      <c r="C35" s="260" t="s">
        <v>141</v>
      </c>
      <c r="D35" s="260" t="s">
        <v>141</v>
      </c>
      <c r="E35" s="260" t="s">
        <v>196</v>
      </c>
      <c r="F35" s="260" t="s">
        <v>157</v>
      </c>
      <c r="G35" s="260" t="s">
        <v>144</v>
      </c>
      <c r="H35" s="260" t="s">
        <v>53</v>
      </c>
      <c r="I35" s="260" t="s">
        <v>153</v>
      </c>
      <c r="J35" s="260" t="s">
        <v>154</v>
      </c>
      <c r="K35" s="260" t="s">
        <v>212</v>
      </c>
      <c r="L35" s="260" t="s">
        <v>11</v>
      </c>
      <c r="M35" s="260" t="s">
        <v>156</v>
      </c>
      <c r="N35" s="260" t="s">
        <v>11</v>
      </c>
    </row>
    <row r="36" spans="1:14" x14ac:dyDescent="0.3">
      <c r="A36" s="260" t="s">
        <v>139</v>
      </c>
      <c r="B36" s="260" t="s">
        <v>159</v>
      </c>
      <c r="C36" s="260" t="s">
        <v>141</v>
      </c>
      <c r="D36" s="260" t="s">
        <v>141</v>
      </c>
      <c r="E36" s="260" t="s">
        <v>196</v>
      </c>
      <c r="F36" s="260" t="s">
        <v>157</v>
      </c>
      <c r="G36" s="260" t="s">
        <v>144</v>
      </c>
      <c r="H36" s="260" t="s">
        <v>53</v>
      </c>
      <c r="I36" s="260" t="s">
        <v>213</v>
      </c>
      <c r="J36" s="260" t="s">
        <v>162</v>
      </c>
      <c r="K36" s="260" t="s">
        <v>214</v>
      </c>
      <c r="L36" s="260" t="s">
        <v>11</v>
      </c>
      <c r="M36" s="260" t="s">
        <v>215</v>
      </c>
      <c r="N36" s="260" t="s">
        <v>11</v>
      </c>
    </row>
    <row r="37" spans="1:14" x14ac:dyDescent="0.3">
      <c r="A37" s="260" t="s">
        <v>139</v>
      </c>
      <c r="B37" s="260" t="s">
        <v>174</v>
      </c>
      <c r="C37" s="260" t="s">
        <v>141</v>
      </c>
      <c r="D37" s="260" t="s">
        <v>141</v>
      </c>
      <c r="E37" s="260" t="s">
        <v>216</v>
      </c>
      <c r="F37" s="260" t="s">
        <v>143</v>
      </c>
      <c r="G37" s="260" t="s">
        <v>144</v>
      </c>
      <c r="H37" s="260" t="s">
        <v>53</v>
      </c>
      <c r="I37" s="260" t="s">
        <v>206</v>
      </c>
      <c r="J37" s="260" t="s">
        <v>171</v>
      </c>
      <c r="K37" s="260" t="s">
        <v>217</v>
      </c>
      <c r="L37" s="260" t="s">
        <v>11</v>
      </c>
      <c r="M37" s="260" t="s">
        <v>218</v>
      </c>
      <c r="N37" s="260" t="s">
        <v>11</v>
      </c>
    </row>
    <row r="38" spans="1:14" x14ac:dyDescent="0.3">
      <c r="A38" s="260" t="s">
        <v>139</v>
      </c>
      <c r="B38" s="260" t="s">
        <v>174</v>
      </c>
      <c r="C38" s="260" t="s">
        <v>141</v>
      </c>
      <c r="D38" s="260" t="s">
        <v>141</v>
      </c>
      <c r="E38" s="260" t="s">
        <v>216</v>
      </c>
      <c r="F38" s="260" t="s">
        <v>143</v>
      </c>
      <c r="G38" s="260" t="s">
        <v>144</v>
      </c>
      <c r="H38" s="260" t="s">
        <v>53</v>
      </c>
      <c r="I38" s="260" t="s">
        <v>175</v>
      </c>
      <c r="J38" s="260" t="s">
        <v>171</v>
      </c>
      <c r="K38" s="260" t="s">
        <v>219</v>
      </c>
      <c r="L38" s="260" t="s">
        <v>11</v>
      </c>
      <c r="M38" s="260" t="s">
        <v>220</v>
      </c>
      <c r="N38" s="260" t="s">
        <v>11</v>
      </c>
    </row>
    <row r="39" spans="1:14" x14ac:dyDescent="0.3">
      <c r="A39" s="260" t="s">
        <v>139</v>
      </c>
      <c r="B39" s="260" t="s">
        <v>159</v>
      </c>
      <c r="C39" s="260" t="s">
        <v>141</v>
      </c>
      <c r="D39" s="260" t="s">
        <v>141</v>
      </c>
      <c r="E39" s="260" t="s">
        <v>216</v>
      </c>
      <c r="F39" s="260" t="s">
        <v>143</v>
      </c>
      <c r="G39" s="260" t="s">
        <v>144</v>
      </c>
      <c r="H39" s="260" t="s">
        <v>53</v>
      </c>
      <c r="I39" s="260" t="s">
        <v>161</v>
      </c>
      <c r="J39" s="260" t="s">
        <v>162</v>
      </c>
      <c r="K39" s="260" t="s">
        <v>221</v>
      </c>
      <c r="L39" s="260" t="s">
        <v>11</v>
      </c>
      <c r="M39" s="260" t="s">
        <v>164</v>
      </c>
      <c r="N39" s="260" t="s">
        <v>165</v>
      </c>
    </row>
    <row r="40" spans="1:14" x14ac:dyDescent="0.3">
      <c r="A40" s="260" t="s">
        <v>139</v>
      </c>
      <c r="B40" s="260" t="s">
        <v>159</v>
      </c>
      <c r="C40" s="260" t="s">
        <v>141</v>
      </c>
      <c r="D40" s="260" t="s">
        <v>141</v>
      </c>
      <c r="E40" s="260" t="s">
        <v>216</v>
      </c>
      <c r="F40" s="260" t="s">
        <v>143</v>
      </c>
      <c r="G40" s="260" t="s">
        <v>144</v>
      </c>
      <c r="H40" s="260" t="s">
        <v>53</v>
      </c>
      <c r="I40" s="260" t="s">
        <v>161</v>
      </c>
      <c r="J40" s="260" t="s">
        <v>162</v>
      </c>
      <c r="K40" s="260" t="s">
        <v>222</v>
      </c>
      <c r="L40" s="260" t="s">
        <v>11</v>
      </c>
      <c r="M40" s="260" t="s">
        <v>164</v>
      </c>
      <c r="N40" s="260" t="s">
        <v>87</v>
      </c>
    </row>
    <row r="41" spans="1:14" x14ac:dyDescent="0.3">
      <c r="A41" s="260" t="s">
        <v>139</v>
      </c>
      <c r="B41" s="260" t="s">
        <v>149</v>
      </c>
      <c r="C41" s="260" t="s">
        <v>141</v>
      </c>
      <c r="D41" s="260" t="s">
        <v>141</v>
      </c>
      <c r="E41" s="260" t="s">
        <v>216</v>
      </c>
      <c r="F41" s="260" t="s">
        <v>143</v>
      </c>
      <c r="G41" s="260" t="s">
        <v>144</v>
      </c>
      <c r="H41" s="260" t="s">
        <v>53</v>
      </c>
      <c r="I41" s="260" t="s">
        <v>150</v>
      </c>
      <c r="J41" s="260" t="s">
        <v>84</v>
      </c>
      <c r="K41" s="260" t="s">
        <v>223</v>
      </c>
      <c r="L41" s="260" t="s">
        <v>11</v>
      </c>
      <c r="M41" s="260" t="s">
        <v>152</v>
      </c>
      <c r="N41" s="260" t="s">
        <v>11</v>
      </c>
    </row>
    <row r="42" spans="1:14" x14ac:dyDescent="0.3">
      <c r="A42" s="260" t="s">
        <v>139</v>
      </c>
      <c r="B42" s="260" t="s">
        <v>149</v>
      </c>
      <c r="C42" s="260" t="s">
        <v>141</v>
      </c>
      <c r="D42" s="260" t="s">
        <v>141</v>
      </c>
      <c r="E42" s="260" t="s">
        <v>216</v>
      </c>
      <c r="F42" s="260" t="s">
        <v>143</v>
      </c>
      <c r="G42" s="260" t="s">
        <v>144</v>
      </c>
      <c r="H42" s="260" t="s">
        <v>53</v>
      </c>
      <c r="I42" s="260" t="s">
        <v>153</v>
      </c>
      <c r="J42" s="260" t="s">
        <v>154</v>
      </c>
      <c r="K42" s="260" t="s">
        <v>224</v>
      </c>
      <c r="L42" s="260" t="s">
        <v>11</v>
      </c>
      <c r="M42" s="260" t="s">
        <v>156</v>
      </c>
      <c r="N42" s="260" t="s">
        <v>11</v>
      </c>
    </row>
    <row r="43" spans="1:14" x14ac:dyDescent="0.3">
      <c r="A43" s="260" t="s">
        <v>139</v>
      </c>
      <c r="B43" s="260" t="s">
        <v>149</v>
      </c>
      <c r="C43" s="260" t="s">
        <v>141</v>
      </c>
      <c r="D43" s="260" t="s">
        <v>141</v>
      </c>
      <c r="E43" s="260" t="s">
        <v>216</v>
      </c>
      <c r="F43" s="260" t="s">
        <v>143</v>
      </c>
      <c r="G43" s="260" t="s">
        <v>144</v>
      </c>
      <c r="H43" s="260" t="s">
        <v>53</v>
      </c>
      <c r="I43" s="260" t="s">
        <v>153</v>
      </c>
      <c r="J43" s="260" t="s">
        <v>154</v>
      </c>
      <c r="K43" s="260" t="s">
        <v>225</v>
      </c>
      <c r="L43" s="260" t="s">
        <v>11</v>
      </c>
      <c r="M43" s="260" t="s">
        <v>156</v>
      </c>
      <c r="N43" s="260" t="s">
        <v>11</v>
      </c>
    </row>
    <row r="44" spans="1:14" x14ac:dyDescent="0.3">
      <c r="A44" s="260" t="s">
        <v>139</v>
      </c>
      <c r="B44" s="260" t="s">
        <v>174</v>
      </c>
      <c r="C44" s="260" t="s">
        <v>141</v>
      </c>
      <c r="D44" s="260" t="s">
        <v>141</v>
      </c>
      <c r="E44" s="260" t="s">
        <v>216</v>
      </c>
      <c r="F44" s="260" t="s">
        <v>143</v>
      </c>
      <c r="G44" s="260" t="s">
        <v>144</v>
      </c>
      <c r="H44" s="260" t="s">
        <v>53</v>
      </c>
      <c r="I44" s="260" t="s">
        <v>170</v>
      </c>
      <c r="J44" s="260" t="s">
        <v>171</v>
      </c>
      <c r="K44" s="260" t="s">
        <v>226</v>
      </c>
      <c r="L44" s="260" t="s">
        <v>11</v>
      </c>
      <c r="M44" s="260" t="s">
        <v>188</v>
      </c>
      <c r="N44" s="260" t="s">
        <v>11</v>
      </c>
    </row>
    <row r="45" spans="1:14" x14ac:dyDescent="0.3">
      <c r="A45" s="260" t="s">
        <v>139</v>
      </c>
      <c r="B45" s="260" t="s">
        <v>159</v>
      </c>
      <c r="C45" s="260" t="s">
        <v>141</v>
      </c>
      <c r="D45" s="260" t="s">
        <v>141</v>
      </c>
      <c r="E45" s="260" t="s">
        <v>216</v>
      </c>
      <c r="F45" s="260" t="s">
        <v>157</v>
      </c>
      <c r="G45" s="260" t="s">
        <v>144</v>
      </c>
      <c r="H45" s="260" t="s">
        <v>53</v>
      </c>
      <c r="I45" s="260" t="s">
        <v>227</v>
      </c>
      <c r="J45" s="260" t="s">
        <v>228</v>
      </c>
      <c r="K45" s="260" t="s">
        <v>229</v>
      </c>
      <c r="L45" s="260" t="s">
        <v>11</v>
      </c>
      <c r="M45" s="260" t="s">
        <v>230</v>
      </c>
      <c r="N45" s="260" t="s">
        <v>11</v>
      </c>
    </row>
    <row r="46" spans="1:14" x14ac:dyDescent="0.3">
      <c r="A46" s="260" t="s">
        <v>139</v>
      </c>
      <c r="B46" s="260" t="s">
        <v>149</v>
      </c>
      <c r="C46" s="260" t="s">
        <v>141</v>
      </c>
      <c r="D46" s="260" t="s">
        <v>141</v>
      </c>
      <c r="E46" s="260" t="s">
        <v>216</v>
      </c>
      <c r="F46" s="260" t="s">
        <v>157</v>
      </c>
      <c r="G46" s="260" t="s">
        <v>144</v>
      </c>
      <c r="H46" s="260" t="s">
        <v>53</v>
      </c>
      <c r="I46" s="260" t="s">
        <v>153</v>
      </c>
      <c r="J46" s="260" t="s">
        <v>154</v>
      </c>
      <c r="K46" s="260" t="s">
        <v>231</v>
      </c>
      <c r="L46" s="260" t="s">
        <v>11</v>
      </c>
      <c r="M46" s="260" t="s">
        <v>156</v>
      </c>
      <c r="N46" s="260" t="s">
        <v>11</v>
      </c>
    </row>
    <row r="47" spans="1:14" x14ac:dyDescent="0.3">
      <c r="A47" s="260" t="s">
        <v>139</v>
      </c>
      <c r="B47" s="260" t="s">
        <v>174</v>
      </c>
      <c r="C47" s="260" t="s">
        <v>141</v>
      </c>
      <c r="D47" s="260" t="s">
        <v>141</v>
      </c>
      <c r="E47" s="260" t="s">
        <v>232</v>
      </c>
      <c r="F47" s="260" t="s">
        <v>143</v>
      </c>
      <c r="G47" s="260" t="s">
        <v>144</v>
      </c>
      <c r="H47" s="260" t="s">
        <v>53</v>
      </c>
      <c r="I47" s="260" t="s">
        <v>206</v>
      </c>
      <c r="J47" s="260" t="s">
        <v>171</v>
      </c>
      <c r="K47" s="260" t="s">
        <v>233</v>
      </c>
      <c r="L47" s="260" t="s">
        <v>11</v>
      </c>
      <c r="M47" s="260" t="s">
        <v>218</v>
      </c>
      <c r="N47" s="260" t="s">
        <v>11</v>
      </c>
    </row>
    <row r="48" spans="1:14" x14ac:dyDescent="0.3">
      <c r="A48" s="260" t="s">
        <v>139</v>
      </c>
      <c r="B48" s="260" t="s">
        <v>159</v>
      </c>
      <c r="C48" s="260" t="s">
        <v>141</v>
      </c>
      <c r="D48" s="260" t="s">
        <v>141</v>
      </c>
      <c r="E48" s="260" t="s">
        <v>232</v>
      </c>
      <c r="F48" s="260" t="s">
        <v>143</v>
      </c>
      <c r="G48" s="260" t="s">
        <v>144</v>
      </c>
      <c r="H48" s="260" t="s">
        <v>53</v>
      </c>
      <c r="I48" s="260" t="s">
        <v>234</v>
      </c>
      <c r="J48" s="260" t="s">
        <v>162</v>
      </c>
      <c r="K48" s="260" t="s">
        <v>235</v>
      </c>
      <c r="L48" s="260" t="s">
        <v>11</v>
      </c>
      <c r="M48" s="260" t="s">
        <v>236</v>
      </c>
      <c r="N48" s="260" t="s">
        <v>11</v>
      </c>
    </row>
    <row r="49" spans="1:14" x14ac:dyDescent="0.3">
      <c r="A49" s="260" t="s">
        <v>139</v>
      </c>
      <c r="B49" s="260" t="s">
        <v>149</v>
      </c>
      <c r="C49" s="260" t="s">
        <v>141</v>
      </c>
      <c r="D49" s="260" t="s">
        <v>141</v>
      </c>
      <c r="E49" s="260" t="s">
        <v>232</v>
      </c>
      <c r="F49" s="260" t="s">
        <v>143</v>
      </c>
      <c r="G49" s="260" t="s">
        <v>144</v>
      </c>
      <c r="H49" s="260" t="s">
        <v>53</v>
      </c>
      <c r="I49" s="260" t="s">
        <v>150</v>
      </c>
      <c r="J49" s="260" t="s">
        <v>84</v>
      </c>
      <c r="K49" s="260" t="s">
        <v>237</v>
      </c>
      <c r="L49" s="260" t="s">
        <v>11</v>
      </c>
      <c r="M49" s="260" t="s">
        <v>152</v>
      </c>
      <c r="N49" s="260" t="s">
        <v>11</v>
      </c>
    </row>
    <row r="50" spans="1:14" x14ac:dyDescent="0.3">
      <c r="A50" s="260" t="s">
        <v>139</v>
      </c>
      <c r="B50" s="260" t="s">
        <v>149</v>
      </c>
      <c r="C50" s="260" t="s">
        <v>141</v>
      </c>
      <c r="D50" s="260" t="s">
        <v>141</v>
      </c>
      <c r="E50" s="260" t="s">
        <v>232</v>
      </c>
      <c r="F50" s="260" t="s">
        <v>143</v>
      </c>
      <c r="G50" s="260" t="s">
        <v>144</v>
      </c>
      <c r="H50" s="260" t="s">
        <v>53</v>
      </c>
      <c r="I50" s="260" t="s">
        <v>153</v>
      </c>
      <c r="J50" s="260" t="s">
        <v>154</v>
      </c>
      <c r="K50" s="260" t="s">
        <v>238</v>
      </c>
      <c r="L50" s="260" t="s">
        <v>11</v>
      </c>
      <c r="M50" s="260" t="s">
        <v>156</v>
      </c>
      <c r="N50" s="260" t="s">
        <v>11</v>
      </c>
    </row>
    <row r="51" spans="1:14" x14ac:dyDescent="0.3">
      <c r="A51" s="260" t="s">
        <v>139</v>
      </c>
      <c r="B51" s="260" t="s">
        <v>149</v>
      </c>
      <c r="C51" s="260" t="s">
        <v>141</v>
      </c>
      <c r="D51" s="260" t="s">
        <v>141</v>
      </c>
      <c r="E51" s="260" t="s">
        <v>232</v>
      </c>
      <c r="F51" s="260" t="s">
        <v>143</v>
      </c>
      <c r="G51" s="260" t="s">
        <v>144</v>
      </c>
      <c r="H51" s="260" t="s">
        <v>53</v>
      </c>
      <c r="I51" s="260" t="s">
        <v>153</v>
      </c>
      <c r="J51" s="260" t="s">
        <v>154</v>
      </c>
      <c r="K51" s="260" t="s">
        <v>239</v>
      </c>
      <c r="L51" s="260" t="s">
        <v>11</v>
      </c>
      <c r="M51" s="260" t="s">
        <v>156</v>
      </c>
      <c r="N51" s="260" t="s">
        <v>11</v>
      </c>
    </row>
    <row r="52" spans="1:14" x14ac:dyDescent="0.3">
      <c r="A52" s="260" t="s">
        <v>139</v>
      </c>
      <c r="B52" s="260" t="s">
        <v>149</v>
      </c>
      <c r="C52" s="260" t="s">
        <v>141</v>
      </c>
      <c r="D52" s="260" t="s">
        <v>141</v>
      </c>
      <c r="E52" s="260" t="s">
        <v>232</v>
      </c>
      <c r="F52" s="260" t="s">
        <v>143</v>
      </c>
      <c r="G52" s="260" t="s">
        <v>144</v>
      </c>
      <c r="H52" s="260" t="s">
        <v>53</v>
      </c>
      <c r="I52" s="260" t="s">
        <v>153</v>
      </c>
      <c r="J52" s="260" t="s">
        <v>154</v>
      </c>
      <c r="K52" s="260" t="s">
        <v>240</v>
      </c>
      <c r="L52" s="260" t="s">
        <v>11</v>
      </c>
      <c r="M52" s="260" t="s">
        <v>156</v>
      </c>
      <c r="N52" s="260" t="s">
        <v>11</v>
      </c>
    </row>
    <row r="53" spans="1:14" x14ac:dyDescent="0.3">
      <c r="A53" s="260" t="s">
        <v>139</v>
      </c>
      <c r="B53" s="260" t="s">
        <v>149</v>
      </c>
      <c r="C53" s="260" t="s">
        <v>141</v>
      </c>
      <c r="D53" s="260" t="s">
        <v>141</v>
      </c>
      <c r="E53" s="260" t="s">
        <v>232</v>
      </c>
      <c r="F53" s="260" t="s">
        <v>157</v>
      </c>
      <c r="G53" s="260" t="s">
        <v>144</v>
      </c>
      <c r="H53" s="260" t="s">
        <v>52</v>
      </c>
      <c r="I53" s="260" t="s">
        <v>150</v>
      </c>
      <c r="J53" s="260" t="s">
        <v>84</v>
      </c>
      <c r="K53" s="260" t="s">
        <v>241</v>
      </c>
      <c r="L53" s="260" t="s">
        <v>11</v>
      </c>
      <c r="M53" s="260" t="s">
        <v>152</v>
      </c>
      <c r="N53" s="260" t="s">
        <v>11</v>
      </c>
    </row>
    <row r="54" spans="1:14" x14ac:dyDescent="0.3">
      <c r="A54" s="260" t="s">
        <v>139</v>
      </c>
      <c r="B54" s="260" t="s">
        <v>149</v>
      </c>
      <c r="C54" s="260" t="s">
        <v>141</v>
      </c>
      <c r="D54" s="260" t="s">
        <v>141</v>
      </c>
      <c r="E54" s="260" t="s">
        <v>232</v>
      </c>
      <c r="F54" s="260" t="s">
        <v>157</v>
      </c>
      <c r="G54" s="260" t="s">
        <v>144</v>
      </c>
      <c r="H54" s="260" t="s">
        <v>52</v>
      </c>
      <c r="I54" s="260" t="s">
        <v>150</v>
      </c>
      <c r="J54" s="260" t="s">
        <v>84</v>
      </c>
      <c r="K54" s="260" t="s">
        <v>242</v>
      </c>
      <c r="L54" s="260" t="s">
        <v>11</v>
      </c>
      <c r="M54" s="260" t="s">
        <v>152</v>
      </c>
      <c r="N54" s="260" t="s">
        <v>11</v>
      </c>
    </row>
    <row r="55" spans="1:14" x14ac:dyDescent="0.3">
      <c r="A55" s="260" t="s">
        <v>139</v>
      </c>
      <c r="B55" s="260" t="s">
        <v>149</v>
      </c>
      <c r="C55" s="260" t="s">
        <v>141</v>
      </c>
      <c r="D55" s="260" t="s">
        <v>141</v>
      </c>
      <c r="E55" s="260" t="s">
        <v>232</v>
      </c>
      <c r="F55" s="260" t="s">
        <v>157</v>
      </c>
      <c r="G55" s="260" t="s">
        <v>144</v>
      </c>
      <c r="H55" s="260" t="s">
        <v>52</v>
      </c>
      <c r="I55" s="260" t="s">
        <v>153</v>
      </c>
      <c r="J55" s="260" t="s">
        <v>154</v>
      </c>
      <c r="K55" s="260" t="s">
        <v>243</v>
      </c>
      <c r="L55" s="260" t="s">
        <v>11</v>
      </c>
      <c r="M55" s="260" t="s">
        <v>156</v>
      </c>
      <c r="N55" s="260" t="s">
        <v>11</v>
      </c>
    </row>
    <row r="56" spans="1:14" x14ac:dyDescent="0.3">
      <c r="A56" s="260" t="s">
        <v>139</v>
      </c>
      <c r="B56" s="260" t="s">
        <v>159</v>
      </c>
      <c r="C56" s="260" t="s">
        <v>141</v>
      </c>
      <c r="D56" s="260" t="s">
        <v>141</v>
      </c>
      <c r="E56" s="260" t="s">
        <v>232</v>
      </c>
      <c r="F56" s="260" t="s">
        <v>157</v>
      </c>
      <c r="G56" s="260" t="s">
        <v>144</v>
      </c>
      <c r="H56" s="260" t="s">
        <v>53</v>
      </c>
      <c r="I56" s="260" t="s">
        <v>213</v>
      </c>
      <c r="J56" s="260" t="s">
        <v>162</v>
      </c>
      <c r="K56" s="260" t="s">
        <v>244</v>
      </c>
      <c r="L56" s="260" t="s">
        <v>11</v>
      </c>
      <c r="M56" s="260" t="s">
        <v>245</v>
      </c>
      <c r="N56" s="260" t="s">
        <v>11</v>
      </c>
    </row>
    <row r="57" spans="1:14" x14ac:dyDescent="0.3">
      <c r="A57" s="260" t="s">
        <v>139</v>
      </c>
      <c r="B57" s="260" t="s">
        <v>159</v>
      </c>
      <c r="C57" s="260" t="s">
        <v>141</v>
      </c>
      <c r="D57" s="260" t="s">
        <v>141</v>
      </c>
      <c r="E57" s="260" t="s">
        <v>232</v>
      </c>
      <c r="F57" s="260" t="s">
        <v>157</v>
      </c>
      <c r="G57" s="260" t="s">
        <v>144</v>
      </c>
      <c r="H57" s="260" t="s">
        <v>53</v>
      </c>
      <c r="I57" s="260" t="s">
        <v>213</v>
      </c>
      <c r="J57" s="260" t="s">
        <v>162</v>
      </c>
      <c r="K57" s="260" t="s">
        <v>246</v>
      </c>
      <c r="L57" s="260" t="s">
        <v>11</v>
      </c>
      <c r="M57" s="260" t="s">
        <v>215</v>
      </c>
      <c r="N57" s="260" t="s">
        <v>11</v>
      </c>
    </row>
    <row r="58" spans="1:14" x14ac:dyDescent="0.3">
      <c r="A58" s="260" t="s">
        <v>139</v>
      </c>
      <c r="B58" s="260" t="s">
        <v>140</v>
      </c>
      <c r="C58" s="260" t="s">
        <v>141</v>
      </c>
      <c r="D58" s="260" t="s">
        <v>141</v>
      </c>
      <c r="E58" s="260" t="s">
        <v>232</v>
      </c>
      <c r="F58" s="260" t="s">
        <v>157</v>
      </c>
      <c r="G58" s="260" t="s">
        <v>144</v>
      </c>
      <c r="H58" s="260" t="s">
        <v>53</v>
      </c>
      <c r="I58" s="260" t="s">
        <v>145</v>
      </c>
      <c r="J58" s="260" t="s">
        <v>146</v>
      </c>
      <c r="K58" s="260" t="s">
        <v>247</v>
      </c>
      <c r="L58" s="260" t="s">
        <v>11</v>
      </c>
      <c r="M58" s="260" t="s">
        <v>148</v>
      </c>
      <c r="N58" s="260" t="s">
        <v>11</v>
      </c>
    </row>
    <row r="59" spans="1:14" x14ac:dyDescent="0.3">
      <c r="A59" s="260" t="s">
        <v>139</v>
      </c>
      <c r="B59" s="260" t="s">
        <v>159</v>
      </c>
      <c r="C59" s="260" t="s">
        <v>141</v>
      </c>
      <c r="D59" s="260" t="s">
        <v>141</v>
      </c>
      <c r="E59" s="260" t="s">
        <v>232</v>
      </c>
      <c r="F59" s="260" t="s">
        <v>157</v>
      </c>
      <c r="G59" s="260" t="s">
        <v>144</v>
      </c>
      <c r="H59" s="260" t="s">
        <v>53</v>
      </c>
      <c r="I59" s="260" t="s">
        <v>161</v>
      </c>
      <c r="J59" s="260" t="s">
        <v>162</v>
      </c>
      <c r="K59" s="260" t="s">
        <v>248</v>
      </c>
      <c r="L59" s="260" t="s">
        <v>11</v>
      </c>
      <c r="M59" s="260" t="s">
        <v>164</v>
      </c>
      <c r="N59" s="260" t="s">
        <v>165</v>
      </c>
    </row>
    <row r="60" spans="1:14" x14ac:dyDescent="0.3">
      <c r="A60" s="260" t="s">
        <v>139</v>
      </c>
      <c r="B60" s="260" t="s">
        <v>149</v>
      </c>
      <c r="C60" s="260" t="s">
        <v>141</v>
      </c>
      <c r="D60" s="260" t="s">
        <v>141</v>
      </c>
      <c r="E60" s="260" t="s">
        <v>232</v>
      </c>
      <c r="F60" s="260" t="s">
        <v>157</v>
      </c>
      <c r="G60" s="260" t="s">
        <v>144</v>
      </c>
      <c r="H60" s="260" t="s">
        <v>53</v>
      </c>
      <c r="I60" s="260" t="s">
        <v>150</v>
      </c>
      <c r="J60" s="260" t="s">
        <v>84</v>
      </c>
      <c r="K60" s="260" t="s">
        <v>249</v>
      </c>
      <c r="L60" s="260" t="s">
        <v>11</v>
      </c>
      <c r="M60" s="260" t="s">
        <v>152</v>
      </c>
      <c r="N60" s="260" t="s">
        <v>11</v>
      </c>
    </row>
    <row r="61" spans="1:14" x14ac:dyDescent="0.3">
      <c r="A61" s="260" t="s">
        <v>139</v>
      </c>
      <c r="B61" s="260" t="s">
        <v>149</v>
      </c>
      <c r="C61" s="260" t="s">
        <v>141</v>
      </c>
      <c r="D61" s="260" t="s">
        <v>141</v>
      </c>
      <c r="E61" s="260" t="s">
        <v>232</v>
      </c>
      <c r="F61" s="260" t="s">
        <v>157</v>
      </c>
      <c r="G61" s="260" t="s">
        <v>144</v>
      </c>
      <c r="H61" s="260" t="s">
        <v>53</v>
      </c>
      <c r="I61" s="260" t="s">
        <v>150</v>
      </c>
      <c r="J61" s="260" t="s">
        <v>84</v>
      </c>
      <c r="K61" s="260" t="s">
        <v>250</v>
      </c>
      <c r="L61" s="260" t="s">
        <v>11</v>
      </c>
      <c r="M61" s="260" t="s">
        <v>152</v>
      </c>
      <c r="N61" s="260" t="s">
        <v>11</v>
      </c>
    </row>
    <row r="62" spans="1:14" x14ac:dyDescent="0.3">
      <c r="A62" s="260" t="s">
        <v>139</v>
      </c>
      <c r="B62" s="260" t="s">
        <v>149</v>
      </c>
      <c r="C62" s="260" t="s">
        <v>141</v>
      </c>
      <c r="D62" s="260" t="s">
        <v>141</v>
      </c>
      <c r="E62" s="260" t="s">
        <v>232</v>
      </c>
      <c r="F62" s="260" t="s">
        <v>157</v>
      </c>
      <c r="G62" s="260" t="s">
        <v>144</v>
      </c>
      <c r="H62" s="260" t="s">
        <v>53</v>
      </c>
      <c r="I62" s="260" t="s">
        <v>150</v>
      </c>
      <c r="J62" s="260" t="s">
        <v>84</v>
      </c>
      <c r="K62" s="260" t="s">
        <v>251</v>
      </c>
      <c r="L62" s="260" t="s">
        <v>11</v>
      </c>
      <c r="M62" s="260" t="s">
        <v>152</v>
      </c>
      <c r="N62" s="260" t="s">
        <v>11</v>
      </c>
    </row>
    <row r="63" spans="1:14" x14ac:dyDescent="0.3">
      <c r="A63" s="260" t="s">
        <v>139</v>
      </c>
      <c r="B63" s="260" t="s">
        <v>149</v>
      </c>
      <c r="C63" s="260" t="s">
        <v>141</v>
      </c>
      <c r="D63" s="260" t="s">
        <v>141</v>
      </c>
      <c r="E63" s="260" t="s">
        <v>232</v>
      </c>
      <c r="F63" s="260" t="s">
        <v>157</v>
      </c>
      <c r="G63" s="260" t="s">
        <v>144</v>
      </c>
      <c r="H63" s="260" t="s">
        <v>53</v>
      </c>
      <c r="I63" s="260" t="s">
        <v>150</v>
      </c>
      <c r="J63" s="260" t="s">
        <v>84</v>
      </c>
      <c r="K63" s="260" t="s">
        <v>252</v>
      </c>
      <c r="L63" s="260" t="s">
        <v>11</v>
      </c>
      <c r="M63" s="260" t="s">
        <v>152</v>
      </c>
      <c r="N63" s="260" t="s">
        <v>11</v>
      </c>
    </row>
    <row r="64" spans="1:14" x14ac:dyDescent="0.3">
      <c r="A64" s="260" t="s">
        <v>139</v>
      </c>
      <c r="B64" s="260" t="s">
        <v>149</v>
      </c>
      <c r="C64" s="260" t="s">
        <v>141</v>
      </c>
      <c r="D64" s="260" t="s">
        <v>141</v>
      </c>
      <c r="E64" s="260" t="s">
        <v>232</v>
      </c>
      <c r="F64" s="260" t="s">
        <v>157</v>
      </c>
      <c r="G64" s="260" t="s">
        <v>144</v>
      </c>
      <c r="H64" s="260" t="s">
        <v>53</v>
      </c>
      <c r="I64" s="260" t="s">
        <v>153</v>
      </c>
      <c r="J64" s="260" t="s">
        <v>154</v>
      </c>
      <c r="K64" s="260" t="s">
        <v>253</v>
      </c>
      <c r="L64" s="260" t="s">
        <v>11</v>
      </c>
      <c r="M64" s="260" t="s">
        <v>156</v>
      </c>
      <c r="N64" s="260" t="s">
        <v>11</v>
      </c>
    </row>
    <row r="65" spans="1:14" x14ac:dyDescent="0.3">
      <c r="A65" s="260" t="s">
        <v>139</v>
      </c>
      <c r="B65" s="260" t="s">
        <v>140</v>
      </c>
      <c r="C65" s="260" t="s">
        <v>141</v>
      </c>
      <c r="D65" s="260" t="s">
        <v>141</v>
      </c>
      <c r="E65" s="260" t="s">
        <v>254</v>
      </c>
      <c r="F65" s="260" t="s">
        <v>143</v>
      </c>
      <c r="G65" s="260" t="s">
        <v>144</v>
      </c>
      <c r="H65" s="260" t="s">
        <v>52</v>
      </c>
      <c r="I65" s="260" t="s">
        <v>255</v>
      </c>
      <c r="J65" s="260" t="s">
        <v>256</v>
      </c>
      <c r="K65" s="260" t="s">
        <v>257</v>
      </c>
      <c r="L65" s="260" t="s">
        <v>11</v>
      </c>
      <c r="M65" s="260" t="s">
        <v>258</v>
      </c>
      <c r="N65" s="260" t="s">
        <v>87</v>
      </c>
    </row>
    <row r="66" spans="1:14" x14ac:dyDescent="0.3">
      <c r="A66" s="260" t="s">
        <v>139</v>
      </c>
      <c r="B66" s="260" t="s">
        <v>149</v>
      </c>
      <c r="C66" s="260" t="s">
        <v>141</v>
      </c>
      <c r="D66" s="260" t="s">
        <v>141</v>
      </c>
      <c r="E66" s="260" t="s">
        <v>254</v>
      </c>
      <c r="F66" s="260" t="s">
        <v>143</v>
      </c>
      <c r="G66" s="260" t="s">
        <v>144</v>
      </c>
      <c r="H66" s="260" t="s">
        <v>53</v>
      </c>
      <c r="I66" s="260" t="s">
        <v>259</v>
      </c>
      <c r="J66" s="260" t="s">
        <v>84</v>
      </c>
      <c r="K66" s="260" t="s">
        <v>260</v>
      </c>
      <c r="L66" s="260" t="s">
        <v>11</v>
      </c>
      <c r="M66" s="260" t="s">
        <v>261</v>
      </c>
      <c r="N66" s="260" t="s">
        <v>262</v>
      </c>
    </row>
    <row r="67" spans="1:14" x14ac:dyDescent="0.3">
      <c r="A67" s="260" t="s">
        <v>139</v>
      </c>
      <c r="B67" s="260" t="s">
        <v>174</v>
      </c>
      <c r="C67" s="260" t="s">
        <v>141</v>
      </c>
      <c r="D67" s="260" t="s">
        <v>141</v>
      </c>
      <c r="E67" s="260" t="s">
        <v>254</v>
      </c>
      <c r="F67" s="260" t="s">
        <v>143</v>
      </c>
      <c r="G67" s="260" t="s">
        <v>144</v>
      </c>
      <c r="H67" s="260" t="s">
        <v>53</v>
      </c>
      <c r="I67" s="260" t="s">
        <v>263</v>
      </c>
      <c r="J67" s="260" t="s">
        <v>171</v>
      </c>
      <c r="K67" s="260" t="s">
        <v>264</v>
      </c>
      <c r="L67" s="260" t="s">
        <v>11</v>
      </c>
      <c r="M67" s="260" t="s">
        <v>265</v>
      </c>
      <c r="N67" s="260" t="s">
        <v>11</v>
      </c>
    </row>
    <row r="68" spans="1:14" x14ac:dyDescent="0.3">
      <c r="A68" s="260" t="s">
        <v>139</v>
      </c>
      <c r="B68" s="260" t="s">
        <v>174</v>
      </c>
      <c r="C68" s="260" t="s">
        <v>141</v>
      </c>
      <c r="D68" s="260" t="s">
        <v>141</v>
      </c>
      <c r="E68" s="260" t="s">
        <v>254</v>
      </c>
      <c r="F68" s="260" t="s">
        <v>143</v>
      </c>
      <c r="G68" s="260" t="s">
        <v>144</v>
      </c>
      <c r="H68" s="260" t="s">
        <v>53</v>
      </c>
      <c r="I68" s="260" t="s">
        <v>170</v>
      </c>
      <c r="J68" s="260" t="s">
        <v>171</v>
      </c>
      <c r="K68" s="260" t="s">
        <v>266</v>
      </c>
      <c r="L68" s="260" t="s">
        <v>11</v>
      </c>
      <c r="M68" s="260" t="s">
        <v>267</v>
      </c>
      <c r="N68" s="260" t="s">
        <v>268</v>
      </c>
    </row>
    <row r="69" spans="1:14" x14ac:dyDescent="0.3">
      <c r="A69" s="260" t="s">
        <v>139</v>
      </c>
      <c r="B69" s="260" t="s">
        <v>159</v>
      </c>
      <c r="C69" s="260" t="s">
        <v>141</v>
      </c>
      <c r="D69" s="260" t="s">
        <v>141</v>
      </c>
      <c r="E69" s="260" t="s">
        <v>254</v>
      </c>
      <c r="F69" s="260" t="s">
        <v>143</v>
      </c>
      <c r="G69" s="260" t="s">
        <v>144</v>
      </c>
      <c r="H69" s="260" t="s">
        <v>53</v>
      </c>
      <c r="I69" s="260" t="s">
        <v>269</v>
      </c>
      <c r="J69" s="260" t="s">
        <v>162</v>
      </c>
      <c r="K69" s="260" t="s">
        <v>270</v>
      </c>
      <c r="L69" s="260" t="s">
        <v>11</v>
      </c>
      <c r="M69" s="260" t="s">
        <v>271</v>
      </c>
      <c r="N69" s="260" t="s">
        <v>11</v>
      </c>
    </row>
    <row r="70" spans="1:14" x14ac:dyDescent="0.3">
      <c r="A70" s="260" t="s">
        <v>139</v>
      </c>
      <c r="B70" s="260" t="s">
        <v>159</v>
      </c>
      <c r="C70" s="260" t="s">
        <v>141</v>
      </c>
      <c r="D70" s="260" t="s">
        <v>141</v>
      </c>
      <c r="E70" s="260" t="s">
        <v>254</v>
      </c>
      <c r="F70" s="260" t="s">
        <v>143</v>
      </c>
      <c r="G70" s="260" t="s">
        <v>144</v>
      </c>
      <c r="H70" s="260" t="s">
        <v>53</v>
      </c>
      <c r="I70" s="260" t="s">
        <v>213</v>
      </c>
      <c r="J70" s="260" t="s">
        <v>162</v>
      </c>
      <c r="K70" s="260" t="s">
        <v>272</v>
      </c>
      <c r="L70" s="260" t="s">
        <v>11</v>
      </c>
      <c r="M70" s="260" t="s">
        <v>273</v>
      </c>
      <c r="N70" s="260" t="s">
        <v>11</v>
      </c>
    </row>
    <row r="71" spans="1:14" x14ac:dyDescent="0.3">
      <c r="A71" s="260" t="s">
        <v>139</v>
      </c>
      <c r="B71" s="260" t="s">
        <v>174</v>
      </c>
      <c r="C71" s="260" t="s">
        <v>141</v>
      </c>
      <c r="D71" s="260" t="s">
        <v>141</v>
      </c>
      <c r="E71" s="260" t="s">
        <v>254</v>
      </c>
      <c r="F71" s="260" t="s">
        <v>143</v>
      </c>
      <c r="G71" s="260" t="s">
        <v>144</v>
      </c>
      <c r="H71" s="260" t="s">
        <v>53</v>
      </c>
      <c r="I71" s="260" t="s">
        <v>274</v>
      </c>
      <c r="J71" s="260" t="s">
        <v>171</v>
      </c>
      <c r="K71" s="260" t="s">
        <v>275</v>
      </c>
      <c r="L71" s="260" t="s">
        <v>11</v>
      </c>
      <c r="M71" s="260" t="s">
        <v>276</v>
      </c>
      <c r="N71" s="260" t="s">
        <v>11</v>
      </c>
    </row>
    <row r="72" spans="1:14" x14ac:dyDescent="0.3">
      <c r="A72" s="260" t="s">
        <v>139</v>
      </c>
      <c r="B72" s="260" t="s">
        <v>174</v>
      </c>
      <c r="C72" s="260" t="s">
        <v>141</v>
      </c>
      <c r="D72" s="260" t="s">
        <v>141</v>
      </c>
      <c r="E72" s="260" t="s">
        <v>254</v>
      </c>
      <c r="F72" s="260" t="s">
        <v>143</v>
      </c>
      <c r="G72" s="260" t="s">
        <v>144</v>
      </c>
      <c r="H72" s="260" t="s">
        <v>53</v>
      </c>
      <c r="I72" s="260" t="s">
        <v>274</v>
      </c>
      <c r="J72" s="260" t="s">
        <v>171</v>
      </c>
      <c r="K72" s="260" t="s">
        <v>277</v>
      </c>
      <c r="L72" s="260" t="s">
        <v>11</v>
      </c>
      <c r="M72" s="260" t="s">
        <v>276</v>
      </c>
      <c r="N72" s="260" t="s">
        <v>11</v>
      </c>
    </row>
    <row r="73" spans="1:14" x14ac:dyDescent="0.3">
      <c r="A73" s="260" t="s">
        <v>139</v>
      </c>
      <c r="B73" s="260" t="s">
        <v>174</v>
      </c>
      <c r="C73" s="260" t="s">
        <v>141</v>
      </c>
      <c r="D73" s="260" t="s">
        <v>141</v>
      </c>
      <c r="E73" s="260" t="s">
        <v>254</v>
      </c>
      <c r="F73" s="260" t="s">
        <v>143</v>
      </c>
      <c r="G73" s="260" t="s">
        <v>144</v>
      </c>
      <c r="H73" s="260" t="s">
        <v>53</v>
      </c>
      <c r="I73" s="260" t="s">
        <v>274</v>
      </c>
      <c r="J73" s="260" t="s">
        <v>171</v>
      </c>
      <c r="K73" s="260" t="s">
        <v>278</v>
      </c>
      <c r="L73" s="260" t="s">
        <v>11</v>
      </c>
      <c r="M73" s="260" t="s">
        <v>276</v>
      </c>
      <c r="N73" s="260" t="s">
        <v>11</v>
      </c>
    </row>
    <row r="74" spans="1:14" x14ac:dyDescent="0.3">
      <c r="A74" s="260" t="s">
        <v>139</v>
      </c>
      <c r="B74" s="260" t="s">
        <v>174</v>
      </c>
      <c r="C74" s="260" t="s">
        <v>141</v>
      </c>
      <c r="D74" s="260" t="s">
        <v>141</v>
      </c>
      <c r="E74" s="260" t="s">
        <v>254</v>
      </c>
      <c r="F74" s="260" t="s">
        <v>143</v>
      </c>
      <c r="G74" s="260" t="s">
        <v>144</v>
      </c>
      <c r="H74" s="260" t="s">
        <v>53</v>
      </c>
      <c r="I74" s="260" t="s">
        <v>279</v>
      </c>
      <c r="J74" s="260" t="s">
        <v>171</v>
      </c>
      <c r="K74" s="260" t="s">
        <v>280</v>
      </c>
      <c r="L74" s="260" t="s">
        <v>11</v>
      </c>
      <c r="M74" s="260" t="s">
        <v>281</v>
      </c>
      <c r="N74" s="260" t="s">
        <v>11</v>
      </c>
    </row>
    <row r="75" spans="1:14" x14ac:dyDescent="0.3">
      <c r="A75" s="260" t="s">
        <v>139</v>
      </c>
      <c r="B75" s="260" t="s">
        <v>159</v>
      </c>
      <c r="C75" s="260" t="s">
        <v>141</v>
      </c>
      <c r="D75" s="260" t="s">
        <v>141</v>
      </c>
      <c r="E75" s="260" t="s">
        <v>254</v>
      </c>
      <c r="F75" s="260" t="s">
        <v>157</v>
      </c>
      <c r="G75" s="260" t="s">
        <v>144</v>
      </c>
      <c r="H75" s="260" t="s">
        <v>52</v>
      </c>
      <c r="I75" s="260" t="s">
        <v>282</v>
      </c>
      <c r="J75" s="260" t="s">
        <v>162</v>
      </c>
      <c r="K75" s="260" t="s">
        <v>283</v>
      </c>
      <c r="L75" s="260" t="s">
        <v>11</v>
      </c>
      <c r="M75" s="260" t="s">
        <v>284</v>
      </c>
      <c r="N75" s="260" t="s">
        <v>11</v>
      </c>
    </row>
    <row r="76" spans="1:14" x14ac:dyDescent="0.3">
      <c r="A76" s="260" t="s">
        <v>139</v>
      </c>
      <c r="B76" s="260" t="s">
        <v>174</v>
      </c>
      <c r="C76" s="260" t="s">
        <v>141</v>
      </c>
      <c r="D76" s="260" t="s">
        <v>141</v>
      </c>
      <c r="E76" s="260" t="s">
        <v>254</v>
      </c>
      <c r="F76" s="260" t="s">
        <v>157</v>
      </c>
      <c r="G76" s="260" t="s">
        <v>144</v>
      </c>
      <c r="H76" s="260" t="s">
        <v>53</v>
      </c>
      <c r="I76" s="260" t="s">
        <v>285</v>
      </c>
      <c r="J76" s="260" t="s">
        <v>171</v>
      </c>
      <c r="K76" s="260" t="s">
        <v>286</v>
      </c>
      <c r="L76" s="260" t="s">
        <v>11</v>
      </c>
      <c r="M76" s="260" t="s">
        <v>287</v>
      </c>
      <c r="N76" s="260" t="s">
        <v>11</v>
      </c>
    </row>
    <row r="77" spans="1:14" x14ac:dyDescent="0.3">
      <c r="A77" s="260" t="s">
        <v>139</v>
      </c>
      <c r="B77" s="260" t="s">
        <v>174</v>
      </c>
      <c r="C77" s="260" t="s">
        <v>141</v>
      </c>
      <c r="D77" s="260" t="s">
        <v>141</v>
      </c>
      <c r="E77" s="260" t="s">
        <v>254</v>
      </c>
      <c r="F77" s="260" t="s">
        <v>157</v>
      </c>
      <c r="G77" s="260" t="s">
        <v>144</v>
      </c>
      <c r="H77" s="260" t="s">
        <v>53</v>
      </c>
      <c r="I77" s="260" t="s">
        <v>279</v>
      </c>
      <c r="J77" s="260" t="s">
        <v>171</v>
      </c>
      <c r="K77" s="260" t="s">
        <v>288</v>
      </c>
      <c r="L77" s="260" t="s">
        <v>11</v>
      </c>
      <c r="M77" s="260" t="s">
        <v>281</v>
      </c>
      <c r="N77" s="260" t="s">
        <v>11</v>
      </c>
    </row>
    <row r="78" spans="1:14" x14ac:dyDescent="0.3">
      <c r="A78" s="260" t="s">
        <v>139</v>
      </c>
      <c r="B78" s="260" t="s">
        <v>174</v>
      </c>
      <c r="C78" s="260" t="s">
        <v>141</v>
      </c>
      <c r="D78" s="260" t="s">
        <v>141</v>
      </c>
      <c r="E78" s="260" t="s">
        <v>254</v>
      </c>
      <c r="F78" s="260" t="s">
        <v>157</v>
      </c>
      <c r="G78" s="260" t="s">
        <v>144</v>
      </c>
      <c r="H78" s="260" t="s">
        <v>53</v>
      </c>
      <c r="I78" s="260" t="s">
        <v>279</v>
      </c>
      <c r="J78" s="260" t="s">
        <v>171</v>
      </c>
      <c r="K78" s="260" t="s">
        <v>289</v>
      </c>
      <c r="L78" s="260" t="s">
        <v>11</v>
      </c>
      <c r="M78" s="260" t="s">
        <v>281</v>
      </c>
      <c r="N78" s="260" t="s">
        <v>11</v>
      </c>
    </row>
    <row r="79" spans="1:14" x14ac:dyDescent="0.3">
      <c r="A79" s="260" t="s">
        <v>139</v>
      </c>
      <c r="B79" s="260" t="s">
        <v>174</v>
      </c>
      <c r="C79" s="260" t="s">
        <v>141</v>
      </c>
      <c r="D79" s="260" t="s">
        <v>141</v>
      </c>
      <c r="E79" s="260" t="s">
        <v>254</v>
      </c>
      <c r="F79" s="260" t="s">
        <v>157</v>
      </c>
      <c r="G79" s="260" t="s">
        <v>144</v>
      </c>
      <c r="H79" s="260" t="s">
        <v>53</v>
      </c>
      <c r="I79" s="260" t="s">
        <v>279</v>
      </c>
      <c r="J79" s="260" t="s">
        <v>171</v>
      </c>
      <c r="K79" s="260" t="s">
        <v>290</v>
      </c>
      <c r="L79" s="260" t="s">
        <v>11</v>
      </c>
      <c r="M79" s="260" t="s">
        <v>281</v>
      </c>
      <c r="N79" s="260" t="s">
        <v>11</v>
      </c>
    </row>
    <row r="80" spans="1:14" x14ac:dyDescent="0.3">
      <c r="A80" s="260" t="s">
        <v>139</v>
      </c>
      <c r="B80" s="260" t="s">
        <v>159</v>
      </c>
      <c r="C80" s="260" t="s">
        <v>141</v>
      </c>
      <c r="D80" s="260" t="s">
        <v>141</v>
      </c>
      <c r="E80" s="260" t="s">
        <v>254</v>
      </c>
      <c r="F80" s="260" t="s">
        <v>157</v>
      </c>
      <c r="G80" s="260" t="s">
        <v>144</v>
      </c>
      <c r="H80" s="260" t="s">
        <v>53</v>
      </c>
      <c r="I80" s="260" t="s">
        <v>282</v>
      </c>
      <c r="J80" s="260" t="s">
        <v>162</v>
      </c>
      <c r="K80" s="260" t="s">
        <v>291</v>
      </c>
      <c r="L80" s="260" t="s">
        <v>11</v>
      </c>
      <c r="M80" s="260" t="s">
        <v>284</v>
      </c>
      <c r="N80" s="260" t="s">
        <v>11</v>
      </c>
    </row>
    <row r="81" spans="1:14" x14ac:dyDescent="0.3">
      <c r="A81" s="260" t="s">
        <v>139</v>
      </c>
      <c r="B81" s="260" t="s">
        <v>159</v>
      </c>
      <c r="C81" s="260" t="s">
        <v>141</v>
      </c>
      <c r="D81" s="260" t="s">
        <v>141</v>
      </c>
      <c r="E81" s="260" t="s">
        <v>292</v>
      </c>
      <c r="F81" s="260" t="s">
        <v>143</v>
      </c>
      <c r="G81" s="260" t="s">
        <v>144</v>
      </c>
      <c r="H81" s="260" t="s">
        <v>52</v>
      </c>
      <c r="I81" s="260" t="s">
        <v>282</v>
      </c>
      <c r="J81" s="260" t="s">
        <v>162</v>
      </c>
      <c r="K81" s="260" t="s">
        <v>293</v>
      </c>
      <c r="L81" s="260" t="s">
        <v>11</v>
      </c>
      <c r="M81" s="260" t="s">
        <v>284</v>
      </c>
      <c r="N81" s="260" t="s">
        <v>11</v>
      </c>
    </row>
    <row r="82" spans="1:14" x14ac:dyDescent="0.3">
      <c r="A82" s="260" t="s">
        <v>139</v>
      </c>
      <c r="B82" s="260" t="s">
        <v>149</v>
      </c>
      <c r="C82" s="260" t="s">
        <v>141</v>
      </c>
      <c r="D82" s="260" t="s">
        <v>141</v>
      </c>
      <c r="E82" s="260" t="s">
        <v>292</v>
      </c>
      <c r="F82" s="260" t="s">
        <v>143</v>
      </c>
      <c r="G82" s="260" t="s">
        <v>144</v>
      </c>
      <c r="H82" s="260" t="s">
        <v>53</v>
      </c>
      <c r="I82" s="260" t="s">
        <v>259</v>
      </c>
      <c r="J82" s="260" t="s">
        <v>84</v>
      </c>
      <c r="K82" s="260" t="s">
        <v>294</v>
      </c>
      <c r="L82" s="260" t="s">
        <v>11</v>
      </c>
      <c r="M82" s="260" t="s">
        <v>261</v>
      </c>
      <c r="N82" s="260" t="s">
        <v>87</v>
      </c>
    </row>
    <row r="83" spans="1:14" x14ac:dyDescent="0.3">
      <c r="A83" s="260" t="s">
        <v>139</v>
      </c>
      <c r="B83" s="260" t="s">
        <v>174</v>
      </c>
      <c r="C83" s="260" t="s">
        <v>141</v>
      </c>
      <c r="D83" s="260" t="s">
        <v>141</v>
      </c>
      <c r="E83" s="260" t="s">
        <v>292</v>
      </c>
      <c r="F83" s="260" t="s">
        <v>157</v>
      </c>
      <c r="G83" s="260" t="s">
        <v>144</v>
      </c>
      <c r="H83" s="260" t="s">
        <v>52</v>
      </c>
      <c r="I83" s="260" t="s">
        <v>285</v>
      </c>
      <c r="J83" s="260" t="s">
        <v>171</v>
      </c>
      <c r="K83" s="260" t="s">
        <v>295</v>
      </c>
      <c r="L83" s="260" t="s">
        <v>11</v>
      </c>
      <c r="M83" s="260" t="s">
        <v>287</v>
      </c>
      <c r="N83" s="260" t="s">
        <v>11</v>
      </c>
    </row>
    <row r="84" spans="1:14" x14ac:dyDescent="0.3">
      <c r="A84" s="260" t="s">
        <v>139</v>
      </c>
      <c r="B84" s="260" t="s">
        <v>159</v>
      </c>
      <c r="C84" s="260" t="s">
        <v>141</v>
      </c>
      <c r="D84" s="260" t="s">
        <v>141</v>
      </c>
      <c r="E84" s="260" t="s">
        <v>292</v>
      </c>
      <c r="F84" s="260" t="s">
        <v>157</v>
      </c>
      <c r="G84" s="260" t="s">
        <v>144</v>
      </c>
      <c r="H84" s="260" t="s">
        <v>52</v>
      </c>
      <c r="I84" s="260" t="s">
        <v>282</v>
      </c>
      <c r="J84" s="260" t="s">
        <v>162</v>
      </c>
      <c r="K84" s="260" t="s">
        <v>296</v>
      </c>
      <c r="L84" s="260" t="s">
        <v>11</v>
      </c>
      <c r="M84" s="260" t="s">
        <v>297</v>
      </c>
      <c r="N84" s="260" t="s">
        <v>11</v>
      </c>
    </row>
    <row r="85" spans="1:14" x14ac:dyDescent="0.3">
      <c r="A85" s="260" t="s">
        <v>139</v>
      </c>
      <c r="B85" s="260" t="s">
        <v>159</v>
      </c>
      <c r="C85" s="260" t="s">
        <v>141</v>
      </c>
      <c r="D85" s="260" t="s">
        <v>141</v>
      </c>
      <c r="E85" s="260" t="s">
        <v>292</v>
      </c>
      <c r="F85" s="260" t="s">
        <v>157</v>
      </c>
      <c r="G85" s="260" t="s">
        <v>144</v>
      </c>
      <c r="H85" s="260" t="s">
        <v>53</v>
      </c>
      <c r="I85" s="260" t="s">
        <v>282</v>
      </c>
      <c r="J85" s="260" t="s">
        <v>162</v>
      </c>
      <c r="K85" s="260" t="s">
        <v>298</v>
      </c>
      <c r="L85" s="260" t="s">
        <v>11</v>
      </c>
      <c r="M85" s="260" t="s">
        <v>284</v>
      </c>
      <c r="N85" s="260" t="s">
        <v>11</v>
      </c>
    </row>
    <row r="86" spans="1:14" x14ac:dyDescent="0.3">
      <c r="A86" s="260" t="s">
        <v>139</v>
      </c>
      <c r="B86" s="260" t="s">
        <v>174</v>
      </c>
      <c r="C86" s="260" t="s">
        <v>141</v>
      </c>
      <c r="D86" s="260" t="s">
        <v>141</v>
      </c>
      <c r="E86" s="260" t="s">
        <v>299</v>
      </c>
      <c r="F86" s="260" t="s">
        <v>143</v>
      </c>
      <c r="G86" s="260" t="s">
        <v>144</v>
      </c>
      <c r="H86" s="260" t="s">
        <v>53</v>
      </c>
      <c r="I86" s="260" t="s">
        <v>274</v>
      </c>
      <c r="J86" s="260" t="s">
        <v>171</v>
      </c>
      <c r="K86" s="260" t="s">
        <v>300</v>
      </c>
      <c r="L86" s="260" t="s">
        <v>11</v>
      </c>
      <c r="M86" s="260" t="s">
        <v>301</v>
      </c>
      <c r="N86" s="260" t="s">
        <v>11</v>
      </c>
    </row>
    <row r="87" spans="1:14" x14ac:dyDescent="0.3">
      <c r="A87" s="260" t="s">
        <v>139</v>
      </c>
      <c r="B87" s="260" t="s">
        <v>159</v>
      </c>
      <c r="C87" s="260" t="s">
        <v>141</v>
      </c>
      <c r="D87" s="260" t="s">
        <v>141</v>
      </c>
      <c r="E87" s="260" t="s">
        <v>299</v>
      </c>
      <c r="F87" s="260" t="s">
        <v>143</v>
      </c>
      <c r="G87" s="260" t="s">
        <v>144</v>
      </c>
      <c r="H87" s="260" t="s">
        <v>53</v>
      </c>
      <c r="I87" s="260" t="s">
        <v>282</v>
      </c>
      <c r="J87" s="260" t="s">
        <v>162</v>
      </c>
      <c r="K87" s="260" t="s">
        <v>302</v>
      </c>
      <c r="L87" s="260" t="s">
        <v>11</v>
      </c>
      <c r="M87" s="260" t="s">
        <v>284</v>
      </c>
      <c r="N87" s="260" t="s">
        <v>11</v>
      </c>
    </row>
    <row r="88" spans="1:14" x14ac:dyDescent="0.3">
      <c r="A88" s="260" t="s">
        <v>139</v>
      </c>
      <c r="B88" s="260" t="s">
        <v>159</v>
      </c>
      <c r="C88" s="260" t="s">
        <v>141</v>
      </c>
      <c r="D88" s="260" t="s">
        <v>141</v>
      </c>
      <c r="E88" s="260" t="s">
        <v>299</v>
      </c>
      <c r="F88" s="260" t="s">
        <v>143</v>
      </c>
      <c r="G88" s="260" t="s">
        <v>144</v>
      </c>
      <c r="H88" s="260" t="s">
        <v>53</v>
      </c>
      <c r="I88" s="260" t="s">
        <v>282</v>
      </c>
      <c r="J88" s="260" t="s">
        <v>162</v>
      </c>
      <c r="K88" s="260" t="s">
        <v>303</v>
      </c>
      <c r="L88" s="260" t="s">
        <v>11</v>
      </c>
      <c r="M88" s="260" t="s">
        <v>284</v>
      </c>
      <c r="N88" s="260" t="s">
        <v>11</v>
      </c>
    </row>
    <row r="89" spans="1:14" x14ac:dyDescent="0.3">
      <c r="A89" s="260" t="s">
        <v>139</v>
      </c>
      <c r="B89" s="260" t="s">
        <v>159</v>
      </c>
      <c r="C89" s="260" t="s">
        <v>141</v>
      </c>
      <c r="D89" s="260" t="s">
        <v>141</v>
      </c>
      <c r="E89" s="260" t="s">
        <v>299</v>
      </c>
      <c r="F89" s="260" t="s">
        <v>143</v>
      </c>
      <c r="G89" s="260" t="s">
        <v>144</v>
      </c>
      <c r="H89" s="260" t="s">
        <v>53</v>
      </c>
      <c r="I89" s="260" t="s">
        <v>282</v>
      </c>
      <c r="J89" s="260" t="s">
        <v>162</v>
      </c>
      <c r="K89" s="260" t="s">
        <v>304</v>
      </c>
      <c r="L89" s="260" t="s">
        <v>11</v>
      </c>
      <c r="M89" s="260" t="s">
        <v>297</v>
      </c>
      <c r="N89" s="260" t="s">
        <v>11</v>
      </c>
    </row>
    <row r="90" spans="1:14" x14ac:dyDescent="0.3">
      <c r="A90" s="260" t="s">
        <v>139</v>
      </c>
      <c r="B90" s="260" t="s">
        <v>149</v>
      </c>
      <c r="C90" s="260" t="s">
        <v>141</v>
      </c>
      <c r="D90" s="260" t="s">
        <v>141</v>
      </c>
      <c r="E90" s="260" t="s">
        <v>299</v>
      </c>
      <c r="F90" s="260" t="s">
        <v>143</v>
      </c>
      <c r="G90" s="260" t="s">
        <v>144</v>
      </c>
      <c r="H90" s="260" t="s">
        <v>53</v>
      </c>
      <c r="I90" s="260" t="s">
        <v>305</v>
      </c>
      <c r="J90" s="260" t="s">
        <v>306</v>
      </c>
      <c r="K90" s="260" t="s">
        <v>307</v>
      </c>
      <c r="L90" s="260" t="s">
        <v>11</v>
      </c>
      <c r="M90" s="260" t="s">
        <v>308</v>
      </c>
      <c r="N90" s="260" t="s">
        <v>11</v>
      </c>
    </row>
    <row r="91" spans="1:14" x14ac:dyDescent="0.3">
      <c r="A91" s="260" t="s">
        <v>139</v>
      </c>
      <c r="B91" s="260" t="s">
        <v>174</v>
      </c>
      <c r="C91" s="260" t="s">
        <v>141</v>
      </c>
      <c r="D91" s="260" t="s">
        <v>141</v>
      </c>
      <c r="E91" s="260" t="s">
        <v>299</v>
      </c>
      <c r="F91" s="260" t="s">
        <v>143</v>
      </c>
      <c r="G91" s="260" t="s">
        <v>144</v>
      </c>
      <c r="H91" s="260" t="s">
        <v>53</v>
      </c>
      <c r="I91" s="260" t="s">
        <v>279</v>
      </c>
      <c r="J91" s="260" t="s">
        <v>171</v>
      </c>
      <c r="K91" s="260" t="s">
        <v>309</v>
      </c>
      <c r="L91" s="260" t="s">
        <v>11</v>
      </c>
      <c r="M91" s="260" t="s">
        <v>310</v>
      </c>
      <c r="N91" s="260" t="s">
        <v>11</v>
      </c>
    </row>
    <row r="92" spans="1:14" x14ac:dyDescent="0.3">
      <c r="A92" s="260" t="s">
        <v>139</v>
      </c>
      <c r="B92" s="260" t="s">
        <v>174</v>
      </c>
      <c r="C92" s="260" t="s">
        <v>141</v>
      </c>
      <c r="D92" s="260" t="s">
        <v>141</v>
      </c>
      <c r="E92" s="260" t="s">
        <v>299</v>
      </c>
      <c r="F92" s="260" t="s">
        <v>157</v>
      </c>
      <c r="G92" s="260" t="s">
        <v>144</v>
      </c>
      <c r="H92" s="260" t="s">
        <v>52</v>
      </c>
      <c r="I92" s="260" t="s">
        <v>285</v>
      </c>
      <c r="J92" s="260" t="s">
        <v>171</v>
      </c>
      <c r="K92" s="260" t="s">
        <v>311</v>
      </c>
      <c r="L92" s="260" t="s">
        <v>11</v>
      </c>
      <c r="M92" s="260" t="s">
        <v>312</v>
      </c>
      <c r="N92" s="260" t="s">
        <v>11</v>
      </c>
    </row>
    <row r="93" spans="1:14" x14ac:dyDescent="0.3">
      <c r="A93" s="260" t="s">
        <v>139</v>
      </c>
      <c r="B93" s="260" t="s">
        <v>159</v>
      </c>
      <c r="C93" s="260" t="s">
        <v>141</v>
      </c>
      <c r="D93" s="260" t="s">
        <v>141</v>
      </c>
      <c r="E93" s="260" t="s">
        <v>299</v>
      </c>
      <c r="F93" s="260" t="s">
        <v>157</v>
      </c>
      <c r="G93" s="260" t="s">
        <v>144</v>
      </c>
      <c r="H93" s="260" t="s">
        <v>52</v>
      </c>
      <c r="I93" s="260" t="s">
        <v>282</v>
      </c>
      <c r="J93" s="260" t="s">
        <v>162</v>
      </c>
      <c r="K93" s="260" t="s">
        <v>313</v>
      </c>
      <c r="L93" s="260" t="s">
        <v>11</v>
      </c>
      <c r="M93" s="260" t="s">
        <v>284</v>
      </c>
      <c r="N93" s="260" t="s">
        <v>11</v>
      </c>
    </row>
    <row r="94" spans="1:14" x14ac:dyDescent="0.3">
      <c r="A94" s="260" t="s">
        <v>139</v>
      </c>
      <c r="B94" s="260" t="s">
        <v>174</v>
      </c>
      <c r="C94" s="260" t="s">
        <v>141</v>
      </c>
      <c r="D94" s="260" t="s">
        <v>141</v>
      </c>
      <c r="E94" s="260" t="s">
        <v>299</v>
      </c>
      <c r="F94" s="260" t="s">
        <v>157</v>
      </c>
      <c r="G94" s="260" t="s">
        <v>144</v>
      </c>
      <c r="H94" s="260" t="s">
        <v>53</v>
      </c>
      <c r="I94" s="260" t="s">
        <v>279</v>
      </c>
      <c r="J94" s="260" t="s">
        <v>171</v>
      </c>
      <c r="K94" s="260" t="s">
        <v>314</v>
      </c>
      <c r="L94" s="260" t="s">
        <v>11</v>
      </c>
      <c r="M94" s="260" t="s">
        <v>315</v>
      </c>
      <c r="N94" s="260" t="s">
        <v>11</v>
      </c>
    </row>
    <row r="95" spans="1:14" x14ac:dyDescent="0.3">
      <c r="A95" s="260" t="s">
        <v>139</v>
      </c>
      <c r="B95" s="260" t="s">
        <v>159</v>
      </c>
      <c r="C95" s="260" t="s">
        <v>141</v>
      </c>
      <c r="D95" s="260" t="s">
        <v>141</v>
      </c>
      <c r="E95" s="260" t="s">
        <v>299</v>
      </c>
      <c r="F95" s="260" t="s">
        <v>157</v>
      </c>
      <c r="G95" s="260" t="s">
        <v>144</v>
      </c>
      <c r="H95" s="260" t="s">
        <v>53</v>
      </c>
      <c r="I95" s="260" t="s">
        <v>282</v>
      </c>
      <c r="J95" s="260" t="s">
        <v>162</v>
      </c>
      <c r="K95" s="260" t="s">
        <v>316</v>
      </c>
      <c r="L95" s="260" t="s">
        <v>11</v>
      </c>
      <c r="M95" s="260" t="s">
        <v>284</v>
      </c>
      <c r="N95" s="260" t="s">
        <v>11</v>
      </c>
    </row>
    <row r="96" spans="1:14" x14ac:dyDescent="0.3">
      <c r="A96" s="260" t="s">
        <v>139</v>
      </c>
      <c r="B96" s="260" t="s">
        <v>159</v>
      </c>
      <c r="C96" s="260" t="s">
        <v>141</v>
      </c>
      <c r="D96" s="260" t="s">
        <v>141</v>
      </c>
      <c r="E96" s="260" t="s">
        <v>299</v>
      </c>
      <c r="F96" s="260" t="s">
        <v>157</v>
      </c>
      <c r="G96" s="260" t="s">
        <v>144</v>
      </c>
      <c r="H96" s="260" t="s">
        <v>53</v>
      </c>
      <c r="I96" s="260" t="s">
        <v>282</v>
      </c>
      <c r="J96" s="260" t="s">
        <v>162</v>
      </c>
      <c r="K96" s="260" t="s">
        <v>317</v>
      </c>
      <c r="L96" s="260" t="s">
        <v>11</v>
      </c>
      <c r="M96" s="260" t="s">
        <v>284</v>
      </c>
      <c r="N96" s="260" t="s">
        <v>11</v>
      </c>
    </row>
    <row r="97" spans="1:14" x14ac:dyDescent="0.3">
      <c r="A97" s="260" t="s">
        <v>139</v>
      </c>
      <c r="B97" s="260" t="s">
        <v>159</v>
      </c>
      <c r="C97" s="260" t="s">
        <v>141</v>
      </c>
      <c r="D97" s="260" t="s">
        <v>141</v>
      </c>
      <c r="E97" s="260" t="s">
        <v>299</v>
      </c>
      <c r="F97" s="260" t="s">
        <v>157</v>
      </c>
      <c r="G97" s="260" t="s">
        <v>144</v>
      </c>
      <c r="H97" s="260" t="s">
        <v>53</v>
      </c>
      <c r="I97" s="260" t="s">
        <v>282</v>
      </c>
      <c r="J97" s="260" t="s">
        <v>162</v>
      </c>
      <c r="K97" s="260" t="s">
        <v>318</v>
      </c>
      <c r="L97" s="260" t="s">
        <v>11</v>
      </c>
      <c r="M97" s="260" t="s">
        <v>284</v>
      </c>
      <c r="N97" s="260" t="s">
        <v>11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F9F1A8-8897-4D19-9607-840296F1B914}">
  <dimension ref="A1:P129"/>
  <sheetViews>
    <sheetView workbookViewId="0">
      <selection sqref="A1:G128"/>
    </sheetView>
  </sheetViews>
  <sheetFormatPr defaultRowHeight="14.4" x14ac:dyDescent="0.3"/>
  <cols>
    <col min="1" max="1" width="5.6640625" style="613" customWidth="1"/>
    <col min="2" max="2" width="8.5546875" style="613" customWidth="1"/>
    <col min="3" max="3" width="9.6640625" style="613" bestFit="1" customWidth="1"/>
    <col min="4" max="4" width="6.44140625" style="605" customWidth="1"/>
    <col min="5" max="5" width="28.77734375" style="604" bestFit="1" customWidth="1"/>
    <col min="6" max="6" width="24.6640625" style="604" customWidth="1"/>
    <col min="7" max="7" width="11.6640625" style="604" customWidth="1"/>
    <col min="8" max="10" width="8.88671875" style="260"/>
    <col min="11" max="11" width="12" style="260" customWidth="1"/>
    <col min="12" max="256" width="8.88671875" style="260"/>
    <col min="257" max="257" width="5.6640625" style="260" customWidth="1"/>
    <col min="258" max="258" width="8.6640625" style="260" customWidth="1"/>
    <col min="259" max="259" width="9.6640625" style="260" bestFit="1" customWidth="1"/>
    <col min="260" max="260" width="6.44140625" style="260" customWidth="1"/>
    <col min="261" max="261" width="28.77734375" style="260" bestFit="1" customWidth="1"/>
    <col min="262" max="262" width="24.6640625" style="260" customWidth="1"/>
    <col min="263" max="263" width="11.6640625" style="260" customWidth="1"/>
    <col min="264" max="266" width="8.88671875" style="260"/>
    <col min="267" max="267" width="12" style="260" customWidth="1"/>
    <col min="268" max="512" width="8.88671875" style="260"/>
    <col min="513" max="513" width="5.6640625" style="260" customWidth="1"/>
    <col min="514" max="514" width="8.6640625" style="260" customWidth="1"/>
    <col min="515" max="515" width="9.6640625" style="260" bestFit="1" customWidth="1"/>
    <col min="516" max="516" width="6.44140625" style="260" customWidth="1"/>
    <col min="517" max="517" width="28.77734375" style="260" bestFit="1" customWidth="1"/>
    <col min="518" max="518" width="24.6640625" style="260" customWidth="1"/>
    <col min="519" max="519" width="11.6640625" style="260" customWidth="1"/>
    <col min="520" max="522" width="8.88671875" style="260"/>
    <col min="523" max="523" width="12" style="260" customWidth="1"/>
    <col min="524" max="768" width="8.88671875" style="260"/>
    <col min="769" max="769" width="5.6640625" style="260" customWidth="1"/>
    <col min="770" max="770" width="8.6640625" style="260" customWidth="1"/>
    <col min="771" max="771" width="9.6640625" style="260" bestFit="1" customWidth="1"/>
    <col min="772" max="772" width="6.44140625" style="260" customWidth="1"/>
    <col min="773" max="773" width="28.77734375" style="260" bestFit="1" customWidth="1"/>
    <col min="774" max="774" width="24.6640625" style="260" customWidth="1"/>
    <col min="775" max="775" width="11.6640625" style="260" customWidth="1"/>
    <col min="776" max="778" width="8.88671875" style="260"/>
    <col min="779" max="779" width="12" style="260" customWidth="1"/>
    <col min="780" max="1024" width="8.88671875" style="260"/>
    <col min="1025" max="1025" width="5.6640625" style="260" customWidth="1"/>
    <col min="1026" max="1026" width="8.6640625" style="260" customWidth="1"/>
    <col min="1027" max="1027" width="9.6640625" style="260" bestFit="1" customWidth="1"/>
    <col min="1028" max="1028" width="6.44140625" style="260" customWidth="1"/>
    <col min="1029" max="1029" width="28.77734375" style="260" bestFit="1" customWidth="1"/>
    <col min="1030" max="1030" width="24.6640625" style="260" customWidth="1"/>
    <col min="1031" max="1031" width="11.6640625" style="260" customWidth="1"/>
    <col min="1032" max="1034" width="8.88671875" style="260"/>
    <col min="1035" max="1035" width="12" style="260" customWidth="1"/>
    <col min="1036" max="1280" width="8.88671875" style="260"/>
    <col min="1281" max="1281" width="5.6640625" style="260" customWidth="1"/>
    <col min="1282" max="1282" width="8.6640625" style="260" customWidth="1"/>
    <col min="1283" max="1283" width="9.6640625" style="260" bestFit="1" customWidth="1"/>
    <col min="1284" max="1284" width="6.44140625" style="260" customWidth="1"/>
    <col min="1285" max="1285" width="28.77734375" style="260" bestFit="1" customWidth="1"/>
    <col min="1286" max="1286" width="24.6640625" style="260" customWidth="1"/>
    <col min="1287" max="1287" width="11.6640625" style="260" customWidth="1"/>
    <col min="1288" max="1290" width="8.88671875" style="260"/>
    <col min="1291" max="1291" width="12" style="260" customWidth="1"/>
    <col min="1292" max="1536" width="8.88671875" style="260"/>
    <col min="1537" max="1537" width="5.6640625" style="260" customWidth="1"/>
    <col min="1538" max="1538" width="8.6640625" style="260" customWidth="1"/>
    <col min="1539" max="1539" width="9.6640625" style="260" bestFit="1" customWidth="1"/>
    <col min="1540" max="1540" width="6.44140625" style="260" customWidth="1"/>
    <col min="1541" max="1541" width="28.77734375" style="260" bestFit="1" customWidth="1"/>
    <col min="1542" max="1542" width="24.6640625" style="260" customWidth="1"/>
    <col min="1543" max="1543" width="11.6640625" style="260" customWidth="1"/>
    <col min="1544" max="1546" width="8.88671875" style="260"/>
    <col min="1547" max="1547" width="12" style="260" customWidth="1"/>
    <col min="1548" max="1792" width="8.88671875" style="260"/>
    <col min="1793" max="1793" width="5.6640625" style="260" customWidth="1"/>
    <col min="1794" max="1794" width="8.6640625" style="260" customWidth="1"/>
    <col min="1795" max="1795" width="9.6640625" style="260" bestFit="1" customWidth="1"/>
    <col min="1796" max="1796" width="6.44140625" style="260" customWidth="1"/>
    <col min="1797" max="1797" width="28.77734375" style="260" bestFit="1" customWidth="1"/>
    <col min="1798" max="1798" width="24.6640625" style="260" customWidth="1"/>
    <col min="1799" max="1799" width="11.6640625" style="260" customWidth="1"/>
    <col min="1800" max="1802" width="8.88671875" style="260"/>
    <col min="1803" max="1803" width="12" style="260" customWidth="1"/>
    <col min="1804" max="2048" width="8.88671875" style="260"/>
    <col min="2049" max="2049" width="5.6640625" style="260" customWidth="1"/>
    <col min="2050" max="2050" width="8.6640625" style="260" customWidth="1"/>
    <col min="2051" max="2051" width="9.6640625" style="260" bestFit="1" customWidth="1"/>
    <col min="2052" max="2052" width="6.44140625" style="260" customWidth="1"/>
    <col min="2053" max="2053" width="28.77734375" style="260" bestFit="1" customWidth="1"/>
    <col min="2054" max="2054" width="24.6640625" style="260" customWidth="1"/>
    <col min="2055" max="2055" width="11.6640625" style="260" customWidth="1"/>
    <col min="2056" max="2058" width="8.88671875" style="260"/>
    <col min="2059" max="2059" width="12" style="260" customWidth="1"/>
    <col min="2060" max="2304" width="8.88671875" style="260"/>
    <col min="2305" max="2305" width="5.6640625" style="260" customWidth="1"/>
    <col min="2306" max="2306" width="8.6640625" style="260" customWidth="1"/>
    <col min="2307" max="2307" width="9.6640625" style="260" bestFit="1" customWidth="1"/>
    <col min="2308" max="2308" width="6.44140625" style="260" customWidth="1"/>
    <col min="2309" max="2309" width="28.77734375" style="260" bestFit="1" customWidth="1"/>
    <col min="2310" max="2310" width="24.6640625" style="260" customWidth="1"/>
    <col min="2311" max="2311" width="11.6640625" style="260" customWidth="1"/>
    <col min="2312" max="2314" width="8.88671875" style="260"/>
    <col min="2315" max="2315" width="12" style="260" customWidth="1"/>
    <col min="2316" max="2560" width="8.88671875" style="260"/>
    <col min="2561" max="2561" width="5.6640625" style="260" customWidth="1"/>
    <col min="2562" max="2562" width="8.6640625" style="260" customWidth="1"/>
    <col min="2563" max="2563" width="9.6640625" style="260" bestFit="1" customWidth="1"/>
    <col min="2564" max="2564" width="6.44140625" style="260" customWidth="1"/>
    <col min="2565" max="2565" width="28.77734375" style="260" bestFit="1" customWidth="1"/>
    <col min="2566" max="2566" width="24.6640625" style="260" customWidth="1"/>
    <col min="2567" max="2567" width="11.6640625" style="260" customWidth="1"/>
    <col min="2568" max="2570" width="8.88671875" style="260"/>
    <col min="2571" max="2571" width="12" style="260" customWidth="1"/>
    <col min="2572" max="2816" width="8.88671875" style="260"/>
    <col min="2817" max="2817" width="5.6640625" style="260" customWidth="1"/>
    <col min="2818" max="2818" width="8.6640625" style="260" customWidth="1"/>
    <col min="2819" max="2819" width="9.6640625" style="260" bestFit="1" customWidth="1"/>
    <col min="2820" max="2820" width="6.44140625" style="260" customWidth="1"/>
    <col min="2821" max="2821" width="28.77734375" style="260" bestFit="1" customWidth="1"/>
    <col min="2822" max="2822" width="24.6640625" style="260" customWidth="1"/>
    <col min="2823" max="2823" width="11.6640625" style="260" customWidth="1"/>
    <col min="2824" max="2826" width="8.88671875" style="260"/>
    <col min="2827" max="2827" width="12" style="260" customWidth="1"/>
    <col min="2828" max="3072" width="8.88671875" style="260"/>
    <col min="3073" max="3073" width="5.6640625" style="260" customWidth="1"/>
    <col min="3074" max="3074" width="8.6640625" style="260" customWidth="1"/>
    <col min="3075" max="3075" width="9.6640625" style="260" bestFit="1" customWidth="1"/>
    <col min="3076" max="3076" width="6.44140625" style="260" customWidth="1"/>
    <col min="3077" max="3077" width="28.77734375" style="260" bestFit="1" customWidth="1"/>
    <col min="3078" max="3078" width="24.6640625" style="260" customWidth="1"/>
    <col min="3079" max="3079" width="11.6640625" style="260" customWidth="1"/>
    <col min="3080" max="3082" width="8.88671875" style="260"/>
    <col min="3083" max="3083" width="12" style="260" customWidth="1"/>
    <col min="3084" max="3328" width="8.88671875" style="260"/>
    <col min="3329" max="3329" width="5.6640625" style="260" customWidth="1"/>
    <col min="3330" max="3330" width="8.6640625" style="260" customWidth="1"/>
    <col min="3331" max="3331" width="9.6640625" style="260" bestFit="1" customWidth="1"/>
    <col min="3332" max="3332" width="6.44140625" style="260" customWidth="1"/>
    <col min="3333" max="3333" width="28.77734375" style="260" bestFit="1" customWidth="1"/>
    <col min="3334" max="3334" width="24.6640625" style="260" customWidth="1"/>
    <col min="3335" max="3335" width="11.6640625" style="260" customWidth="1"/>
    <col min="3336" max="3338" width="8.88671875" style="260"/>
    <col min="3339" max="3339" width="12" style="260" customWidth="1"/>
    <col min="3340" max="3584" width="8.88671875" style="260"/>
    <col min="3585" max="3585" width="5.6640625" style="260" customWidth="1"/>
    <col min="3586" max="3586" width="8.6640625" style="260" customWidth="1"/>
    <col min="3587" max="3587" width="9.6640625" style="260" bestFit="1" customWidth="1"/>
    <col min="3588" max="3588" width="6.44140625" style="260" customWidth="1"/>
    <col min="3589" max="3589" width="28.77734375" style="260" bestFit="1" customWidth="1"/>
    <col min="3590" max="3590" width="24.6640625" style="260" customWidth="1"/>
    <col min="3591" max="3591" width="11.6640625" style="260" customWidth="1"/>
    <col min="3592" max="3594" width="8.88671875" style="260"/>
    <col min="3595" max="3595" width="12" style="260" customWidth="1"/>
    <col min="3596" max="3840" width="8.88671875" style="260"/>
    <col min="3841" max="3841" width="5.6640625" style="260" customWidth="1"/>
    <col min="3842" max="3842" width="8.6640625" style="260" customWidth="1"/>
    <col min="3843" max="3843" width="9.6640625" style="260" bestFit="1" customWidth="1"/>
    <col min="3844" max="3844" width="6.44140625" style="260" customWidth="1"/>
    <col min="3845" max="3845" width="28.77734375" style="260" bestFit="1" customWidth="1"/>
    <col min="3846" max="3846" width="24.6640625" style="260" customWidth="1"/>
    <col min="3847" max="3847" width="11.6640625" style="260" customWidth="1"/>
    <col min="3848" max="3850" width="8.88671875" style="260"/>
    <col min="3851" max="3851" width="12" style="260" customWidth="1"/>
    <col min="3852" max="4096" width="8.88671875" style="260"/>
    <col min="4097" max="4097" width="5.6640625" style="260" customWidth="1"/>
    <col min="4098" max="4098" width="8.6640625" style="260" customWidth="1"/>
    <col min="4099" max="4099" width="9.6640625" style="260" bestFit="1" customWidth="1"/>
    <col min="4100" max="4100" width="6.44140625" style="260" customWidth="1"/>
    <col min="4101" max="4101" width="28.77734375" style="260" bestFit="1" customWidth="1"/>
    <col min="4102" max="4102" width="24.6640625" style="260" customWidth="1"/>
    <col min="4103" max="4103" width="11.6640625" style="260" customWidth="1"/>
    <col min="4104" max="4106" width="8.88671875" style="260"/>
    <col min="4107" max="4107" width="12" style="260" customWidth="1"/>
    <col min="4108" max="4352" width="8.88671875" style="260"/>
    <col min="4353" max="4353" width="5.6640625" style="260" customWidth="1"/>
    <col min="4354" max="4354" width="8.6640625" style="260" customWidth="1"/>
    <col min="4355" max="4355" width="9.6640625" style="260" bestFit="1" customWidth="1"/>
    <col min="4356" max="4356" width="6.44140625" style="260" customWidth="1"/>
    <col min="4357" max="4357" width="28.77734375" style="260" bestFit="1" customWidth="1"/>
    <col min="4358" max="4358" width="24.6640625" style="260" customWidth="1"/>
    <col min="4359" max="4359" width="11.6640625" style="260" customWidth="1"/>
    <col min="4360" max="4362" width="8.88671875" style="260"/>
    <col min="4363" max="4363" width="12" style="260" customWidth="1"/>
    <col min="4364" max="4608" width="8.88671875" style="260"/>
    <col min="4609" max="4609" width="5.6640625" style="260" customWidth="1"/>
    <col min="4610" max="4610" width="8.6640625" style="260" customWidth="1"/>
    <col min="4611" max="4611" width="9.6640625" style="260" bestFit="1" customWidth="1"/>
    <col min="4612" max="4612" width="6.44140625" style="260" customWidth="1"/>
    <col min="4613" max="4613" width="28.77734375" style="260" bestFit="1" customWidth="1"/>
    <col min="4614" max="4614" width="24.6640625" style="260" customWidth="1"/>
    <col min="4615" max="4615" width="11.6640625" style="260" customWidth="1"/>
    <col min="4616" max="4618" width="8.88671875" style="260"/>
    <col min="4619" max="4619" width="12" style="260" customWidth="1"/>
    <col min="4620" max="4864" width="8.88671875" style="260"/>
    <col min="4865" max="4865" width="5.6640625" style="260" customWidth="1"/>
    <col min="4866" max="4866" width="8.6640625" style="260" customWidth="1"/>
    <col min="4867" max="4867" width="9.6640625" style="260" bestFit="1" customWidth="1"/>
    <col min="4868" max="4868" width="6.44140625" style="260" customWidth="1"/>
    <col min="4869" max="4869" width="28.77734375" style="260" bestFit="1" customWidth="1"/>
    <col min="4870" max="4870" width="24.6640625" style="260" customWidth="1"/>
    <col min="4871" max="4871" width="11.6640625" style="260" customWidth="1"/>
    <col min="4872" max="4874" width="8.88671875" style="260"/>
    <col min="4875" max="4875" width="12" style="260" customWidth="1"/>
    <col min="4876" max="5120" width="8.88671875" style="260"/>
    <col min="5121" max="5121" width="5.6640625" style="260" customWidth="1"/>
    <col min="5122" max="5122" width="8.6640625" style="260" customWidth="1"/>
    <col min="5123" max="5123" width="9.6640625" style="260" bestFit="1" customWidth="1"/>
    <col min="5124" max="5124" width="6.44140625" style="260" customWidth="1"/>
    <col min="5125" max="5125" width="28.77734375" style="260" bestFit="1" customWidth="1"/>
    <col min="5126" max="5126" width="24.6640625" style="260" customWidth="1"/>
    <col min="5127" max="5127" width="11.6640625" style="260" customWidth="1"/>
    <col min="5128" max="5130" width="8.88671875" style="260"/>
    <col min="5131" max="5131" width="12" style="260" customWidth="1"/>
    <col min="5132" max="5376" width="8.88671875" style="260"/>
    <col min="5377" max="5377" width="5.6640625" style="260" customWidth="1"/>
    <col min="5378" max="5378" width="8.6640625" style="260" customWidth="1"/>
    <col min="5379" max="5379" width="9.6640625" style="260" bestFit="1" customWidth="1"/>
    <col min="5380" max="5380" width="6.44140625" style="260" customWidth="1"/>
    <col min="5381" max="5381" width="28.77734375" style="260" bestFit="1" customWidth="1"/>
    <col min="5382" max="5382" width="24.6640625" style="260" customWidth="1"/>
    <col min="5383" max="5383" width="11.6640625" style="260" customWidth="1"/>
    <col min="5384" max="5386" width="8.88671875" style="260"/>
    <col min="5387" max="5387" width="12" style="260" customWidth="1"/>
    <col min="5388" max="5632" width="8.88671875" style="260"/>
    <col min="5633" max="5633" width="5.6640625" style="260" customWidth="1"/>
    <col min="5634" max="5634" width="8.6640625" style="260" customWidth="1"/>
    <col min="5635" max="5635" width="9.6640625" style="260" bestFit="1" customWidth="1"/>
    <col min="5636" max="5636" width="6.44140625" style="260" customWidth="1"/>
    <col min="5637" max="5637" width="28.77734375" style="260" bestFit="1" customWidth="1"/>
    <col min="5638" max="5638" width="24.6640625" style="260" customWidth="1"/>
    <col min="5639" max="5639" width="11.6640625" style="260" customWidth="1"/>
    <col min="5640" max="5642" width="8.88671875" style="260"/>
    <col min="5643" max="5643" width="12" style="260" customWidth="1"/>
    <col min="5644" max="5888" width="8.88671875" style="260"/>
    <col min="5889" max="5889" width="5.6640625" style="260" customWidth="1"/>
    <col min="5890" max="5890" width="8.6640625" style="260" customWidth="1"/>
    <col min="5891" max="5891" width="9.6640625" style="260" bestFit="1" customWidth="1"/>
    <col min="5892" max="5892" width="6.44140625" style="260" customWidth="1"/>
    <col min="5893" max="5893" width="28.77734375" style="260" bestFit="1" customWidth="1"/>
    <col min="5894" max="5894" width="24.6640625" style="260" customWidth="1"/>
    <col min="5895" max="5895" width="11.6640625" style="260" customWidth="1"/>
    <col min="5896" max="5898" width="8.88671875" style="260"/>
    <col min="5899" max="5899" width="12" style="260" customWidth="1"/>
    <col min="5900" max="6144" width="8.88671875" style="260"/>
    <col min="6145" max="6145" width="5.6640625" style="260" customWidth="1"/>
    <col min="6146" max="6146" width="8.6640625" style="260" customWidth="1"/>
    <col min="6147" max="6147" width="9.6640625" style="260" bestFit="1" customWidth="1"/>
    <col min="6148" max="6148" width="6.44140625" style="260" customWidth="1"/>
    <col min="6149" max="6149" width="28.77734375" style="260" bestFit="1" customWidth="1"/>
    <col min="6150" max="6150" width="24.6640625" style="260" customWidth="1"/>
    <col min="6151" max="6151" width="11.6640625" style="260" customWidth="1"/>
    <col min="6152" max="6154" width="8.88671875" style="260"/>
    <col min="6155" max="6155" width="12" style="260" customWidth="1"/>
    <col min="6156" max="6400" width="8.88671875" style="260"/>
    <col min="6401" max="6401" width="5.6640625" style="260" customWidth="1"/>
    <col min="6402" max="6402" width="8.6640625" style="260" customWidth="1"/>
    <col min="6403" max="6403" width="9.6640625" style="260" bestFit="1" customWidth="1"/>
    <col min="6404" max="6404" width="6.44140625" style="260" customWidth="1"/>
    <col min="6405" max="6405" width="28.77734375" style="260" bestFit="1" customWidth="1"/>
    <col min="6406" max="6406" width="24.6640625" style="260" customWidth="1"/>
    <col min="6407" max="6407" width="11.6640625" style="260" customWidth="1"/>
    <col min="6408" max="6410" width="8.88671875" style="260"/>
    <col min="6411" max="6411" width="12" style="260" customWidth="1"/>
    <col min="6412" max="6656" width="8.88671875" style="260"/>
    <col min="6657" max="6657" width="5.6640625" style="260" customWidth="1"/>
    <col min="6658" max="6658" width="8.6640625" style="260" customWidth="1"/>
    <col min="6659" max="6659" width="9.6640625" style="260" bestFit="1" customWidth="1"/>
    <col min="6660" max="6660" width="6.44140625" style="260" customWidth="1"/>
    <col min="6661" max="6661" width="28.77734375" style="260" bestFit="1" customWidth="1"/>
    <col min="6662" max="6662" width="24.6640625" style="260" customWidth="1"/>
    <col min="6663" max="6663" width="11.6640625" style="260" customWidth="1"/>
    <col min="6664" max="6666" width="8.88671875" style="260"/>
    <col min="6667" max="6667" width="12" style="260" customWidth="1"/>
    <col min="6668" max="6912" width="8.88671875" style="260"/>
    <col min="6913" max="6913" width="5.6640625" style="260" customWidth="1"/>
    <col min="6914" max="6914" width="8.6640625" style="260" customWidth="1"/>
    <col min="6915" max="6915" width="9.6640625" style="260" bestFit="1" customWidth="1"/>
    <col min="6916" max="6916" width="6.44140625" style="260" customWidth="1"/>
    <col min="6917" max="6917" width="28.77734375" style="260" bestFit="1" customWidth="1"/>
    <col min="6918" max="6918" width="24.6640625" style="260" customWidth="1"/>
    <col min="6919" max="6919" width="11.6640625" style="260" customWidth="1"/>
    <col min="6920" max="6922" width="8.88671875" style="260"/>
    <col min="6923" max="6923" width="12" style="260" customWidth="1"/>
    <col min="6924" max="7168" width="8.88671875" style="260"/>
    <col min="7169" max="7169" width="5.6640625" style="260" customWidth="1"/>
    <col min="7170" max="7170" width="8.6640625" style="260" customWidth="1"/>
    <col min="7171" max="7171" width="9.6640625" style="260" bestFit="1" customWidth="1"/>
    <col min="7172" max="7172" width="6.44140625" style="260" customWidth="1"/>
    <col min="7173" max="7173" width="28.77734375" style="260" bestFit="1" customWidth="1"/>
    <col min="7174" max="7174" width="24.6640625" style="260" customWidth="1"/>
    <col min="7175" max="7175" width="11.6640625" style="260" customWidth="1"/>
    <col min="7176" max="7178" width="8.88671875" style="260"/>
    <col min="7179" max="7179" width="12" style="260" customWidth="1"/>
    <col min="7180" max="7424" width="8.88671875" style="260"/>
    <col min="7425" max="7425" width="5.6640625" style="260" customWidth="1"/>
    <col min="7426" max="7426" width="8.6640625" style="260" customWidth="1"/>
    <col min="7427" max="7427" width="9.6640625" style="260" bestFit="1" customWidth="1"/>
    <col min="7428" max="7428" width="6.44140625" style="260" customWidth="1"/>
    <col min="7429" max="7429" width="28.77734375" style="260" bestFit="1" customWidth="1"/>
    <col min="7430" max="7430" width="24.6640625" style="260" customWidth="1"/>
    <col min="7431" max="7431" width="11.6640625" style="260" customWidth="1"/>
    <col min="7432" max="7434" width="8.88671875" style="260"/>
    <col min="7435" max="7435" width="12" style="260" customWidth="1"/>
    <col min="7436" max="7680" width="8.88671875" style="260"/>
    <col min="7681" max="7681" width="5.6640625" style="260" customWidth="1"/>
    <col min="7682" max="7682" width="8.6640625" style="260" customWidth="1"/>
    <col min="7683" max="7683" width="9.6640625" style="260" bestFit="1" customWidth="1"/>
    <col min="7684" max="7684" width="6.44140625" style="260" customWidth="1"/>
    <col min="7685" max="7685" width="28.77734375" style="260" bestFit="1" customWidth="1"/>
    <col min="7686" max="7686" width="24.6640625" style="260" customWidth="1"/>
    <col min="7687" max="7687" width="11.6640625" style="260" customWidth="1"/>
    <col min="7688" max="7690" width="8.88671875" style="260"/>
    <col min="7691" max="7691" width="12" style="260" customWidth="1"/>
    <col min="7692" max="7936" width="8.88671875" style="260"/>
    <col min="7937" max="7937" width="5.6640625" style="260" customWidth="1"/>
    <col min="7938" max="7938" width="8.6640625" style="260" customWidth="1"/>
    <col min="7939" max="7939" width="9.6640625" style="260" bestFit="1" customWidth="1"/>
    <col min="7940" max="7940" width="6.44140625" style="260" customWidth="1"/>
    <col min="7941" max="7941" width="28.77734375" style="260" bestFit="1" customWidth="1"/>
    <col min="7942" max="7942" width="24.6640625" style="260" customWidth="1"/>
    <col min="7943" max="7943" width="11.6640625" style="260" customWidth="1"/>
    <col min="7944" max="7946" width="8.88671875" style="260"/>
    <col min="7947" max="7947" width="12" style="260" customWidth="1"/>
    <col min="7948" max="8192" width="8.88671875" style="260"/>
    <col min="8193" max="8193" width="5.6640625" style="260" customWidth="1"/>
    <col min="8194" max="8194" width="8.6640625" style="260" customWidth="1"/>
    <col min="8195" max="8195" width="9.6640625" style="260" bestFit="1" customWidth="1"/>
    <col min="8196" max="8196" width="6.44140625" style="260" customWidth="1"/>
    <col min="8197" max="8197" width="28.77734375" style="260" bestFit="1" customWidth="1"/>
    <col min="8198" max="8198" width="24.6640625" style="260" customWidth="1"/>
    <col min="8199" max="8199" width="11.6640625" style="260" customWidth="1"/>
    <col min="8200" max="8202" width="8.88671875" style="260"/>
    <col min="8203" max="8203" width="12" style="260" customWidth="1"/>
    <col min="8204" max="8448" width="8.88671875" style="260"/>
    <col min="8449" max="8449" width="5.6640625" style="260" customWidth="1"/>
    <col min="8450" max="8450" width="8.6640625" style="260" customWidth="1"/>
    <col min="8451" max="8451" width="9.6640625" style="260" bestFit="1" customWidth="1"/>
    <col min="8452" max="8452" width="6.44140625" style="260" customWidth="1"/>
    <col min="8453" max="8453" width="28.77734375" style="260" bestFit="1" customWidth="1"/>
    <col min="8454" max="8454" width="24.6640625" style="260" customWidth="1"/>
    <col min="8455" max="8455" width="11.6640625" style="260" customWidth="1"/>
    <col min="8456" max="8458" width="8.88671875" style="260"/>
    <col min="8459" max="8459" width="12" style="260" customWidth="1"/>
    <col min="8460" max="8704" width="8.88671875" style="260"/>
    <col min="8705" max="8705" width="5.6640625" style="260" customWidth="1"/>
    <col min="8706" max="8706" width="8.6640625" style="260" customWidth="1"/>
    <col min="8707" max="8707" width="9.6640625" style="260" bestFit="1" customWidth="1"/>
    <col min="8708" max="8708" width="6.44140625" style="260" customWidth="1"/>
    <col min="8709" max="8709" width="28.77734375" style="260" bestFit="1" customWidth="1"/>
    <col min="8710" max="8710" width="24.6640625" style="260" customWidth="1"/>
    <col min="8711" max="8711" width="11.6640625" style="260" customWidth="1"/>
    <col min="8712" max="8714" width="8.88671875" style="260"/>
    <col min="8715" max="8715" width="12" style="260" customWidth="1"/>
    <col min="8716" max="8960" width="8.88671875" style="260"/>
    <col min="8961" max="8961" width="5.6640625" style="260" customWidth="1"/>
    <col min="8962" max="8962" width="8.6640625" style="260" customWidth="1"/>
    <col min="8963" max="8963" width="9.6640625" style="260" bestFit="1" customWidth="1"/>
    <col min="8964" max="8964" width="6.44140625" style="260" customWidth="1"/>
    <col min="8965" max="8965" width="28.77734375" style="260" bestFit="1" customWidth="1"/>
    <col min="8966" max="8966" width="24.6640625" style="260" customWidth="1"/>
    <col min="8967" max="8967" width="11.6640625" style="260" customWidth="1"/>
    <col min="8968" max="8970" width="8.88671875" style="260"/>
    <col min="8971" max="8971" width="12" style="260" customWidth="1"/>
    <col min="8972" max="9216" width="8.88671875" style="260"/>
    <col min="9217" max="9217" width="5.6640625" style="260" customWidth="1"/>
    <col min="9218" max="9218" width="8.6640625" style="260" customWidth="1"/>
    <col min="9219" max="9219" width="9.6640625" style="260" bestFit="1" customWidth="1"/>
    <col min="9220" max="9220" width="6.44140625" style="260" customWidth="1"/>
    <col min="9221" max="9221" width="28.77734375" style="260" bestFit="1" customWidth="1"/>
    <col min="9222" max="9222" width="24.6640625" style="260" customWidth="1"/>
    <col min="9223" max="9223" width="11.6640625" style="260" customWidth="1"/>
    <col min="9224" max="9226" width="8.88671875" style="260"/>
    <col min="9227" max="9227" width="12" style="260" customWidth="1"/>
    <col min="9228" max="9472" width="8.88671875" style="260"/>
    <col min="9473" max="9473" width="5.6640625" style="260" customWidth="1"/>
    <col min="9474" max="9474" width="8.6640625" style="260" customWidth="1"/>
    <col min="9475" max="9475" width="9.6640625" style="260" bestFit="1" customWidth="1"/>
    <col min="9476" max="9476" width="6.44140625" style="260" customWidth="1"/>
    <col min="9477" max="9477" width="28.77734375" style="260" bestFit="1" customWidth="1"/>
    <col min="9478" max="9478" width="24.6640625" style="260" customWidth="1"/>
    <col min="9479" max="9479" width="11.6640625" style="260" customWidth="1"/>
    <col min="9480" max="9482" width="8.88671875" style="260"/>
    <col min="9483" max="9483" width="12" style="260" customWidth="1"/>
    <col min="9484" max="9728" width="8.88671875" style="260"/>
    <col min="9729" max="9729" width="5.6640625" style="260" customWidth="1"/>
    <col min="9730" max="9730" width="8.6640625" style="260" customWidth="1"/>
    <col min="9731" max="9731" width="9.6640625" style="260" bestFit="1" customWidth="1"/>
    <col min="9732" max="9732" width="6.44140625" style="260" customWidth="1"/>
    <col min="9733" max="9733" width="28.77734375" style="260" bestFit="1" customWidth="1"/>
    <col min="9734" max="9734" width="24.6640625" style="260" customWidth="1"/>
    <col min="9735" max="9735" width="11.6640625" style="260" customWidth="1"/>
    <col min="9736" max="9738" width="8.88671875" style="260"/>
    <col min="9739" max="9739" width="12" style="260" customWidth="1"/>
    <col min="9740" max="9984" width="8.88671875" style="260"/>
    <col min="9985" max="9985" width="5.6640625" style="260" customWidth="1"/>
    <col min="9986" max="9986" width="8.6640625" style="260" customWidth="1"/>
    <col min="9987" max="9987" width="9.6640625" style="260" bestFit="1" customWidth="1"/>
    <col min="9988" max="9988" width="6.44140625" style="260" customWidth="1"/>
    <col min="9989" max="9989" width="28.77734375" style="260" bestFit="1" customWidth="1"/>
    <col min="9990" max="9990" width="24.6640625" style="260" customWidth="1"/>
    <col min="9991" max="9991" width="11.6640625" style="260" customWidth="1"/>
    <col min="9992" max="9994" width="8.88671875" style="260"/>
    <col min="9995" max="9995" width="12" style="260" customWidth="1"/>
    <col min="9996" max="10240" width="8.88671875" style="260"/>
    <col min="10241" max="10241" width="5.6640625" style="260" customWidth="1"/>
    <col min="10242" max="10242" width="8.6640625" style="260" customWidth="1"/>
    <col min="10243" max="10243" width="9.6640625" style="260" bestFit="1" customWidth="1"/>
    <col min="10244" max="10244" width="6.44140625" style="260" customWidth="1"/>
    <col min="10245" max="10245" width="28.77734375" style="260" bestFit="1" customWidth="1"/>
    <col min="10246" max="10246" width="24.6640625" style="260" customWidth="1"/>
    <col min="10247" max="10247" width="11.6640625" style="260" customWidth="1"/>
    <col min="10248" max="10250" width="8.88671875" style="260"/>
    <col min="10251" max="10251" width="12" style="260" customWidth="1"/>
    <col min="10252" max="10496" width="8.88671875" style="260"/>
    <col min="10497" max="10497" width="5.6640625" style="260" customWidth="1"/>
    <col min="10498" max="10498" width="8.6640625" style="260" customWidth="1"/>
    <col min="10499" max="10499" width="9.6640625" style="260" bestFit="1" customWidth="1"/>
    <col min="10500" max="10500" width="6.44140625" style="260" customWidth="1"/>
    <col min="10501" max="10501" width="28.77734375" style="260" bestFit="1" customWidth="1"/>
    <col min="10502" max="10502" width="24.6640625" style="260" customWidth="1"/>
    <col min="10503" max="10503" width="11.6640625" style="260" customWidth="1"/>
    <col min="10504" max="10506" width="8.88671875" style="260"/>
    <col min="10507" max="10507" width="12" style="260" customWidth="1"/>
    <col min="10508" max="10752" width="8.88671875" style="260"/>
    <col min="10753" max="10753" width="5.6640625" style="260" customWidth="1"/>
    <col min="10754" max="10754" width="8.6640625" style="260" customWidth="1"/>
    <col min="10755" max="10755" width="9.6640625" style="260" bestFit="1" customWidth="1"/>
    <col min="10756" max="10756" width="6.44140625" style="260" customWidth="1"/>
    <col min="10757" max="10757" width="28.77734375" style="260" bestFit="1" customWidth="1"/>
    <col min="10758" max="10758" width="24.6640625" style="260" customWidth="1"/>
    <col min="10759" max="10759" width="11.6640625" style="260" customWidth="1"/>
    <col min="10760" max="10762" width="8.88671875" style="260"/>
    <col min="10763" max="10763" width="12" style="260" customWidth="1"/>
    <col min="10764" max="11008" width="8.88671875" style="260"/>
    <col min="11009" max="11009" width="5.6640625" style="260" customWidth="1"/>
    <col min="11010" max="11010" width="8.6640625" style="260" customWidth="1"/>
    <col min="11011" max="11011" width="9.6640625" style="260" bestFit="1" customWidth="1"/>
    <col min="11012" max="11012" width="6.44140625" style="260" customWidth="1"/>
    <col min="11013" max="11013" width="28.77734375" style="260" bestFit="1" customWidth="1"/>
    <col min="11014" max="11014" width="24.6640625" style="260" customWidth="1"/>
    <col min="11015" max="11015" width="11.6640625" style="260" customWidth="1"/>
    <col min="11016" max="11018" width="8.88671875" style="260"/>
    <col min="11019" max="11019" width="12" style="260" customWidth="1"/>
    <col min="11020" max="11264" width="8.88671875" style="260"/>
    <col min="11265" max="11265" width="5.6640625" style="260" customWidth="1"/>
    <col min="11266" max="11266" width="8.6640625" style="260" customWidth="1"/>
    <col min="11267" max="11267" width="9.6640625" style="260" bestFit="1" customWidth="1"/>
    <col min="11268" max="11268" width="6.44140625" style="260" customWidth="1"/>
    <col min="11269" max="11269" width="28.77734375" style="260" bestFit="1" customWidth="1"/>
    <col min="11270" max="11270" width="24.6640625" style="260" customWidth="1"/>
    <col min="11271" max="11271" width="11.6640625" style="260" customWidth="1"/>
    <col min="11272" max="11274" width="8.88671875" style="260"/>
    <col min="11275" max="11275" width="12" style="260" customWidth="1"/>
    <col min="11276" max="11520" width="8.88671875" style="260"/>
    <col min="11521" max="11521" width="5.6640625" style="260" customWidth="1"/>
    <col min="11522" max="11522" width="8.6640625" style="260" customWidth="1"/>
    <col min="11523" max="11523" width="9.6640625" style="260" bestFit="1" customWidth="1"/>
    <col min="11524" max="11524" width="6.44140625" style="260" customWidth="1"/>
    <col min="11525" max="11525" width="28.77734375" style="260" bestFit="1" customWidth="1"/>
    <col min="11526" max="11526" width="24.6640625" style="260" customWidth="1"/>
    <col min="11527" max="11527" width="11.6640625" style="260" customWidth="1"/>
    <col min="11528" max="11530" width="8.88671875" style="260"/>
    <col min="11531" max="11531" width="12" style="260" customWidth="1"/>
    <col min="11532" max="11776" width="8.88671875" style="260"/>
    <col min="11777" max="11777" width="5.6640625" style="260" customWidth="1"/>
    <col min="11778" max="11778" width="8.6640625" style="260" customWidth="1"/>
    <col min="11779" max="11779" width="9.6640625" style="260" bestFit="1" customWidth="1"/>
    <col min="11780" max="11780" width="6.44140625" style="260" customWidth="1"/>
    <col min="11781" max="11781" width="28.77734375" style="260" bestFit="1" customWidth="1"/>
    <col min="11782" max="11782" width="24.6640625" style="260" customWidth="1"/>
    <col min="11783" max="11783" width="11.6640625" style="260" customWidth="1"/>
    <col min="11784" max="11786" width="8.88671875" style="260"/>
    <col min="11787" max="11787" width="12" style="260" customWidth="1"/>
    <col min="11788" max="12032" width="8.88671875" style="260"/>
    <col min="12033" max="12033" width="5.6640625" style="260" customWidth="1"/>
    <col min="12034" max="12034" width="8.6640625" style="260" customWidth="1"/>
    <col min="12035" max="12035" width="9.6640625" style="260" bestFit="1" customWidth="1"/>
    <col min="12036" max="12036" width="6.44140625" style="260" customWidth="1"/>
    <col min="12037" max="12037" width="28.77734375" style="260" bestFit="1" customWidth="1"/>
    <col min="12038" max="12038" width="24.6640625" style="260" customWidth="1"/>
    <col min="12039" max="12039" width="11.6640625" style="260" customWidth="1"/>
    <col min="12040" max="12042" width="8.88671875" style="260"/>
    <col min="12043" max="12043" width="12" style="260" customWidth="1"/>
    <col min="12044" max="12288" width="8.88671875" style="260"/>
    <col min="12289" max="12289" width="5.6640625" style="260" customWidth="1"/>
    <col min="12290" max="12290" width="8.6640625" style="260" customWidth="1"/>
    <col min="12291" max="12291" width="9.6640625" style="260" bestFit="1" customWidth="1"/>
    <col min="12292" max="12292" width="6.44140625" style="260" customWidth="1"/>
    <col min="12293" max="12293" width="28.77734375" style="260" bestFit="1" customWidth="1"/>
    <col min="12294" max="12294" width="24.6640625" style="260" customWidth="1"/>
    <col min="12295" max="12295" width="11.6640625" style="260" customWidth="1"/>
    <col min="12296" max="12298" width="8.88671875" style="260"/>
    <col min="12299" max="12299" width="12" style="260" customWidth="1"/>
    <col min="12300" max="12544" width="8.88671875" style="260"/>
    <col min="12545" max="12545" width="5.6640625" style="260" customWidth="1"/>
    <col min="12546" max="12546" width="8.6640625" style="260" customWidth="1"/>
    <col min="12547" max="12547" width="9.6640625" style="260" bestFit="1" customWidth="1"/>
    <col min="12548" max="12548" width="6.44140625" style="260" customWidth="1"/>
    <col min="12549" max="12549" width="28.77734375" style="260" bestFit="1" customWidth="1"/>
    <col min="12550" max="12550" width="24.6640625" style="260" customWidth="1"/>
    <col min="12551" max="12551" width="11.6640625" style="260" customWidth="1"/>
    <col min="12552" max="12554" width="8.88671875" style="260"/>
    <col min="12555" max="12555" width="12" style="260" customWidth="1"/>
    <col min="12556" max="12800" width="8.88671875" style="260"/>
    <col min="12801" max="12801" width="5.6640625" style="260" customWidth="1"/>
    <col min="12802" max="12802" width="8.6640625" style="260" customWidth="1"/>
    <col min="12803" max="12803" width="9.6640625" style="260" bestFit="1" customWidth="1"/>
    <col min="12804" max="12804" width="6.44140625" style="260" customWidth="1"/>
    <col min="12805" max="12805" width="28.77734375" style="260" bestFit="1" customWidth="1"/>
    <col min="12806" max="12806" width="24.6640625" style="260" customWidth="1"/>
    <col min="12807" max="12807" width="11.6640625" style="260" customWidth="1"/>
    <col min="12808" max="12810" width="8.88671875" style="260"/>
    <col min="12811" max="12811" width="12" style="260" customWidth="1"/>
    <col min="12812" max="13056" width="8.88671875" style="260"/>
    <col min="13057" max="13057" width="5.6640625" style="260" customWidth="1"/>
    <col min="13058" max="13058" width="8.6640625" style="260" customWidth="1"/>
    <col min="13059" max="13059" width="9.6640625" style="260" bestFit="1" customWidth="1"/>
    <col min="13060" max="13060" width="6.44140625" style="260" customWidth="1"/>
    <col min="13061" max="13061" width="28.77734375" style="260" bestFit="1" customWidth="1"/>
    <col min="13062" max="13062" width="24.6640625" style="260" customWidth="1"/>
    <col min="13063" max="13063" width="11.6640625" style="260" customWidth="1"/>
    <col min="13064" max="13066" width="8.88671875" style="260"/>
    <col min="13067" max="13067" width="12" style="260" customWidth="1"/>
    <col min="13068" max="13312" width="8.88671875" style="260"/>
    <col min="13313" max="13313" width="5.6640625" style="260" customWidth="1"/>
    <col min="13314" max="13314" width="8.6640625" style="260" customWidth="1"/>
    <col min="13315" max="13315" width="9.6640625" style="260" bestFit="1" customWidth="1"/>
    <col min="13316" max="13316" width="6.44140625" style="260" customWidth="1"/>
    <col min="13317" max="13317" width="28.77734375" style="260" bestFit="1" customWidth="1"/>
    <col min="13318" max="13318" width="24.6640625" style="260" customWidth="1"/>
    <col min="13319" max="13319" width="11.6640625" style="260" customWidth="1"/>
    <col min="13320" max="13322" width="8.88671875" style="260"/>
    <col min="13323" max="13323" width="12" style="260" customWidth="1"/>
    <col min="13324" max="13568" width="8.88671875" style="260"/>
    <col min="13569" max="13569" width="5.6640625" style="260" customWidth="1"/>
    <col min="13570" max="13570" width="8.6640625" style="260" customWidth="1"/>
    <col min="13571" max="13571" width="9.6640625" style="260" bestFit="1" customWidth="1"/>
    <col min="13572" max="13572" width="6.44140625" style="260" customWidth="1"/>
    <col min="13573" max="13573" width="28.77734375" style="260" bestFit="1" customWidth="1"/>
    <col min="13574" max="13574" width="24.6640625" style="260" customWidth="1"/>
    <col min="13575" max="13575" width="11.6640625" style="260" customWidth="1"/>
    <col min="13576" max="13578" width="8.88671875" style="260"/>
    <col min="13579" max="13579" width="12" style="260" customWidth="1"/>
    <col min="13580" max="13824" width="8.88671875" style="260"/>
    <col min="13825" max="13825" width="5.6640625" style="260" customWidth="1"/>
    <col min="13826" max="13826" width="8.6640625" style="260" customWidth="1"/>
    <col min="13827" max="13827" width="9.6640625" style="260" bestFit="1" customWidth="1"/>
    <col min="13828" max="13828" width="6.44140625" style="260" customWidth="1"/>
    <col min="13829" max="13829" width="28.77734375" style="260" bestFit="1" customWidth="1"/>
    <col min="13830" max="13830" width="24.6640625" style="260" customWidth="1"/>
    <col min="13831" max="13831" width="11.6640625" style="260" customWidth="1"/>
    <col min="13832" max="13834" width="8.88671875" style="260"/>
    <col min="13835" max="13835" width="12" style="260" customWidth="1"/>
    <col min="13836" max="14080" width="8.88671875" style="260"/>
    <col min="14081" max="14081" width="5.6640625" style="260" customWidth="1"/>
    <col min="14082" max="14082" width="8.6640625" style="260" customWidth="1"/>
    <col min="14083" max="14083" width="9.6640625" style="260" bestFit="1" customWidth="1"/>
    <col min="14084" max="14084" width="6.44140625" style="260" customWidth="1"/>
    <col min="14085" max="14085" width="28.77734375" style="260" bestFit="1" customWidth="1"/>
    <col min="14086" max="14086" width="24.6640625" style="260" customWidth="1"/>
    <col min="14087" max="14087" width="11.6640625" style="260" customWidth="1"/>
    <col min="14088" max="14090" width="8.88671875" style="260"/>
    <col min="14091" max="14091" width="12" style="260" customWidth="1"/>
    <col min="14092" max="14336" width="8.88671875" style="260"/>
    <col min="14337" max="14337" width="5.6640625" style="260" customWidth="1"/>
    <col min="14338" max="14338" width="8.6640625" style="260" customWidth="1"/>
    <col min="14339" max="14339" width="9.6640625" style="260" bestFit="1" customWidth="1"/>
    <col min="14340" max="14340" width="6.44140625" style="260" customWidth="1"/>
    <col min="14341" max="14341" width="28.77734375" style="260" bestFit="1" customWidth="1"/>
    <col min="14342" max="14342" width="24.6640625" style="260" customWidth="1"/>
    <col min="14343" max="14343" width="11.6640625" style="260" customWidth="1"/>
    <col min="14344" max="14346" width="8.88671875" style="260"/>
    <col min="14347" max="14347" width="12" style="260" customWidth="1"/>
    <col min="14348" max="14592" width="8.88671875" style="260"/>
    <col min="14593" max="14593" width="5.6640625" style="260" customWidth="1"/>
    <col min="14594" max="14594" width="8.6640625" style="260" customWidth="1"/>
    <col min="14595" max="14595" width="9.6640625" style="260" bestFit="1" customWidth="1"/>
    <col min="14596" max="14596" width="6.44140625" style="260" customWidth="1"/>
    <col min="14597" max="14597" width="28.77734375" style="260" bestFit="1" customWidth="1"/>
    <col min="14598" max="14598" width="24.6640625" style="260" customWidth="1"/>
    <col min="14599" max="14599" width="11.6640625" style="260" customWidth="1"/>
    <col min="14600" max="14602" width="8.88671875" style="260"/>
    <col min="14603" max="14603" width="12" style="260" customWidth="1"/>
    <col min="14604" max="14848" width="8.88671875" style="260"/>
    <col min="14849" max="14849" width="5.6640625" style="260" customWidth="1"/>
    <col min="14850" max="14850" width="8.6640625" style="260" customWidth="1"/>
    <col min="14851" max="14851" width="9.6640625" style="260" bestFit="1" customWidth="1"/>
    <col min="14852" max="14852" width="6.44140625" style="260" customWidth="1"/>
    <col min="14853" max="14853" width="28.77734375" style="260" bestFit="1" customWidth="1"/>
    <col min="14854" max="14854" width="24.6640625" style="260" customWidth="1"/>
    <col min="14855" max="14855" width="11.6640625" style="260" customWidth="1"/>
    <col min="14856" max="14858" width="8.88671875" style="260"/>
    <col min="14859" max="14859" width="12" style="260" customWidth="1"/>
    <col min="14860" max="15104" width="8.88671875" style="260"/>
    <col min="15105" max="15105" width="5.6640625" style="260" customWidth="1"/>
    <col min="15106" max="15106" width="8.6640625" style="260" customWidth="1"/>
    <col min="15107" max="15107" width="9.6640625" style="260" bestFit="1" customWidth="1"/>
    <col min="15108" max="15108" width="6.44140625" style="260" customWidth="1"/>
    <col min="15109" max="15109" width="28.77734375" style="260" bestFit="1" customWidth="1"/>
    <col min="15110" max="15110" width="24.6640625" style="260" customWidth="1"/>
    <col min="15111" max="15111" width="11.6640625" style="260" customWidth="1"/>
    <col min="15112" max="15114" width="8.88671875" style="260"/>
    <col min="15115" max="15115" width="12" style="260" customWidth="1"/>
    <col min="15116" max="15360" width="8.88671875" style="260"/>
    <col min="15361" max="15361" width="5.6640625" style="260" customWidth="1"/>
    <col min="15362" max="15362" width="8.6640625" style="260" customWidth="1"/>
    <col min="15363" max="15363" width="9.6640625" style="260" bestFit="1" customWidth="1"/>
    <col min="15364" max="15364" width="6.44140625" style="260" customWidth="1"/>
    <col min="15365" max="15365" width="28.77734375" style="260" bestFit="1" customWidth="1"/>
    <col min="15366" max="15366" width="24.6640625" style="260" customWidth="1"/>
    <col min="15367" max="15367" width="11.6640625" style="260" customWidth="1"/>
    <col min="15368" max="15370" width="8.88671875" style="260"/>
    <col min="15371" max="15371" width="12" style="260" customWidth="1"/>
    <col min="15372" max="15616" width="8.88671875" style="260"/>
    <col min="15617" max="15617" width="5.6640625" style="260" customWidth="1"/>
    <col min="15618" max="15618" width="8.6640625" style="260" customWidth="1"/>
    <col min="15619" max="15619" width="9.6640625" style="260" bestFit="1" customWidth="1"/>
    <col min="15620" max="15620" width="6.44140625" style="260" customWidth="1"/>
    <col min="15621" max="15621" width="28.77734375" style="260" bestFit="1" customWidth="1"/>
    <col min="15622" max="15622" width="24.6640625" style="260" customWidth="1"/>
    <col min="15623" max="15623" width="11.6640625" style="260" customWidth="1"/>
    <col min="15624" max="15626" width="8.88671875" style="260"/>
    <col min="15627" max="15627" width="12" style="260" customWidth="1"/>
    <col min="15628" max="15872" width="8.88671875" style="260"/>
    <col min="15873" max="15873" width="5.6640625" style="260" customWidth="1"/>
    <col min="15874" max="15874" width="8.6640625" style="260" customWidth="1"/>
    <col min="15875" max="15875" width="9.6640625" style="260" bestFit="1" customWidth="1"/>
    <col min="15876" max="15876" width="6.44140625" style="260" customWidth="1"/>
    <col min="15877" max="15877" width="28.77734375" style="260" bestFit="1" customWidth="1"/>
    <col min="15878" max="15878" width="24.6640625" style="260" customWidth="1"/>
    <col min="15879" max="15879" width="11.6640625" style="260" customWidth="1"/>
    <col min="15880" max="15882" width="8.88671875" style="260"/>
    <col min="15883" max="15883" width="12" style="260" customWidth="1"/>
    <col min="15884" max="16128" width="8.88671875" style="260"/>
    <col min="16129" max="16129" width="5.6640625" style="260" customWidth="1"/>
    <col min="16130" max="16130" width="8.6640625" style="260" customWidth="1"/>
    <col min="16131" max="16131" width="9.6640625" style="260" bestFit="1" customWidth="1"/>
    <col min="16132" max="16132" width="6.44140625" style="260" customWidth="1"/>
    <col min="16133" max="16133" width="28.77734375" style="260" bestFit="1" customWidth="1"/>
    <col min="16134" max="16134" width="24.6640625" style="260" customWidth="1"/>
    <col min="16135" max="16135" width="11.6640625" style="260" customWidth="1"/>
    <col min="16136" max="16138" width="8.88671875" style="260"/>
    <col min="16139" max="16139" width="12" style="260" customWidth="1"/>
    <col min="16140" max="16384" width="8.88671875" style="260"/>
  </cols>
  <sheetData>
    <row r="1" spans="1:7" ht="25.8" x14ac:dyDescent="0.3">
      <c r="A1" s="645" t="s">
        <v>610</v>
      </c>
      <c r="B1" s="645"/>
      <c r="C1" s="645"/>
      <c r="D1" s="645"/>
      <c r="E1" s="645"/>
      <c r="F1" s="645"/>
      <c r="G1" s="645"/>
    </row>
    <row r="2" spans="1:7" ht="46.5" customHeight="1" x14ac:dyDescent="0.3">
      <c r="A2" s="646" t="s">
        <v>611</v>
      </c>
      <c r="B2" s="646"/>
      <c r="C2" s="646"/>
      <c r="D2" s="646"/>
      <c r="E2" s="646"/>
      <c r="F2" s="646"/>
      <c r="G2" s="646"/>
    </row>
    <row r="3" spans="1:7" ht="21" x14ac:dyDescent="0.3">
      <c r="A3" s="647"/>
      <c r="B3" s="647"/>
      <c r="C3" s="647"/>
      <c r="D3" s="647"/>
      <c r="E3" s="647"/>
      <c r="F3" s="647"/>
      <c r="G3" s="647"/>
    </row>
    <row r="4" spans="1:7" ht="66.599999999999994" x14ac:dyDescent="0.3">
      <c r="A4" s="602" t="s">
        <v>612</v>
      </c>
      <c r="B4" s="602" t="s">
        <v>613</v>
      </c>
      <c r="C4" s="602" t="s">
        <v>614</v>
      </c>
      <c r="D4" s="603" t="s">
        <v>615</v>
      </c>
      <c r="G4" s="605" t="s">
        <v>616</v>
      </c>
    </row>
    <row r="5" spans="1:7" ht="14.4" customHeight="1" x14ac:dyDescent="0.35">
      <c r="A5" s="648" t="s">
        <v>617</v>
      </c>
      <c r="B5" s="648"/>
      <c r="C5" s="648"/>
      <c r="D5" s="648"/>
      <c r="E5" s="648"/>
      <c r="F5" s="648"/>
      <c r="G5" s="648"/>
    </row>
    <row r="6" spans="1:7" ht="22.5" customHeight="1" x14ac:dyDescent="0.3">
      <c r="A6" s="606" t="s">
        <v>618</v>
      </c>
      <c r="B6" s="607"/>
      <c r="C6" s="606" t="s">
        <v>619</v>
      </c>
      <c r="D6" s="608" t="s">
        <v>620</v>
      </c>
      <c r="E6" s="609" t="s">
        <v>151</v>
      </c>
      <c r="F6" s="609" t="s">
        <v>147</v>
      </c>
      <c r="G6" s="610"/>
    </row>
    <row r="7" spans="1:7" ht="22.5" customHeight="1" x14ac:dyDescent="0.3">
      <c r="A7" s="606"/>
      <c r="B7" s="607"/>
      <c r="C7" s="606"/>
      <c r="D7" s="608" t="s">
        <v>621</v>
      </c>
      <c r="E7" s="609" t="s">
        <v>158</v>
      </c>
      <c r="F7" s="609" t="s">
        <v>155</v>
      </c>
      <c r="G7" s="610"/>
    </row>
    <row r="8" spans="1:7" ht="22.5" customHeight="1" x14ac:dyDescent="0.3">
      <c r="A8" s="606" t="s">
        <v>622</v>
      </c>
      <c r="B8" s="611"/>
      <c r="C8" s="606"/>
      <c r="D8" s="608" t="s">
        <v>620</v>
      </c>
      <c r="E8" s="612" t="s">
        <v>151</v>
      </c>
      <c r="F8" s="612" t="s">
        <v>158</v>
      </c>
      <c r="G8" s="610"/>
    </row>
    <row r="9" spans="1:7" ht="22.5" customHeight="1" x14ac:dyDescent="0.3">
      <c r="A9" s="606"/>
      <c r="B9" s="607"/>
      <c r="C9" s="606"/>
      <c r="D9" s="608" t="s">
        <v>621</v>
      </c>
      <c r="E9" s="612" t="s">
        <v>147</v>
      </c>
      <c r="F9" s="612" t="s">
        <v>155</v>
      </c>
      <c r="G9" s="610"/>
    </row>
    <row r="10" spans="1:7" ht="22.5" customHeight="1" x14ac:dyDescent="0.3">
      <c r="A10" s="606" t="s">
        <v>622</v>
      </c>
      <c r="B10" s="607"/>
      <c r="C10" s="606"/>
      <c r="D10" s="608" t="s">
        <v>620</v>
      </c>
      <c r="E10" s="612" t="s">
        <v>155</v>
      </c>
      <c r="F10" s="612" t="s">
        <v>151</v>
      </c>
      <c r="G10" s="610"/>
    </row>
    <row r="11" spans="1:7" ht="22.5" customHeight="1" x14ac:dyDescent="0.3">
      <c r="A11" s="606"/>
      <c r="B11" s="607"/>
      <c r="C11" s="606"/>
      <c r="D11" s="608" t="s">
        <v>621</v>
      </c>
      <c r="E11" s="612" t="s">
        <v>147</v>
      </c>
      <c r="F11" s="612" t="s">
        <v>158</v>
      </c>
      <c r="G11" s="610"/>
    </row>
    <row r="12" spans="1:7" ht="22.5" customHeight="1" x14ac:dyDescent="0.35">
      <c r="A12" s="649" t="s">
        <v>623</v>
      </c>
      <c r="B12" s="650"/>
      <c r="C12" s="650"/>
      <c r="D12" s="650"/>
      <c r="E12" s="650"/>
      <c r="F12" s="650"/>
      <c r="G12" s="651"/>
    </row>
    <row r="13" spans="1:7" ht="22.5" customHeight="1" x14ac:dyDescent="0.3">
      <c r="A13" s="606" t="s">
        <v>618</v>
      </c>
      <c r="B13" s="607"/>
      <c r="C13" s="606" t="s">
        <v>624</v>
      </c>
      <c r="D13" s="608" t="s">
        <v>625</v>
      </c>
      <c r="E13" s="612" t="s">
        <v>626</v>
      </c>
      <c r="F13" s="612" t="s">
        <v>181</v>
      </c>
      <c r="G13" s="610"/>
    </row>
    <row r="14" spans="1:7" ht="22.5" customHeight="1" x14ac:dyDescent="0.3">
      <c r="A14" s="606"/>
      <c r="B14" s="607"/>
      <c r="C14" s="606"/>
      <c r="D14" s="608" t="s">
        <v>627</v>
      </c>
      <c r="E14" s="612" t="s">
        <v>172</v>
      </c>
      <c r="F14" s="612" t="s">
        <v>186</v>
      </c>
      <c r="G14" s="610"/>
    </row>
    <row r="15" spans="1:7" ht="22.5" customHeight="1" x14ac:dyDescent="0.3">
      <c r="A15" s="606"/>
      <c r="B15" s="607"/>
      <c r="C15" s="606"/>
      <c r="D15" s="608" t="s">
        <v>628</v>
      </c>
      <c r="E15" s="612" t="s">
        <v>629</v>
      </c>
      <c r="F15" s="612" t="s">
        <v>176</v>
      </c>
      <c r="G15" s="610"/>
    </row>
    <row r="16" spans="1:7" ht="22.5" customHeight="1" x14ac:dyDescent="0.3">
      <c r="A16" s="606" t="s">
        <v>630</v>
      </c>
      <c r="B16" s="607"/>
      <c r="C16" s="606" t="s">
        <v>631</v>
      </c>
      <c r="D16" s="608" t="s">
        <v>625</v>
      </c>
      <c r="E16" s="609" t="s">
        <v>632</v>
      </c>
      <c r="F16" s="609" t="s">
        <v>190</v>
      </c>
      <c r="G16" s="610"/>
    </row>
    <row r="17" spans="1:16" ht="22.5" customHeight="1" x14ac:dyDescent="0.3">
      <c r="A17" s="606"/>
      <c r="B17" s="607"/>
      <c r="C17" s="606"/>
      <c r="D17" s="608" t="s">
        <v>627</v>
      </c>
      <c r="E17" s="609" t="s">
        <v>633</v>
      </c>
      <c r="F17" s="609" t="s">
        <v>195</v>
      </c>
      <c r="G17" s="610"/>
    </row>
    <row r="18" spans="1:16" ht="22.5" customHeight="1" x14ac:dyDescent="0.3">
      <c r="A18" s="606"/>
      <c r="B18" s="607"/>
      <c r="C18" s="606"/>
      <c r="D18" s="608" t="s">
        <v>628</v>
      </c>
      <c r="E18" s="609" t="s">
        <v>194</v>
      </c>
      <c r="F18" s="609" t="s">
        <v>193</v>
      </c>
      <c r="G18" s="610"/>
    </row>
    <row r="19" spans="1:16" ht="22.5" customHeight="1" x14ac:dyDescent="0.3">
      <c r="A19" s="606" t="s">
        <v>634</v>
      </c>
      <c r="B19" s="607"/>
      <c r="C19" s="606" t="s">
        <v>624</v>
      </c>
      <c r="D19" s="608" t="s">
        <v>625</v>
      </c>
      <c r="E19" s="612" t="s">
        <v>181</v>
      </c>
      <c r="F19" s="609" t="s">
        <v>185</v>
      </c>
      <c r="G19" s="610"/>
    </row>
    <row r="20" spans="1:16" ht="22.5" customHeight="1" x14ac:dyDescent="0.3">
      <c r="A20" s="606"/>
      <c r="B20" s="607"/>
      <c r="C20" s="606"/>
      <c r="D20" s="608" t="s">
        <v>627</v>
      </c>
      <c r="E20" s="612" t="s">
        <v>186</v>
      </c>
      <c r="F20" s="609" t="s">
        <v>184</v>
      </c>
      <c r="G20" s="610"/>
      <c r="K20" s="613"/>
      <c r="L20" s="614"/>
      <c r="M20" s="613"/>
      <c r="N20" s="605"/>
      <c r="O20" s="615"/>
      <c r="P20" s="615"/>
    </row>
    <row r="21" spans="1:16" ht="22.5" customHeight="1" x14ac:dyDescent="0.3">
      <c r="A21" s="606"/>
      <c r="B21" s="607"/>
      <c r="C21" s="606"/>
      <c r="D21" s="608" t="s">
        <v>628</v>
      </c>
      <c r="E21" s="612" t="s">
        <v>629</v>
      </c>
      <c r="F21" s="612" t="s">
        <v>183</v>
      </c>
      <c r="G21" s="610"/>
    </row>
    <row r="22" spans="1:16" ht="22.5" customHeight="1" x14ac:dyDescent="0.3">
      <c r="A22" s="606" t="s">
        <v>635</v>
      </c>
      <c r="B22" s="607"/>
      <c r="C22" s="606" t="s">
        <v>631</v>
      </c>
      <c r="D22" s="608" t="s">
        <v>625</v>
      </c>
      <c r="E22" s="609" t="s">
        <v>190</v>
      </c>
      <c r="F22" s="612" t="s">
        <v>192</v>
      </c>
      <c r="G22" s="610"/>
    </row>
    <row r="23" spans="1:16" ht="22.5" customHeight="1" x14ac:dyDescent="0.3">
      <c r="A23" s="606"/>
      <c r="B23" s="607"/>
      <c r="C23" s="606"/>
      <c r="D23" s="608" t="s">
        <v>627</v>
      </c>
      <c r="E23" s="609" t="s">
        <v>195</v>
      </c>
      <c r="F23" s="609" t="s">
        <v>194</v>
      </c>
      <c r="G23" s="610"/>
      <c r="I23" s="616"/>
      <c r="J23" s="615"/>
      <c r="K23" s="613"/>
      <c r="L23" s="614"/>
      <c r="M23" s="613"/>
      <c r="N23" s="605"/>
      <c r="O23" s="615"/>
      <c r="P23" s="615"/>
    </row>
    <row r="24" spans="1:16" ht="22.5" customHeight="1" x14ac:dyDescent="0.3">
      <c r="A24" s="606"/>
      <c r="B24" s="607"/>
      <c r="C24" s="606"/>
      <c r="D24" s="608" t="s">
        <v>628</v>
      </c>
      <c r="E24" s="609" t="s">
        <v>193</v>
      </c>
      <c r="F24" s="609" t="s">
        <v>633</v>
      </c>
      <c r="G24" s="610"/>
      <c r="K24" s="613"/>
      <c r="L24" s="614"/>
      <c r="M24" s="613"/>
      <c r="N24" s="605"/>
      <c r="O24" s="616"/>
      <c r="P24" s="616"/>
    </row>
    <row r="25" spans="1:16" ht="22.5" customHeight="1" x14ac:dyDescent="0.3">
      <c r="A25" s="606" t="s">
        <v>636</v>
      </c>
      <c r="B25" s="607"/>
      <c r="C25" s="606" t="s">
        <v>624</v>
      </c>
      <c r="D25" s="608" t="s">
        <v>625</v>
      </c>
      <c r="E25" s="609" t="s">
        <v>185</v>
      </c>
      <c r="F25" s="612" t="s">
        <v>626</v>
      </c>
      <c r="G25" s="610"/>
      <c r="K25" s="613"/>
      <c r="L25" s="614"/>
      <c r="M25" s="613"/>
      <c r="N25" s="605"/>
      <c r="O25" s="616"/>
      <c r="P25" s="616"/>
    </row>
    <row r="26" spans="1:16" ht="22.5" customHeight="1" x14ac:dyDescent="0.3">
      <c r="A26" s="606"/>
      <c r="B26" s="607"/>
      <c r="C26" s="606"/>
      <c r="D26" s="608" t="s">
        <v>627</v>
      </c>
      <c r="E26" s="609" t="s">
        <v>184</v>
      </c>
      <c r="F26" s="612" t="s">
        <v>186</v>
      </c>
      <c r="G26" s="610"/>
    </row>
    <row r="27" spans="1:16" ht="22.5" customHeight="1" x14ac:dyDescent="0.3">
      <c r="A27" s="606"/>
      <c r="B27" s="607"/>
      <c r="C27" s="606"/>
      <c r="D27" s="608" t="s">
        <v>628</v>
      </c>
      <c r="E27" s="612" t="s">
        <v>183</v>
      </c>
      <c r="F27" s="612" t="s">
        <v>176</v>
      </c>
      <c r="G27" s="610"/>
      <c r="K27" s="613"/>
      <c r="L27" s="614"/>
      <c r="M27" s="613"/>
      <c r="N27" s="605"/>
      <c r="O27" s="615"/>
      <c r="P27" s="615"/>
    </row>
    <row r="28" spans="1:16" ht="22.5" customHeight="1" x14ac:dyDescent="0.3">
      <c r="A28" s="606" t="s">
        <v>637</v>
      </c>
      <c r="B28" s="607"/>
      <c r="C28" s="606" t="s">
        <v>631</v>
      </c>
      <c r="D28" s="608" t="s">
        <v>625</v>
      </c>
      <c r="E28" s="612" t="s">
        <v>192</v>
      </c>
      <c r="F28" s="609" t="s">
        <v>632</v>
      </c>
      <c r="G28" s="610"/>
      <c r="M28" s="605"/>
      <c r="N28" s="604"/>
      <c r="O28" s="604"/>
    </row>
    <row r="29" spans="1:16" ht="22.5" customHeight="1" x14ac:dyDescent="0.3">
      <c r="A29" s="606"/>
      <c r="B29" s="607"/>
      <c r="C29" s="606"/>
      <c r="D29" s="608" t="s">
        <v>627</v>
      </c>
      <c r="E29" s="609" t="s">
        <v>194</v>
      </c>
      <c r="F29" s="609" t="s">
        <v>633</v>
      </c>
      <c r="G29" s="610"/>
    </row>
    <row r="30" spans="1:16" ht="22.5" customHeight="1" x14ac:dyDescent="0.3">
      <c r="A30" s="606"/>
      <c r="B30" s="607"/>
      <c r="C30" s="606"/>
      <c r="D30" s="608" t="s">
        <v>628</v>
      </c>
      <c r="E30" s="609" t="s">
        <v>195</v>
      </c>
      <c r="F30" s="609" t="s">
        <v>193</v>
      </c>
      <c r="G30" s="610"/>
    </row>
    <row r="31" spans="1:16" ht="22.5" customHeight="1" x14ac:dyDescent="0.3">
      <c r="A31" s="606" t="s">
        <v>638</v>
      </c>
      <c r="B31" s="607"/>
      <c r="C31" s="606" t="s">
        <v>624</v>
      </c>
      <c r="D31" s="608" t="s">
        <v>625</v>
      </c>
      <c r="E31" s="610" t="s">
        <v>639</v>
      </c>
      <c r="F31" s="610" t="s">
        <v>640</v>
      </c>
      <c r="G31" s="610"/>
    </row>
    <row r="32" spans="1:16" ht="22.5" customHeight="1" x14ac:dyDescent="0.3">
      <c r="A32" s="606"/>
      <c r="B32" s="607"/>
      <c r="C32" s="606" t="s">
        <v>641</v>
      </c>
      <c r="D32" s="608" t="s">
        <v>627</v>
      </c>
      <c r="E32" s="610" t="s">
        <v>168</v>
      </c>
      <c r="F32" s="610" t="s">
        <v>163</v>
      </c>
      <c r="G32" s="610"/>
    </row>
    <row r="33" spans="1:11" ht="22.5" customHeight="1" x14ac:dyDescent="0.3">
      <c r="A33" s="606" t="s">
        <v>622</v>
      </c>
      <c r="B33" s="607" t="s">
        <v>369</v>
      </c>
      <c r="C33" s="606" t="s">
        <v>631</v>
      </c>
      <c r="D33" s="608" t="s">
        <v>625</v>
      </c>
      <c r="E33" s="610"/>
      <c r="F33" s="610"/>
      <c r="G33" s="610"/>
    </row>
    <row r="34" spans="1:11" ht="22.5" customHeight="1" x14ac:dyDescent="0.3">
      <c r="A34" s="606"/>
      <c r="B34" s="607" t="s">
        <v>642</v>
      </c>
      <c r="C34" s="617"/>
      <c r="D34" s="618" t="s">
        <v>627</v>
      </c>
      <c r="E34" s="619"/>
      <c r="F34" s="610"/>
      <c r="G34" s="610"/>
    </row>
    <row r="35" spans="1:11" ht="22.5" customHeight="1" x14ac:dyDescent="0.3">
      <c r="A35" s="606"/>
      <c r="B35" s="607" t="s">
        <v>643</v>
      </c>
      <c r="C35" s="606"/>
      <c r="D35" s="608" t="s">
        <v>628</v>
      </c>
      <c r="E35" s="610"/>
      <c r="F35" s="620"/>
      <c r="G35" s="610"/>
    </row>
    <row r="36" spans="1:11" ht="22.5" customHeight="1" x14ac:dyDescent="0.3">
      <c r="A36" s="606" t="s">
        <v>622</v>
      </c>
      <c r="B36" s="607"/>
      <c r="C36" s="606" t="s">
        <v>624</v>
      </c>
      <c r="D36" s="608" t="s">
        <v>625</v>
      </c>
      <c r="E36" s="610" t="s">
        <v>644</v>
      </c>
      <c r="F36" s="610" t="s">
        <v>645</v>
      </c>
      <c r="G36" s="610"/>
    </row>
    <row r="37" spans="1:11" ht="22.5" customHeight="1" x14ac:dyDescent="0.3">
      <c r="A37" s="606"/>
      <c r="B37" s="607"/>
      <c r="C37" s="606"/>
      <c r="D37" s="608" t="s">
        <v>627</v>
      </c>
      <c r="E37" s="610" t="s">
        <v>645</v>
      </c>
      <c r="F37" s="610" t="s">
        <v>639</v>
      </c>
      <c r="G37" s="610"/>
    </row>
    <row r="38" spans="1:11" ht="22.5" customHeight="1" x14ac:dyDescent="0.35">
      <c r="A38" s="652" t="s">
        <v>646</v>
      </c>
      <c r="B38" s="653"/>
      <c r="C38" s="653"/>
      <c r="D38" s="653"/>
      <c r="E38" s="653"/>
      <c r="F38" s="653"/>
      <c r="G38" s="654"/>
    </row>
    <row r="39" spans="1:11" ht="22.5" customHeight="1" x14ac:dyDescent="0.3">
      <c r="A39" s="606" t="s">
        <v>618</v>
      </c>
      <c r="B39" s="607"/>
      <c r="C39" s="606" t="s">
        <v>647</v>
      </c>
      <c r="D39" s="608" t="s">
        <v>648</v>
      </c>
      <c r="E39" s="610" t="s">
        <v>202</v>
      </c>
      <c r="F39" s="610" t="s">
        <v>198</v>
      </c>
      <c r="G39" s="610"/>
    </row>
    <row r="40" spans="1:11" ht="22.5" customHeight="1" x14ac:dyDescent="0.3">
      <c r="A40" s="606"/>
      <c r="B40" s="607"/>
      <c r="C40" s="606"/>
      <c r="D40" s="608" t="s">
        <v>649</v>
      </c>
      <c r="E40" s="610" t="s">
        <v>199</v>
      </c>
      <c r="F40" s="610" t="s">
        <v>203</v>
      </c>
      <c r="G40" s="610"/>
      <c r="K40" s="621"/>
    </row>
    <row r="41" spans="1:11" ht="22.5" customHeight="1" x14ac:dyDescent="0.3">
      <c r="A41" s="606"/>
      <c r="B41" s="607"/>
      <c r="C41" s="606"/>
      <c r="D41" s="608" t="s">
        <v>5</v>
      </c>
      <c r="E41" s="610" t="s">
        <v>204</v>
      </c>
      <c r="F41" s="610" t="s">
        <v>201</v>
      </c>
      <c r="G41" s="610"/>
      <c r="K41" s="621"/>
    </row>
    <row r="42" spans="1:11" ht="22.5" customHeight="1" x14ac:dyDescent="0.3">
      <c r="A42" s="606"/>
      <c r="B42" s="607"/>
      <c r="C42" s="606" t="s">
        <v>650</v>
      </c>
      <c r="D42" s="608" t="s">
        <v>6</v>
      </c>
      <c r="E42" s="610" t="s">
        <v>229</v>
      </c>
      <c r="F42" s="610" t="s">
        <v>231</v>
      </c>
      <c r="G42" s="610"/>
    </row>
    <row r="43" spans="1:11" ht="22.5" customHeight="1" x14ac:dyDescent="0.3">
      <c r="A43" s="606" t="s">
        <v>651</v>
      </c>
      <c r="B43" s="607"/>
      <c r="C43" s="606" t="s">
        <v>652</v>
      </c>
      <c r="D43" s="608" t="s">
        <v>648</v>
      </c>
      <c r="E43" s="610" t="s">
        <v>653</v>
      </c>
      <c r="F43" s="610" t="s">
        <v>210</v>
      </c>
      <c r="G43" s="610"/>
      <c r="K43" s="621"/>
    </row>
    <row r="44" spans="1:11" ht="22.5" customHeight="1" x14ac:dyDescent="0.3">
      <c r="A44" s="606"/>
      <c r="B44" s="607"/>
      <c r="C44" s="606"/>
      <c r="D44" s="608" t="s">
        <v>649</v>
      </c>
      <c r="E44" s="610" t="s">
        <v>212</v>
      </c>
      <c r="F44" s="610" t="s">
        <v>214</v>
      </c>
      <c r="G44" s="610"/>
    </row>
    <row r="45" spans="1:11" ht="22.5" customHeight="1" x14ac:dyDescent="0.3">
      <c r="A45" s="606" t="s">
        <v>635</v>
      </c>
      <c r="B45" s="607"/>
      <c r="C45" s="606" t="s">
        <v>647</v>
      </c>
      <c r="D45" s="608" t="s">
        <v>648</v>
      </c>
      <c r="E45" s="610" t="s">
        <v>198</v>
      </c>
      <c r="F45" s="610" t="s">
        <v>203</v>
      </c>
      <c r="G45" s="610"/>
    </row>
    <row r="46" spans="1:11" ht="22.5" customHeight="1" x14ac:dyDescent="0.3">
      <c r="A46" s="606"/>
      <c r="B46" s="607"/>
      <c r="C46" s="606"/>
      <c r="D46" s="608" t="s">
        <v>649</v>
      </c>
      <c r="E46" s="610" t="s">
        <v>199</v>
      </c>
      <c r="F46" s="610" t="s">
        <v>202</v>
      </c>
      <c r="G46" s="610"/>
    </row>
    <row r="47" spans="1:11" ht="22.5" customHeight="1" x14ac:dyDescent="0.3">
      <c r="A47" s="606"/>
      <c r="B47" s="607"/>
      <c r="C47" s="606"/>
      <c r="D47" s="608" t="s">
        <v>5</v>
      </c>
      <c r="E47" s="610" t="s">
        <v>204</v>
      </c>
      <c r="F47" s="610" t="s">
        <v>197</v>
      </c>
      <c r="G47" s="610"/>
    </row>
    <row r="48" spans="1:11" ht="22.5" customHeight="1" x14ac:dyDescent="0.3">
      <c r="A48" s="606"/>
      <c r="B48" s="607"/>
      <c r="C48" s="606" t="s">
        <v>654</v>
      </c>
      <c r="D48" s="608" t="s">
        <v>6</v>
      </c>
      <c r="E48" s="610" t="s">
        <v>311</v>
      </c>
      <c r="F48" s="610" t="s">
        <v>313</v>
      </c>
      <c r="G48" s="610"/>
    </row>
    <row r="49" spans="1:7" ht="22.5" customHeight="1" x14ac:dyDescent="0.3">
      <c r="A49" s="606" t="s">
        <v>655</v>
      </c>
      <c r="B49" s="607"/>
      <c r="C49" s="606" t="s">
        <v>652</v>
      </c>
      <c r="D49" s="608" t="s">
        <v>648</v>
      </c>
      <c r="E49" s="610" t="s">
        <v>210</v>
      </c>
      <c r="F49" s="610" t="s">
        <v>207</v>
      </c>
      <c r="G49" s="610"/>
    </row>
    <row r="50" spans="1:7" ht="22.5" customHeight="1" x14ac:dyDescent="0.3">
      <c r="A50" s="606"/>
      <c r="B50" s="607"/>
      <c r="C50" s="606"/>
      <c r="D50" s="608" t="s">
        <v>649</v>
      </c>
      <c r="E50" s="610" t="s">
        <v>214</v>
      </c>
      <c r="F50" s="610" t="s">
        <v>211</v>
      </c>
      <c r="G50" s="610"/>
    </row>
    <row r="51" spans="1:7" ht="22.5" customHeight="1" x14ac:dyDescent="0.3">
      <c r="A51" s="606" t="s">
        <v>638</v>
      </c>
      <c r="B51" s="607"/>
      <c r="C51" s="606" t="s">
        <v>647</v>
      </c>
      <c r="D51" s="608" t="s">
        <v>648</v>
      </c>
      <c r="E51" s="610" t="s">
        <v>203</v>
      </c>
      <c r="F51" s="610" t="s">
        <v>202</v>
      </c>
      <c r="G51" s="610"/>
    </row>
    <row r="52" spans="1:7" ht="22.5" customHeight="1" x14ac:dyDescent="0.3">
      <c r="A52" s="606"/>
      <c r="B52" s="607"/>
      <c r="C52" s="606"/>
      <c r="D52" s="608" t="s">
        <v>649</v>
      </c>
      <c r="E52" s="610" t="s">
        <v>198</v>
      </c>
      <c r="F52" s="610" t="s">
        <v>199</v>
      </c>
      <c r="G52" s="610"/>
    </row>
    <row r="53" spans="1:7" ht="22.5" customHeight="1" x14ac:dyDescent="0.3">
      <c r="A53" s="606"/>
      <c r="B53" s="607"/>
      <c r="C53" s="606"/>
      <c r="D53" s="608" t="s">
        <v>5</v>
      </c>
      <c r="E53" s="610" t="s">
        <v>197</v>
      </c>
      <c r="F53" s="610" t="s">
        <v>201</v>
      </c>
      <c r="G53" s="610"/>
    </row>
    <row r="54" spans="1:7" ht="22.5" customHeight="1" x14ac:dyDescent="0.3">
      <c r="A54" s="606" t="s">
        <v>656</v>
      </c>
      <c r="B54" s="607"/>
      <c r="C54" s="606" t="s">
        <v>652</v>
      </c>
      <c r="D54" s="608" t="s">
        <v>648</v>
      </c>
      <c r="E54" s="610" t="s">
        <v>207</v>
      </c>
      <c r="F54" s="610" t="s">
        <v>653</v>
      </c>
      <c r="G54" s="610"/>
    </row>
    <row r="55" spans="1:7" ht="22.5" customHeight="1" x14ac:dyDescent="0.3">
      <c r="A55" s="606"/>
      <c r="B55" s="607"/>
      <c r="C55" s="606"/>
      <c r="D55" s="608" t="s">
        <v>649</v>
      </c>
      <c r="E55" s="610" t="s">
        <v>211</v>
      </c>
      <c r="F55" s="610" t="s">
        <v>212</v>
      </c>
      <c r="G55" s="610"/>
    </row>
    <row r="56" spans="1:7" ht="22.5" customHeight="1" x14ac:dyDescent="0.3">
      <c r="A56" s="606" t="s">
        <v>657</v>
      </c>
      <c r="B56" s="607" t="s">
        <v>369</v>
      </c>
      <c r="C56" s="606" t="s">
        <v>647</v>
      </c>
      <c r="D56" s="608" t="s">
        <v>648</v>
      </c>
      <c r="E56" s="610"/>
      <c r="F56" s="610"/>
      <c r="G56" s="610"/>
    </row>
    <row r="57" spans="1:7" ht="22.5" customHeight="1" x14ac:dyDescent="0.3">
      <c r="A57" s="606"/>
      <c r="B57" s="607" t="s">
        <v>371</v>
      </c>
      <c r="C57" s="606"/>
      <c r="D57" s="608" t="s">
        <v>649</v>
      </c>
      <c r="E57" s="610"/>
      <c r="F57" s="610"/>
      <c r="G57" s="610"/>
    </row>
    <row r="58" spans="1:7" ht="22.5" customHeight="1" x14ac:dyDescent="0.3">
      <c r="A58" s="606"/>
      <c r="B58" s="607" t="s">
        <v>372</v>
      </c>
      <c r="C58" s="606"/>
      <c r="D58" s="608" t="s">
        <v>628</v>
      </c>
      <c r="E58" s="610"/>
      <c r="F58" s="610"/>
      <c r="G58" s="610"/>
    </row>
    <row r="59" spans="1:7" ht="22.5" customHeight="1" x14ac:dyDescent="0.3">
      <c r="A59" s="606" t="s">
        <v>658</v>
      </c>
      <c r="B59" s="607" t="s">
        <v>369</v>
      </c>
      <c r="C59" s="606" t="s">
        <v>652</v>
      </c>
      <c r="D59" s="608" t="s">
        <v>648</v>
      </c>
      <c r="E59" s="610"/>
      <c r="F59" s="610"/>
      <c r="G59" s="610"/>
    </row>
    <row r="60" spans="1:7" ht="22.5" customHeight="1" x14ac:dyDescent="0.3">
      <c r="A60" s="606"/>
      <c r="B60" s="607" t="s">
        <v>371</v>
      </c>
      <c r="C60" s="606"/>
      <c r="D60" s="608" t="s">
        <v>649</v>
      </c>
      <c r="E60" s="610"/>
      <c r="F60" s="610"/>
      <c r="G60" s="610"/>
    </row>
    <row r="61" spans="1:7" ht="22.5" customHeight="1" x14ac:dyDescent="0.3">
      <c r="A61" s="606"/>
      <c r="B61" s="607" t="s">
        <v>372</v>
      </c>
      <c r="C61" s="606"/>
      <c r="D61" s="608" t="s">
        <v>628</v>
      </c>
      <c r="E61" s="610"/>
      <c r="F61" s="610"/>
      <c r="G61" s="610"/>
    </row>
    <row r="62" spans="1:7" ht="22.5" customHeight="1" x14ac:dyDescent="0.35">
      <c r="A62" s="640" t="s">
        <v>659</v>
      </c>
      <c r="B62" s="641"/>
      <c r="C62" s="641"/>
      <c r="D62" s="641"/>
      <c r="E62" s="641"/>
      <c r="F62" s="641"/>
      <c r="G62" s="642"/>
    </row>
    <row r="63" spans="1:7" ht="22.5" customHeight="1" x14ac:dyDescent="0.3">
      <c r="A63" s="606" t="s">
        <v>618</v>
      </c>
      <c r="B63" s="606"/>
      <c r="C63" s="606" t="s">
        <v>660</v>
      </c>
      <c r="D63" s="608" t="s">
        <v>3</v>
      </c>
      <c r="E63" s="610" t="s">
        <v>288</v>
      </c>
      <c r="F63" s="610" t="s">
        <v>290</v>
      </c>
      <c r="G63" s="610"/>
    </row>
    <row r="64" spans="1:7" ht="22.5" customHeight="1" x14ac:dyDescent="0.3">
      <c r="A64" s="606"/>
      <c r="B64" s="606"/>
      <c r="C64" s="606"/>
      <c r="D64" s="608" t="s">
        <v>4</v>
      </c>
      <c r="E64" s="610" t="s">
        <v>289</v>
      </c>
      <c r="F64" s="610" t="s">
        <v>286</v>
      </c>
      <c r="G64" s="610"/>
    </row>
    <row r="65" spans="1:16" ht="22.5" customHeight="1" x14ac:dyDescent="0.3">
      <c r="A65" s="606" t="s">
        <v>661</v>
      </c>
      <c r="B65" s="606"/>
      <c r="C65" s="606" t="s">
        <v>662</v>
      </c>
      <c r="D65" s="608" t="s">
        <v>3</v>
      </c>
      <c r="E65" s="610" t="s">
        <v>316</v>
      </c>
      <c r="F65" s="610" t="s">
        <v>318</v>
      </c>
      <c r="G65" s="610"/>
    </row>
    <row r="66" spans="1:16" ht="22.5" customHeight="1" x14ac:dyDescent="0.3">
      <c r="A66" s="606"/>
      <c r="B66" s="606"/>
      <c r="C66" s="606"/>
      <c r="D66" s="608" t="s">
        <v>4</v>
      </c>
      <c r="E66" s="610" t="s">
        <v>317</v>
      </c>
      <c r="F66" s="610" t="s">
        <v>663</v>
      </c>
      <c r="G66" s="610"/>
    </row>
    <row r="67" spans="1:16" ht="22.5" customHeight="1" x14ac:dyDescent="0.3">
      <c r="A67" s="606" t="s">
        <v>655</v>
      </c>
      <c r="B67" s="606"/>
      <c r="C67" s="606" t="s">
        <v>660</v>
      </c>
      <c r="D67" s="608" t="s">
        <v>3</v>
      </c>
      <c r="E67" s="610" t="s">
        <v>286</v>
      </c>
      <c r="F67" s="610" t="s">
        <v>288</v>
      </c>
      <c r="G67" s="610"/>
    </row>
    <row r="68" spans="1:16" ht="22.5" customHeight="1" x14ac:dyDescent="0.3">
      <c r="A68" s="606"/>
      <c r="B68" s="606"/>
      <c r="C68" s="606"/>
      <c r="D68" s="608" t="s">
        <v>4</v>
      </c>
      <c r="E68" s="610" t="s">
        <v>290</v>
      </c>
      <c r="F68" s="610" t="s">
        <v>291</v>
      </c>
      <c r="G68" s="610"/>
    </row>
    <row r="69" spans="1:16" ht="22.5" customHeight="1" x14ac:dyDescent="0.3">
      <c r="A69" s="606" t="s">
        <v>664</v>
      </c>
      <c r="B69" s="606"/>
      <c r="C69" s="606" t="s">
        <v>662</v>
      </c>
      <c r="D69" s="608" t="s">
        <v>3</v>
      </c>
      <c r="E69" s="610" t="s">
        <v>318</v>
      </c>
      <c r="F69" s="610" t="s">
        <v>317</v>
      </c>
      <c r="G69" s="610"/>
    </row>
    <row r="70" spans="1:16" ht="22.5" customHeight="1" x14ac:dyDescent="0.3">
      <c r="A70" s="606"/>
      <c r="B70" s="606"/>
      <c r="C70" s="606"/>
      <c r="D70" s="608" t="s">
        <v>4</v>
      </c>
      <c r="E70" s="610" t="s">
        <v>663</v>
      </c>
      <c r="F70" s="610" t="s">
        <v>316</v>
      </c>
      <c r="G70" s="610"/>
    </row>
    <row r="71" spans="1:16" ht="22.5" customHeight="1" x14ac:dyDescent="0.3">
      <c r="A71" s="606" t="s">
        <v>657</v>
      </c>
      <c r="B71" s="606"/>
      <c r="C71" s="606" t="s">
        <v>660</v>
      </c>
      <c r="D71" s="608" t="s">
        <v>3</v>
      </c>
      <c r="E71" s="610" t="s">
        <v>291</v>
      </c>
      <c r="F71" s="610" t="s">
        <v>286</v>
      </c>
      <c r="G71" s="610"/>
    </row>
    <row r="72" spans="1:16" ht="22.5" customHeight="1" x14ac:dyDescent="0.3">
      <c r="A72" s="606"/>
      <c r="B72" s="606"/>
      <c r="C72" s="606"/>
      <c r="D72" s="608" t="s">
        <v>4</v>
      </c>
      <c r="E72" s="610" t="s">
        <v>288</v>
      </c>
      <c r="F72" s="610" t="s">
        <v>289</v>
      </c>
      <c r="G72" s="610"/>
    </row>
    <row r="73" spans="1:16" ht="22.5" customHeight="1" x14ac:dyDescent="0.3">
      <c r="A73" s="606" t="s">
        <v>665</v>
      </c>
      <c r="B73" s="606"/>
      <c r="C73" s="606" t="s">
        <v>662</v>
      </c>
      <c r="D73" s="608" t="s">
        <v>3</v>
      </c>
      <c r="E73" s="610" t="s">
        <v>317</v>
      </c>
      <c r="F73" s="610" t="s">
        <v>316</v>
      </c>
      <c r="G73" s="610"/>
    </row>
    <row r="74" spans="1:16" ht="22.5" customHeight="1" x14ac:dyDescent="0.3">
      <c r="A74" s="606"/>
      <c r="B74" s="606"/>
      <c r="C74" s="606"/>
      <c r="D74" s="608" t="s">
        <v>4</v>
      </c>
      <c r="E74" s="610" t="s">
        <v>318</v>
      </c>
      <c r="F74" s="610" t="s">
        <v>663</v>
      </c>
      <c r="G74" s="610"/>
    </row>
    <row r="75" spans="1:16" ht="22.5" customHeight="1" x14ac:dyDescent="0.3">
      <c r="A75" s="606" t="s">
        <v>666</v>
      </c>
      <c r="B75" s="606"/>
      <c r="C75" s="606" t="s">
        <v>660</v>
      </c>
      <c r="D75" s="608" t="s">
        <v>3</v>
      </c>
      <c r="E75" s="610" t="s">
        <v>289</v>
      </c>
      <c r="F75" s="610" t="s">
        <v>291</v>
      </c>
      <c r="G75" s="610"/>
      <c r="M75" s="622"/>
    </row>
    <row r="76" spans="1:16" ht="22.5" customHeight="1" x14ac:dyDescent="0.3">
      <c r="A76" s="606"/>
      <c r="B76" s="606"/>
      <c r="C76" s="606"/>
      <c r="D76" s="608" t="s">
        <v>4</v>
      </c>
      <c r="E76" s="610" t="s">
        <v>286</v>
      </c>
      <c r="F76" s="610" t="s">
        <v>290</v>
      </c>
      <c r="G76" s="610"/>
      <c r="M76" s="622"/>
    </row>
    <row r="77" spans="1:16" ht="22.5" customHeight="1" x14ac:dyDescent="0.3">
      <c r="A77" s="606" t="s">
        <v>622</v>
      </c>
      <c r="B77" s="606"/>
      <c r="C77" s="606"/>
      <c r="D77" s="608" t="s">
        <v>3</v>
      </c>
      <c r="E77" s="610" t="s">
        <v>291</v>
      </c>
      <c r="F77" s="610" t="s">
        <v>288</v>
      </c>
      <c r="G77" s="610"/>
    </row>
    <row r="78" spans="1:16" ht="22.5" customHeight="1" x14ac:dyDescent="0.3">
      <c r="A78" s="606"/>
      <c r="B78" s="606"/>
      <c r="C78" s="606"/>
      <c r="D78" s="608" t="s">
        <v>4</v>
      </c>
      <c r="E78" s="610" t="s">
        <v>290</v>
      </c>
      <c r="F78" s="610" t="s">
        <v>289</v>
      </c>
      <c r="G78" s="610"/>
      <c r="O78" s="621">
        <v>0.625</v>
      </c>
      <c r="P78" s="260" t="s">
        <v>667</v>
      </c>
    </row>
    <row r="79" spans="1:16" ht="22.5" customHeight="1" x14ac:dyDescent="0.35">
      <c r="A79" s="640" t="s">
        <v>668</v>
      </c>
      <c r="B79" s="641"/>
      <c r="C79" s="641"/>
      <c r="D79" s="641"/>
      <c r="E79" s="641"/>
      <c r="F79" s="641"/>
      <c r="G79" s="642"/>
    </row>
    <row r="80" spans="1:16" ht="22.5" customHeight="1" x14ac:dyDescent="0.3">
      <c r="A80" s="606" t="s">
        <v>656</v>
      </c>
      <c r="B80" s="606"/>
      <c r="C80" s="606" t="s">
        <v>669</v>
      </c>
      <c r="D80" s="608" t="s">
        <v>5</v>
      </c>
      <c r="E80" s="610" t="s">
        <v>241</v>
      </c>
      <c r="F80" s="610" t="s">
        <v>242</v>
      </c>
      <c r="G80" s="610"/>
    </row>
    <row r="81" spans="1:7" ht="22.5" customHeight="1" x14ac:dyDescent="0.3">
      <c r="A81" s="606" t="s">
        <v>670</v>
      </c>
      <c r="B81" s="606"/>
      <c r="C81" s="606" t="s">
        <v>671</v>
      </c>
      <c r="D81" s="608" t="s">
        <v>5</v>
      </c>
      <c r="E81" s="610" t="s">
        <v>295</v>
      </c>
      <c r="F81" s="610" t="s">
        <v>296</v>
      </c>
      <c r="G81" s="610"/>
    </row>
    <row r="82" spans="1:7" ht="22.5" customHeight="1" x14ac:dyDescent="0.3">
      <c r="A82" s="606" t="s">
        <v>672</v>
      </c>
      <c r="B82" s="606"/>
      <c r="C82" s="606" t="s">
        <v>669</v>
      </c>
      <c r="D82" s="608" t="s">
        <v>5</v>
      </c>
      <c r="E82" s="610" t="s">
        <v>242</v>
      </c>
      <c r="F82" s="610" t="s">
        <v>243</v>
      </c>
      <c r="G82" s="610"/>
    </row>
    <row r="83" spans="1:7" ht="22.5" customHeight="1" x14ac:dyDescent="0.3">
      <c r="A83" s="606" t="s">
        <v>622</v>
      </c>
      <c r="B83" s="606"/>
      <c r="C83" s="606"/>
      <c r="D83" s="608" t="s">
        <v>5</v>
      </c>
      <c r="E83" s="610" t="s">
        <v>243</v>
      </c>
      <c r="F83" s="610" t="s">
        <v>241</v>
      </c>
      <c r="G83" s="610"/>
    </row>
    <row r="84" spans="1:7" ht="22.5" customHeight="1" x14ac:dyDescent="0.35">
      <c r="A84" s="640" t="s">
        <v>673</v>
      </c>
      <c r="B84" s="643"/>
      <c r="C84" s="643"/>
      <c r="D84" s="643"/>
      <c r="E84" s="643"/>
      <c r="F84" s="643"/>
      <c r="G84" s="644"/>
    </row>
    <row r="85" spans="1:7" ht="22.5" customHeight="1" x14ac:dyDescent="0.3">
      <c r="A85" s="606" t="s">
        <v>618</v>
      </c>
      <c r="B85" s="606"/>
      <c r="C85" s="606" t="s">
        <v>674</v>
      </c>
      <c r="D85" s="608" t="s">
        <v>7</v>
      </c>
      <c r="E85" s="610" t="s">
        <v>224</v>
      </c>
      <c r="F85" s="610" t="s">
        <v>226</v>
      </c>
      <c r="G85" s="610"/>
    </row>
    <row r="86" spans="1:7" ht="22.5" customHeight="1" x14ac:dyDescent="0.3">
      <c r="A86" s="606"/>
      <c r="B86" s="606"/>
      <c r="C86" s="606"/>
      <c r="D86" s="608" t="s">
        <v>8</v>
      </c>
      <c r="E86" s="610" t="s">
        <v>217</v>
      </c>
      <c r="F86" s="610" t="s">
        <v>221</v>
      </c>
      <c r="G86" s="610"/>
    </row>
    <row r="87" spans="1:7" ht="22.5" customHeight="1" x14ac:dyDescent="0.3">
      <c r="A87" s="606"/>
      <c r="B87" s="606"/>
      <c r="C87" s="606"/>
      <c r="D87" s="608" t="s">
        <v>9</v>
      </c>
      <c r="E87" s="610" t="s">
        <v>223</v>
      </c>
      <c r="F87" s="610" t="s">
        <v>219</v>
      </c>
      <c r="G87" s="610"/>
    </row>
    <row r="88" spans="1:7" ht="22.5" customHeight="1" x14ac:dyDescent="0.3">
      <c r="A88" s="606"/>
      <c r="B88" s="606"/>
      <c r="C88" s="606"/>
      <c r="D88" s="608" t="s">
        <v>10</v>
      </c>
      <c r="E88" s="610" t="s">
        <v>225</v>
      </c>
      <c r="F88" s="610" t="s">
        <v>222</v>
      </c>
      <c r="G88" s="610"/>
    </row>
    <row r="89" spans="1:7" ht="22.5" customHeight="1" x14ac:dyDescent="0.3">
      <c r="A89" s="606" t="s">
        <v>661</v>
      </c>
      <c r="B89" s="606"/>
      <c r="C89" s="606" t="s">
        <v>675</v>
      </c>
      <c r="D89" s="608" t="s">
        <v>7</v>
      </c>
      <c r="E89" s="610" t="s">
        <v>240</v>
      </c>
      <c r="F89" s="610" t="s">
        <v>233</v>
      </c>
      <c r="G89" s="610"/>
    </row>
    <row r="90" spans="1:7" ht="22.5" customHeight="1" x14ac:dyDescent="0.3">
      <c r="A90" s="606"/>
      <c r="B90" s="606"/>
      <c r="C90" s="606"/>
      <c r="D90" s="608" t="s">
        <v>8</v>
      </c>
      <c r="E90" s="610" t="s">
        <v>676</v>
      </c>
      <c r="F90" s="610" t="s">
        <v>237</v>
      </c>
      <c r="G90" s="610"/>
    </row>
    <row r="91" spans="1:7" ht="22.5" customHeight="1" x14ac:dyDescent="0.3">
      <c r="A91" s="606"/>
      <c r="B91" s="606"/>
      <c r="C91" s="606" t="s">
        <v>677</v>
      </c>
      <c r="D91" s="608" t="s">
        <v>9</v>
      </c>
      <c r="E91" s="610" t="s">
        <v>272</v>
      </c>
      <c r="F91" s="610" t="s">
        <v>266</v>
      </c>
      <c r="G91" s="610"/>
    </row>
    <row r="92" spans="1:7" ht="22.5" customHeight="1" x14ac:dyDescent="0.3">
      <c r="A92" s="606"/>
      <c r="B92" s="606"/>
      <c r="C92" s="606" t="s">
        <v>678</v>
      </c>
      <c r="D92" s="608" t="s">
        <v>10</v>
      </c>
      <c r="E92" s="610" t="s">
        <v>252</v>
      </c>
      <c r="F92" s="610" t="s">
        <v>253</v>
      </c>
      <c r="G92" s="610"/>
    </row>
    <row r="93" spans="1:7" ht="22.5" customHeight="1" x14ac:dyDescent="0.3">
      <c r="A93" s="606" t="s">
        <v>655</v>
      </c>
      <c r="B93" s="607" t="s">
        <v>679</v>
      </c>
      <c r="C93" s="606" t="s">
        <v>674</v>
      </c>
      <c r="D93" s="608" t="s">
        <v>7</v>
      </c>
      <c r="E93" s="610"/>
      <c r="F93" s="610"/>
      <c r="G93" s="610"/>
    </row>
    <row r="94" spans="1:7" ht="22.5" customHeight="1" x14ac:dyDescent="0.3">
      <c r="A94" s="606"/>
      <c r="B94" s="607" t="s">
        <v>679</v>
      </c>
      <c r="C94" s="606"/>
      <c r="D94" s="608" t="s">
        <v>8</v>
      </c>
      <c r="E94" s="610"/>
      <c r="F94" s="610"/>
      <c r="G94" s="610"/>
    </row>
    <row r="95" spans="1:7" ht="22.5" customHeight="1" x14ac:dyDescent="0.3">
      <c r="A95" s="606"/>
      <c r="B95" s="606"/>
      <c r="C95" s="606" t="s">
        <v>675</v>
      </c>
      <c r="D95" s="608" t="s">
        <v>9</v>
      </c>
      <c r="E95" s="610" t="s">
        <v>240</v>
      </c>
      <c r="F95" s="610" t="s">
        <v>238</v>
      </c>
      <c r="G95" s="610"/>
    </row>
    <row r="96" spans="1:7" ht="22.5" customHeight="1" x14ac:dyDescent="0.3">
      <c r="A96" s="606"/>
      <c r="B96" s="606"/>
      <c r="C96" s="606"/>
      <c r="D96" s="608" t="s">
        <v>10</v>
      </c>
      <c r="E96" s="610" t="s">
        <v>676</v>
      </c>
      <c r="F96" s="610" t="s">
        <v>239</v>
      </c>
      <c r="G96" s="610"/>
    </row>
    <row r="97" spans="1:7" ht="22.5" customHeight="1" x14ac:dyDescent="0.3">
      <c r="A97" s="606" t="s">
        <v>664</v>
      </c>
      <c r="B97" s="606"/>
      <c r="C97" s="606" t="s">
        <v>678</v>
      </c>
      <c r="D97" s="608" t="s">
        <v>7</v>
      </c>
      <c r="E97" s="610" t="s">
        <v>680</v>
      </c>
      <c r="F97" s="610" t="s">
        <v>250</v>
      </c>
      <c r="G97" s="610"/>
    </row>
    <row r="98" spans="1:7" ht="22.5" customHeight="1" x14ac:dyDescent="0.3">
      <c r="A98" s="606"/>
      <c r="B98" s="606"/>
      <c r="C98" s="606"/>
      <c r="D98" s="608" t="s">
        <v>8</v>
      </c>
      <c r="E98" s="610" t="s">
        <v>251</v>
      </c>
      <c r="F98" s="610" t="s">
        <v>681</v>
      </c>
      <c r="G98" s="610"/>
    </row>
    <row r="99" spans="1:7" ht="22.5" customHeight="1" x14ac:dyDescent="0.3">
      <c r="A99" s="606"/>
      <c r="B99" s="606"/>
      <c r="C99" s="606"/>
      <c r="D99" s="608" t="s">
        <v>9</v>
      </c>
      <c r="E99" s="610" t="s">
        <v>247</v>
      </c>
      <c r="F99" s="610" t="s">
        <v>682</v>
      </c>
      <c r="G99" s="610"/>
    </row>
    <row r="100" spans="1:7" ht="22.5" customHeight="1" x14ac:dyDescent="0.3">
      <c r="A100" s="606"/>
      <c r="B100" s="606"/>
      <c r="C100" s="606"/>
      <c r="D100" s="608" t="s">
        <v>10</v>
      </c>
      <c r="E100" s="610" t="s">
        <v>249</v>
      </c>
      <c r="F100" s="610" t="s">
        <v>248</v>
      </c>
      <c r="G100" s="610"/>
    </row>
    <row r="101" spans="1:7" ht="22.5" customHeight="1" x14ac:dyDescent="0.3">
      <c r="A101" s="606" t="s">
        <v>657</v>
      </c>
      <c r="B101" s="607" t="s">
        <v>369</v>
      </c>
      <c r="C101" s="606" t="s">
        <v>674</v>
      </c>
      <c r="D101" s="608" t="s">
        <v>7</v>
      </c>
      <c r="E101" s="610"/>
      <c r="F101" s="610"/>
      <c r="G101" s="610"/>
    </row>
    <row r="102" spans="1:7" ht="22.5" customHeight="1" x14ac:dyDescent="0.3">
      <c r="A102" s="606"/>
      <c r="B102" s="606"/>
      <c r="C102" s="606" t="s">
        <v>675</v>
      </c>
      <c r="D102" s="608" t="s">
        <v>8</v>
      </c>
      <c r="E102" s="610" t="s">
        <v>238</v>
      </c>
      <c r="F102" s="610" t="s">
        <v>233</v>
      </c>
      <c r="G102" s="610"/>
    </row>
    <row r="103" spans="1:7" ht="22.5" customHeight="1" x14ac:dyDescent="0.3">
      <c r="A103" s="606"/>
      <c r="B103" s="606"/>
      <c r="C103" s="606"/>
      <c r="D103" s="608" t="s">
        <v>9</v>
      </c>
      <c r="E103" s="610" t="s">
        <v>239</v>
      </c>
      <c r="F103" s="610" t="s">
        <v>237</v>
      </c>
      <c r="G103" s="610"/>
    </row>
    <row r="104" spans="1:7" ht="22.5" customHeight="1" x14ac:dyDescent="0.3">
      <c r="A104" s="606"/>
      <c r="B104" s="606"/>
      <c r="C104" s="606" t="s">
        <v>677</v>
      </c>
      <c r="D104" s="608" t="s">
        <v>10</v>
      </c>
      <c r="E104" s="610" t="s">
        <v>264</v>
      </c>
      <c r="F104" s="610" t="s">
        <v>270</v>
      </c>
      <c r="G104" s="610"/>
    </row>
    <row r="105" spans="1:7" ht="22.5" customHeight="1" x14ac:dyDescent="0.3">
      <c r="A105" s="606"/>
      <c r="B105" s="606"/>
      <c r="C105" s="606"/>
      <c r="D105" s="608" t="s">
        <v>625</v>
      </c>
      <c r="E105" s="610" t="s">
        <v>260</v>
      </c>
      <c r="F105" s="610" t="s">
        <v>275</v>
      </c>
      <c r="G105" s="610"/>
    </row>
    <row r="106" spans="1:7" ht="22.5" customHeight="1" x14ac:dyDescent="0.3">
      <c r="A106" s="606" t="s">
        <v>665</v>
      </c>
      <c r="B106" s="606"/>
      <c r="C106" s="606"/>
      <c r="D106" s="608" t="s">
        <v>7</v>
      </c>
      <c r="E106" s="610" t="s">
        <v>280</v>
      </c>
      <c r="F106" s="610" t="s">
        <v>278</v>
      </c>
      <c r="G106" s="610"/>
    </row>
    <row r="107" spans="1:7" ht="22.5" customHeight="1" x14ac:dyDescent="0.3">
      <c r="A107" s="606"/>
      <c r="B107" s="606"/>
      <c r="C107" s="606"/>
      <c r="D107" s="608" t="s">
        <v>8</v>
      </c>
      <c r="E107" s="610" t="s">
        <v>683</v>
      </c>
      <c r="F107" s="610" t="s">
        <v>277</v>
      </c>
      <c r="G107" s="610"/>
    </row>
    <row r="108" spans="1:7" ht="22.5" customHeight="1" x14ac:dyDescent="0.3">
      <c r="A108" s="606"/>
      <c r="B108" s="607" t="s">
        <v>679</v>
      </c>
      <c r="C108" s="606" t="s">
        <v>678</v>
      </c>
      <c r="D108" s="608"/>
      <c r="E108" s="610"/>
      <c r="F108" s="610"/>
      <c r="G108" s="610"/>
    </row>
    <row r="109" spans="1:7" ht="22.5" customHeight="1" x14ac:dyDescent="0.3">
      <c r="A109" s="606"/>
      <c r="B109" s="607" t="s">
        <v>679</v>
      </c>
      <c r="C109" s="606"/>
      <c r="D109" s="608"/>
      <c r="E109" s="610"/>
      <c r="F109" s="610"/>
      <c r="G109" s="610"/>
    </row>
    <row r="110" spans="1:7" ht="22.5" customHeight="1" x14ac:dyDescent="0.3">
      <c r="A110" s="606" t="s">
        <v>684</v>
      </c>
      <c r="B110" s="607" t="s">
        <v>369</v>
      </c>
      <c r="C110" s="606" t="s">
        <v>675</v>
      </c>
      <c r="D110" s="608"/>
      <c r="E110" s="610"/>
      <c r="F110" s="610"/>
      <c r="G110" s="610"/>
    </row>
    <row r="111" spans="1:7" ht="22.5" customHeight="1" x14ac:dyDescent="0.3">
      <c r="A111" s="606"/>
      <c r="B111" s="607" t="s">
        <v>642</v>
      </c>
      <c r="C111" s="606"/>
      <c r="D111" s="608"/>
      <c r="E111" s="610"/>
      <c r="F111" s="610"/>
      <c r="G111" s="610"/>
    </row>
    <row r="112" spans="1:7" ht="22.5" customHeight="1" x14ac:dyDescent="0.3">
      <c r="A112" s="606"/>
      <c r="B112" s="607" t="s">
        <v>643</v>
      </c>
      <c r="C112" s="606"/>
      <c r="D112" s="608"/>
      <c r="E112" s="610"/>
      <c r="F112" s="610"/>
      <c r="G112" s="610"/>
    </row>
    <row r="113" spans="1:7" ht="22.5" customHeight="1" x14ac:dyDescent="0.3">
      <c r="A113" s="606"/>
      <c r="B113" s="607" t="s">
        <v>679</v>
      </c>
      <c r="C113" s="606" t="s">
        <v>677</v>
      </c>
      <c r="D113" s="608"/>
      <c r="E113" s="610"/>
      <c r="F113" s="610"/>
      <c r="G113" s="610"/>
    </row>
    <row r="114" spans="1:7" ht="22.5" customHeight="1" x14ac:dyDescent="0.3">
      <c r="A114" s="606"/>
      <c r="B114" s="607" t="s">
        <v>679</v>
      </c>
      <c r="C114" s="606"/>
      <c r="D114" s="608"/>
      <c r="E114" s="610"/>
      <c r="F114" s="610"/>
      <c r="G114" s="610"/>
    </row>
    <row r="115" spans="1:7" ht="22.5" customHeight="1" x14ac:dyDescent="0.3">
      <c r="A115" s="606" t="s">
        <v>622</v>
      </c>
      <c r="B115" s="607" t="s">
        <v>369</v>
      </c>
      <c r="C115" s="606"/>
      <c r="D115" s="608"/>
      <c r="E115" s="610"/>
      <c r="F115" s="610"/>
      <c r="G115" s="610"/>
    </row>
    <row r="116" spans="1:7" ht="22.5" customHeight="1" x14ac:dyDescent="0.35">
      <c r="A116" s="640" t="s">
        <v>685</v>
      </c>
      <c r="B116" s="643"/>
      <c r="C116" s="643"/>
      <c r="D116" s="643"/>
      <c r="E116" s="643"/>
      <c r="F116" s="643"/>
      <c r="G116" s="644"/>
    </row>
    <row r="117" spans="1:7" ht="22.5" customHeight="1" x14ac:dyDescent="0.3">
      <c r="A117" s="606" t="s">
        <v>672</v>
      </c>
      <c r="B117" s="607"/>
      <c r="C117" s="606"/>
      <c r="D117" s="608" t="s">
        <v>648</v>
      </c>
      <c r="E117" s="610" t="s">
        <v>307</v>
      </c>
      <c r="F117" s="610" t="s">
        <v>309</v>
      </c>
      <c r="G117" s="610"/>
    </row>
    <row r="118" spans="1:7" ht="22.5" customHeight="1" x14ac:dyDescent="0.3">
      <c r="A118" s="606"/>
      <c r="B118" s="607"/>
      <c r="C118" s="606"/>
      <c r="D118" s="608" t="s">
        <v>649</v>
      </c>
      <c r="E118" s="610" t="s">
        <v>304</v>
      </c>
      <c r="F118" s="610" t="s">
        <v>300</v>
      </c>
      <c r="G118" s="610"/>
    </row>
    <row r="119" spans="1:7" ht="22.5" customHeight="1" x14ac:dyDescent="0.3">
      <c r="A119" s="606" t="s">
        <v>622</v>
      </c>
      <c r="B119" s="607"/>
      <c r="C119" s="606"/>
      <c r="D119" s="608"/>
      <c r="E119" s="610" t="s">
        <v>309</v>
      </c>
      <c r="F119" s="610" t="s">
        <v>302</v>
      </c>
      <c r="G119" s="610"/>
    </row>
    <row r="120" spans="1:7" ht="22.5" customHeight="1" x14ac:dyDescent="0.3">
      <c r="A120" s="606"/>
      <c r="B120" s="607"/>
      <c r="C120" s="606"/>
      <c r="D120" s="608"/>
      <c r="E120" s="610" t="s">
        <v>300</v>
      </c>
      <c r="F120" s="610" t="s">
        <v>686</v>
      </c>
      <c r="G120" s="610"/>
    </row>
    <row r="121" spans="1:7" ht="22.5" customHeight="1" x14ac:dyDescent="0.3">
      <c r="A121" s="606" t="s">
        <v>622</v>
      </c>
      <c r="B121" s="607"/>
      <c r="C121" s="606"/>
      <c r="D121" s="608"/>
      <c r="E121" s="610" t="s">
        <v>302</v>
      </c>
      <c r="F121" s="610" t="s">
        <v>307</v>
      </c>
      <c r="G121" s="610"/>
    </row>
    <row r="122" spans="1:7" ht="22.5" customHeight="1" x14ac:dyDescent="0.3">
      <c r="A122" s="606"/>
      <c r="B122" s="607"/>
      <c r="C122" s="606"/>
      <c r="D122" s="608"/>
      <c r="E122" s="610" t="s">
        <v>686</v>
      </c>
      <c r="F122" s="610" t="s">
        <v>304</v>
      </c>
      <c r="G122" s="610"/>
    </row>
    <row r="123" spans="1:7" ht="22.5" customHeight="1" x14ac:dyDescent="0.3">
      <c r="A123" s="606" t="s">
        <v>622</v>
      </c>
      <c r="B123" s="607" t="s">
        <v>687</v>
      </c>
      <c r="C123" s="606"/>
      <c r="D123" s="608"/>
      <c r="E123" s="610"/>
      <c r="F123" s="610"/>
      <c r="G123" s="610"/>
    </row>
    <row r="124" spans="1:7" ht="22.5" customHeight="1" x14ac:dyDescent="0.3">
      <c r="A124" s="606"/>
      <c r="B124" s="607" t="s">
        <v>688</v>
      </c>
      <c r="C124" s="606"/>
      <c r="D124" s="608"/>
      <c r="E124" s="610"/>
      <c r="F124" s="610"/>
      <c r="G124" s="610"/>
    </row>
    <row r="125" spans="1:7" ht="22.5" customHeight="1" x14ac:dyDescent="0.3">
      <c r="A125" s="606"/>
      <c r="B125" s="607" t="s">
        <v>689</v>
      </c>
      <c r="C125" s="606"/>
      <c r="D125" s="608"/>
      <c r="E125" s="610"/>
      <c r="F125" s="610"/>
      <c r="G125" s="610"/>
    </row>
    <row r="126" spans="1:7" ht="22.5" customHeight="1" x14ac:dyDescent="0.3">
      <c r="A126" s="606"/>
      <c r="B126" s="607"/>
      <c r="C126" s="606"/>
      <c r="D126" s="608"/>
      <c r="E126" s="610"/>
      <c r="F126" s="610"/>
      <c r="G126" s="610"/>
    </row>
    <row r="127" spans="1:7" ht="22.5" customHeight="1" x14ac:dyDescent="0.3">
      <c r="A127" s="623" t="s">
        <v>690</v>
      </c>
      <c r="B127" s="624"/>
      <c r="C127" s="624"/>
      <c r="D127" s="624"/>
      <c r="E127" s="624"/>
      <c r="F127" s="624"/>
      <c r="G127" s="625"/>
    </row>
    <row r="128" spans="1:7" ht="22.5" customHeight="1" x14ac:dyDescent="0.3">
      <c r="A128" s="623" t="s">
        <v>691</v>
      </c>
      <c r="B128" s="624"/>
      <c r="C128" s="624"/>
      <c r="D128" s="624"/>
      <c r="E128" s="624"/>
      <c r="F128" s="624"/>
      <c r="G128" s="625"/>
    </row>
    <row r="129" spans="1:7" ht="22.5" customHeight="1" x14ac:dyDescent="0.3">
      <c r="A129" s="606"/>
      <c r="B129" s="607"/>
      <c r="C129" s="606"/>
      <c r="D129" s="608"/>
      <c r="E129" s="610"/>
      <c r="F129" s="610"/>
      <c r="G129" s="610"/>
    </row>
  </sheetData>
  <mergeCells count="10">
    <mergeCell ref="A62:G62"/>
    <mergeCell ref="A79:G79"/>
    <mergeCell ref="A84:G84"/>
    <mergeCell ref="A116:G116"/>
    <mergeCell ref="A1:G1"/>
    <mergeCell ref="A2:G2"/>
    <mergeCell ref="A3:G3"/>
    <mergeCell ref="A5:G5"/>
    <mergeCell ref="A12:G12"/>
    <mergeCell ref="A38:G38"/>
  </mergeCells>
  <pageMargins left="0.70866141732283472" right="0.70866141732283472" top="0.74803149606299213" bottom="0.74803149606299213" header="0.31496062992125984" footer="0.31496062992125984"/>
  <pageSetup paperSize="9" scale="90" orientation="portrait" horizontalDpi="4294967294"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3389A9-009D-4929-9882-B0ED0F3E1B3A}">
  <sheetPr codeName="Munka1">
    <tabColor indexed="11"/>
  </sheetPr>
  <dimension ref="A1:AK41"/>
  <sheetViews>
    <sheetView workbookViewId="0">
      <selection activeCell="H26" sqref="H26"/>
    </sheetView>
  </sheetViews>
  <sheetFormatPr defaultRowHeight="13.2" x14ac:dyDescent="0.25"/>
  <cols>
    <col min="1" max="1" width="5.44140625" style="270" customWidth="1"/>
    <col min="2" max="2" width="4.44140625" style="270" customWidth="1"/>
    <col min="3" max="3" width="8.33203125" style="270" customWidth="1"/>
    <col min="4" max="4" width="7.109375" style="270" customWidth="1"/>
    <col min="5" max="5" width="9.33203125" style="270" customWidth="1"/>
    <col min="6" max="6" width="7.109375" style="270" customWidth="1"/>
    <col min="7" max="7" width="9.33203125" style="270" customWidth="1"/>
    <col min="8" max="8" width="7.109375" style="270" customWidth="1"/>
    <col min="9" max="9" width="9.33203125" style="270" customWidth="1"/>
    <col min="10" max="10" width="10.88671875" style="270" customWidth="1"/>
    <col min="11" max="13" width="8.5546875" style="270" customWidth="1"/>
    <col min="14" max="14" width="8.88671875" style="270"/>
    <col min="15" max="15" width="5.5546875" style="270" customWidth="1"/>
    <col min="16" max="16" width="4.5546875" style="270" customWidth="1"/>
    <col min="17" max="17" width="11.6640625" style="270" customWidth="1"/>
    <col min="18" max="24" width="8.88671875" style="270"/>
    <col min="25" max="25" width="10.33203125" style="270" hidden="1" customWidth="1"/>
    <col min="26" max="37" width="0" style="270" hidden="1" customWidth="1"/>
    <col min="38" max="256" width="8.88671875" style="270"/>
    <col min="257" max="257" width="5.44140625" style="270" customWidth="1"/>
    <col min="258" max="258" width="4.44140625" style="270" customWidth="1"/>
    <col min="259" max="259" width="8.33203125" style="270" customWidth="1"/>
    <col min="260" max="260" width="7.109375" style="270" customWidth="1"/>
    <col min="261" max="261" width="9.33203125" style="270" customWidth="1"/>
    <col min="262" max="262" width="7.109375" style="270" customWidth="1"/>
    <col min="263" max="263" width="9.33203125" style="270" customWidth="1"/>
    <col min="264" max="264" width="7.109375" style="270" customWidth="1"/>
    <col min="265" max="265" width="9.33203125" style="270" customWidth="1"/>
    <col min="266" max="266" width="10.88671875" style="270" customWidth="1"/>
    <col min="267" max="269" width="8.5546875" style="270" customWidth="1"/>
    <col min="270" max="270" width="8.88671875" style="270"/>
    <col min="271" max="271" width="5.5546875" style="270" customWidth="1"/>
    <col min="272" max="272" width="4.5546875" style="270" customWidth="1"/>
    <col min="273" max="273" width="11.6640625" style="270" customWidth="1"/>
    <col min="274" max="280" width="8.88671875" style="270"/>
    <col min="281" max="293" width="0" style="270" hidden="1" customWidth="1"/>
    <col min="294" max="512" width="8.88671875" style="270"/>
    <col min="513" max="513" width="5.44140625" style="270" customWidth="1"/>
    <col min="514" max="514" width="4.44140625" style="270" customWidth="1"/>
    <col min="515" max="515" width="8.33203125" style="270" customWidth="1"/>
    <col min="516" max="516" width="7.109375" style="270" customWidth="1"/>
    <col min="517" max="517" width="9.33203125" style="270" customWidth="1"/>
    <col min="518" max="518" width="7.109375" style="270" customWidth="1"/>
    <col min="519" max="519" width="9.33203125" style="270" customWidth="1"/>
    <col min="520" max="520" width="7.109375" style="270" customWidth="1"/>
    <col min="521" max="521" width="9.33203125" style="270" customWidth="1"/>
    <col min="522" max="522" width="10.88671875" style="270" customWidth="1"/>
    <col min="523" max="525" width="8.5546875" style="270" customWidth="1"/>
    <col min="526" max="526" width="8.88671875" style="270"/>
    <col min="527" max="527" width="5.5546875" style="270" customWidth="1"/>
    <col min="528" max="528" width="4.5546875" style="270" customWidth="1"/>
    <col min="529" max="529" width="11.6640625" style="270" customWidth="1"/>
    <col min="530" max="536" width="8.88671875" style="270"/>
    <col min="537" max="549" width="0" style="270" hidden="1" customWidth="1"/>
    <col min="550" max="768" width="8.88671875" style="270"/>
    <col min="769" max="769" width="5.44140625" style="270" customWidth="1"/>
    <col min="770" max="770" width="4.44140625" style="270" customWidth="1"/>
    <col min="771" max="771" width="8.33203125" style="270" customWidth="1"/>
    <col min="772" max="772" width="7.109375" style="270" customWidth="1"/>
    <col min="773" max="773" width="9.33203125" style="270" customWidth="1"/>
    <col min="774" max="774" width="7.109375" style="270" customWidth="1"/>
    <col min="775" max="775" width="9.33203125" style="270" customWidth="1"/>
    <col min="776" max="776" width="7.109375" style="270" customWidth="1"/>
    <col min="777" max="777" width="9.33203125" style="270" customWidth="1"/>
    <col min="778" max="778" width="10.88671875" style="270" customWidth="1"/>
    <col min="779" max="781" width="8.5546875" style="270" customWidth="1"/>
    <col min="782" max="782" width="8.88671875" style="270"/>
    <col min="783" max="783" width="5.5546875" style="270" customWidth="1"/>
    <col min="784" max="784" width="4.5546875" style="270" customWidth="1"/>
    <col min="785" max="785" width="11.6640625" style="270" customWidth="1"/>
    <col min="786" max="792" width="8.88671875" style="270"/>
    <col min="793" max="805" width="0" style="270" hidden="1" customWidth="1"/>
    <col min="806" max="1024" width="8.88671875" style="270"/>
    <col min="1025" max="1025" width="5.44140625" style="270" customWidth="1"/>
    <col min="1026" max="1026" width="4.44140625" style="270" customWidth="1"/>
    <col min="1027" max="1027" width="8.33203125" style="270" customWidth="1"/>
    <col min="1028" max="1028" width="7.109375" style="270" customWidth="1"/>
    <col min="1029" max="1029" width="9.33203125" style="270" customWidth="1"/>
    <col min="1030" max="1030" width="7.109375" style="270" customWidth="1"/>
    <col min="1031" max="1031" width="9.33203125" style="270" customWidth="1"/>
    <col min="1032" max="1032" width="7.109375" style="270" customWidth="1"/>
    <col min="1033" max="1033" width="9.33203125" style="270" customWidth="1"/>
    <col min="1034" max="1034" width="10.88671875" style="270" customWidth="1"/>
    <col min="1035" max="1037" width="8.5546875" style="270" customWidth="1"/>
    <col min="1038" max="1038" width="8.88671875" style="270"/>
    <col min="1039" max="1039" width="5.5546875" style="270" customWidth="1"/>
    <col min="1040" max="1040" width="4.5546875" style="270" customWidth="1"/>
    <col min="1041" max="1041" width="11.6640625" style="270" customWidth="1"/>
    <col min="1042" max="1048" width="8.88671875" style="270"/>
    <col min="1049" max="1061" width="0" style="270" hidden="1" customWidth="1"/>
    <col min="1062" max="1280" width="8.88671875" style="270"/>
    <col min="1281" max="1281" width="5.44140625" style="270" customWidth="1"/>
    <col min="1282" max="1282" width="4.44140625" style="270" customWidth="1"/>
    <col min="1283" max="1283" width="8.33203125" style="270" customWidth="1"/>
    <col min="1284" max="1284" width="7.109375" style="270" customWidth="1"/>
    <col min="1285" max="1285" width="9.33203125" style="270" customWidth="1"/>
    <col min="1286" max="1286" width="7.109375" style="270" customWidth="1"/>
    <col min="1287" max="1287" width="9.33203125" style="270" customWidth="1"/>
    <col min="1288" max="1288" width="7.109375" style="270" customWidth="1"/>
    <col min="1289" max="1289" width="9.33203125" style="270" customWidth="1"/>
    <col min="1290" max="1290" width="10.88671875" style="270" customWidth="1"/>
    <col min="1291" max="1293" width="8.5546875" style="270" customWidth="1"/>
    <col min="1294" max="1294" width="8.88671875" style="270"/>
    <col min="1295" max="1295" width="5.5546875" style="270" customWidth="1"/>
    <col min="1296" max="1296" width="4.5546875" style="270" customWidth="1"/>
    <col min="1297" max="1297" width="11.6640625" style="270" customWidth="1"/>
    <col min="1298" max="1304" width="8.88671875" style="270"/>
    <col min="1305" max="1317" width="0" style="270" hidden="1" customWidth="1"/>
    <col min="1318" max="1536" width="8.88671875" style="270"/>
    <col min="1537" max="1537" width="5.44140625" style="270" customWidth="1"/>
    <col min="1538" max="1538" width="4.44140625" style="270" customWidth="1"/>
    <col min="1539" max="1539" width="8.33203125" style="270" customWidth="1"/>
    <col min="1540" max="1540" width="7.109375" style="270" customWidth="1"/>
    <col min="1541" max="1541" width="9.33203125" style="270" customWidth="1"/>
    <col min="1542" max="1542" width="7.109375" style="270" customWidth="1"/>
    <col min="1543" max="1543" width="9.33203125" style="270" customWidth="1"/>
    <col min="1544" max="1544" width="7.109375" style="270" customWidth="1"/>
    <col min="1545" max="1545" width="9.33203125" style="270" customWidth="1"/>
    <col min="1546" max="1546" width="10.88671875" style="270" customWidth="1"/>
    <col min="1547" max="1549" width="8.5546875" style="270" customWidth="1"/>
    <col min="1550" max="1550" width="8.88671875" style="270"/>
    <col min="1551" max="1551" width="5.5546875" style="270" customWidth="1"/>
    <col min="1552" max="1552" width="4.5546875" style="270" customWidth="1"/>
    <col min="1553" max="1553" width="11.6640625" style="270" customWidth="1"/>
    <col min="1554" max="1560" width="8.88671875" style="270"/>
    <col min="1561" max="1573" width="0" style="270" hidden="1" customWidth="1"/>
    <col min="1574" max="1792" width="8.88671875" style="270"/>
    <col min="1793" max="1793" width="5.44140625" style="270" customWidth="1"/>
    <col min="1794" max="1794" width="4.44140625" style="270" customWidth="1"/>
    <col min="1795" max="1795" width="8.33203125" style="270" customWidth="1"/>
    <col min="1796" max="1796" width="7.109375" style="270" customWidth="1"/>
    <col min="1797" max="1797" width="9.33203125" style="270" customWidth="1"/>
    <col min="1798" max="1798" width="7.109375" style="270" customWidth="1"/>
    <col min="1799" max="1799" width="9.33203125" style="270" customWidth="1"/>
    <col min="1800" max="1800" width="7.109375" style="270" customWidth="1"/>
    <col min="1801" max="1801" width="9.33203125" style="270" customWidth="1"/>
    <col min="1802" max="1802" width="10.88671875" style="270" customWidth="1"/>
    <col min="1803" max="1805" width="8.5546875" style="270" customWidth="1"/>
    <col min="1806" max="1806" width="8.88671875" style="270"/>
    <col min="1807" max="1807" width="5.5546875" style="270" customWidth="1"/>
    <col min="1808" max="1808" width="4.5546875" style="270" customWidth="1"/>
    <col min="1809" max="1809" width="11.6640625" style="270" customWidth="1"/>
    <col min="1810" max="1816" width="8.88671875" style="270"/>
    <col min="1817" max="1829" width="0" style="270" hidden="1" customWidth="1"/>
    <col min="1830" max="2048" width="8.88671875" style="270"/>
    <col min="2049" max="2049" width="5.44140625" style="270" customWidth="1"/>
    <col min="2050" max="2050" width="4.44140625" style="270" customWidth="1"/>
    <col min="2051" max="2051" width="8.33203125" style="270" customWidth="1"/>
    <col min="2052" max="2052" width="7.109375" style="270" customWidth="1"/>
    <col min="2053" max="2053" width="9.33203125" style="270" customWidth="1"/>
    <col min="2054" max="2054" width="7.109375" style="270" customWidth="1"/>
    <col min="2055" max="2055" width="9.33203125" style="270" customWidth="1"/>
    <col min="2056" max="2056" width="7.109375" style="270" customWidth="1"/>
    <col min="2057" max="2057" width="9.33203125" style="270" customWidth="1"/>
    <col min="2058" max="2058" width="10.88671875" style="270" customWidth="1"/>
    <col min="2059" max="2061" width="8.5546875" style="270" customWidth="1"/>
    <col min="2062" max="2062" width="8.88671875" style="270"/>
    <col min="2063" max="2063" width="5.5546875" style="270" customWidth="1"/>
    <col min="2064" max="2064" width="4.5546875" style="270" customWidth="1"/>
    <col min="2065" max="2065" width="11.6640625" style="270" customWidth="1"/>
    <col min="2066" max="2072" width="8.88671875" style="270"/>
    <col min="2073" max="2085" width="0" style="270" hidden="1" customWidth="1"/>
    <col min="2086" max="2304" width="8.88671875" style="270"/>
    <col min="2305" max="2305" width="5.44140625" style="270" customWidth="1"/>
    <col min="2306" max="2306" width="4.44140625" style="270" customWidth="1"/>
    <col min="2307" max="2307" width="8.33203125" style="270" customWidth="1"/>
    <col min="2308" max="2308" width="7.109375" style="270" customWidth="1"/>
    <col min="2309" max="2309" width="9.33203125" style="270" customWidth="1"/>
    <col min="2310" max="2310" width="7.109375" style="270" customWidth="1"/>
    <col min="2311" max="2311" width="9.33203125" style="270" customWidth="1"/>
    <col min="2312" max="2312" width="7.109375" style="270" customWidth="1"/>
    <col min="2313" max="2313" width="9.33203125" style="270" customWidth="1"/>
    <col min="2314" max="2314" width="10.88671875" style="270" customWidth="1"/>
    <col min="2315" max="2317" width="8.5546875" style="270" customWidth="1"/>
    <col min="2318" max="2318" width="8.88671875" style="270"/>
    <col min="2319" max="2319" width="5.5546875" style="270" customWidth="1"/>
    <col min="2320" max="2320" width="4.5546875" style="270" customWidth="1"/>
    <col min="2321" max="2321" width="11.6640625" style="270" customWidth="1"/>
    <col min="2322" max="2328" width="8.88671875" style="270"/>
    <col min="2329" max="2341" width="0" style="270" hidden="1" customWidth="1"/>
    <col min="2342" max="2560" width="8.88671875" style="270"/>
    <col min="2561" max="2561" width="5.44140625" style="270" customWidth="1"/>
    <col min="2562" max="2562" width="4.44140625" style="270" customWidth="1"/>
    <col min="2563" max="2563" width="8.33203125" style="270" customWidth="1"/>
    <col min="2564" max="2564" width="7.109375" style="270" customWidth="1"/>
    <col min="2565" max="2565" width="9.33203125" style="270" customWidth="1"/>
    <col min="2566" max="2566" width="7.109375" style="270" customWidth="1"/>
    <col min="2567" max="2567" width="9.33203125" style="270" customWidth="1"/>
    <col min="2568" max="2568" width="7.109375" style="270" customWidth="1"/>
    <col min="2569" max="2569" width="9.33203125" style="270" customWidth="1"/>
    <col min="2570" max="2570" width="10.88671875" style="270" customWidth="1"/>
    <col min="2571" max="2573" width="8.5546875" style="270" customWidth="1"/>
    <col min="2574" max="2574" width="8.88671875" style="270"/>
    <col min="2575" max="2575" width="5.5546875" style="270" customWidth="1"/>
    <col min="2576" max="2576" width="4.5546875" style="270" customWidth="1"/>
    <col min="2577" max="2577" width="11.6640625" style="270" customWidth="1"/>
    <col min="2578" max="2584" width="8.88671875" style="270"/>
    <col min="2585" max="2597" width="0" style="270" hidden="1" customWidth="1"/>
    <col min="2598" max="2816" width="8.88671875" style="270"/>
    <col min="2817" max="2817" width="5.44140625" style="270" customWidth="1"/>
    <col min="2818" max="2818" width="4.44140625" style="270" customWidth="1"/>
    <col min="2819" max="2819" width="8.33203125" style="270" customWidth="1"/>
    <col min="2820" max="2820" width="7.109375" style="270" customWidth="1"/>
    <col min="2821" max="2821" width="9.33203125" style="270" customWidth="1"/>
    <col min="2822" max="2822" width="7.109375" style="270" customWidth="1"/>
    <col min="2823" max="2823" width="9.33203125" style="270" customWidth="1"/>
    <col min="2824" max="2824" width="7.109375" style="270" customWidth="1"/>
    <col min="2825" max="2825" width="9.33203125" style="270" customWidth="1"/>
    <col min="2826" max="2826" width="10.88671875" style="270" customWidth="1"/>
    <col min="2827" max="2829" width="8.5546875" style="270" customWidth="1"/>
    <col min="2830" max="2830" width="8.88671875" style="270"/>
    <col min="2831" max="2831" width="5.5546875" style="270" customWidth="1"/>
    <col min="2832" max="2832" width="4.5546875" style="270" customWidth="1"/>
    <col min="2833" max="2833" width="11.6640625" style="270" customWidth="1"/>
    <col min="2834" max="2840" width="8.88671875" style="270"/>
    <col min="2841" max="2853" width="0" style="270" hidden="1" customWidth="1"/>
    <col min="2854" max="3072" width="8.88671875" style="270"/>
    <col min="3073" max="3073" width="5.44140625" style="270" customWidth="1"/>
    <col min="3074" max="3074" width="4.44140625" style="270" customWidth="1"/>
    <col min="3075" max="3075" width="8.33203125" style="270" customWidth="1"/>
    <col min="3076" max="3076" width="7.109375" style="270" customWidth="1"/>
    <col min="3077" max="3077" width="9.33203125" style="270" customWidth="1"/>
    <col min="3078" max="3078" width="7.109375" style="270" customWidth="1"/>
    <col min="3079" max="3079" width="9.33203125" style="270" customWidth="1"/>
    <col min="3080" max="3080" width="7.109375" style="270" customWidth="1"/>
    <col min="3081" max="3081" width="9.33203125" style="270" customWidth="1"/>
    <col min="3082" max="3082" width="10.88671875" style="270" customWidth="1"/>
    <col min="3083" max="3085" width="8.5546875" style="270" customWidth="1"/>
    <col min="3086" max="3086" width="8.88671875" style="270"/>
    <col min="3087" max="3087" width="5.5546875" style="270" customWidth="1"/>
    <col min="3088" max="3088" width="4.5546875" style="270" customWidth="1"/>
    <col min="3089" max="3089" width="11.6640625" style="270" customWidth="1"/>
    <col min="3090" max="3096" width="8.88671875" style="270"/>
    <col min="3097" max="3109" width="0" style="270" hidden="1" customWidth="1"/>
    <col min="3110" max="3328" width="8.88671875" style="270"/>
    <col min="3329" max="3329" width="5.44140625" style="270" customWidth="1"/>
    <col min="3330" max="3330" width="4.44140625" style="270" customWidth="1"/>
    <col min="3331" max="3331" width="8.33203125" style="270" customWidth="1"/>
    <col min="3332" max="3332" width="7.109375" style="270" customWidth="1"/>
    <col min="3333" max="3333" width="9.33203125" style="270" customWidth="1"/>
    <col min="3334" max="3334" width="7.109375" style="270" customWidth="1"/>
    <col min="3335" max="3335" width="9.33203125" style="270" customWidth="1"/>
    <col min="3336" max="3336" width="7.109375" style="270" customWidth="1"/>
    <col min="3337" max="3337" width="9.33203125" style="270" customWidth="1"/>
    <col min="3338" max="3338" width="10.88671875" style="270" customWidth="1"/>
    <col min="3339" max="3341" width="8.5546875" style="270" customWidth="1"/>
    <col min="3342" max="3342" width="8.88671875" style="270"/>
    <col min="3343" max="3343" width="5.5546875" style="270" customWidth="1"/>
    <col min="3344" max="3344" width="4.5546875" style="270" customWidth="1"/>
    <col min="3345" max="3345" width="11.6640625" style="270" customWidth="1"/>
    <col min="3346" max="3352" width="8.88671875" style="270"/>
    <col min="3353" max="3365" width="0" style="270" hidden="1" customWidth="1"/>
    <col min="3366" max="3584" width="8.88671875" style="270"/>
    <col min="3585" max="3585" width="5.44140625" style="270" customWidth="1"/>
    <col min="3586" max="3586" width="4.44140625" style="270" customWidth="1"/>
    <col min="3587" max="3587" width="8.33203125" style="270" customWidth="1"/>
    <col min="3588" max="3588" width="7.109375" style="270" customWidth="1"/>
    <col min="3589" max="3589" width="9.33203125" style="270" customWidth="1"/>
    <col min="3590" max="3590" width="7.109375" style="270" customWidth="1"/>
    <col min="3591" max="3591" width="9.33203125" style="270" customWidth="1"/>
    <col min="3592" max="3592" width="7.109375" style="270" customWidth="1"/>
    <col min="3593" max="3593" width="9.33203125" style="270" customWidth="1"/>
    <col min="3594" max="3594" width="10.88671875" style="270" customWidth="1"/>
    <col min="3595" max="3597" width="8.5546875" style="270" customWidth="1"/>
    <col min="3598" max="3598" width="8.88671875" style="270"/>
    <col min="3599" max="3599" width="5.5546875" style="270" customWidth="1"/>
    <col min="3600" max="3600" width="4.5546875" style="270" customWidth="1"/>
    <col min="3601" max="3601" width="11.6640625" style="270" customWidth="1"/>
    <col min="3602" max="3608" width="8.88671875" style="270"/>
    <col min="3609" max="3621" width="0" style="270" hidden="1" customWidth="1"/>
    <col min="3622" max="3840" width="8.88671875" style="270"/>
    <col min="3841" max="3841" width="5.44140625" style="270" customWidth="1"/>
    <col min="3842" max="3842" width="4.44140625" style="270" customWidth="1"/>
    <col min="3843" max="3843" width="8.33203125" style="270" customWidth="1"/>
    <col min="3844" max="3844" width="7.109375" style="270" customWidth="1"/>
    <col min="3845" max="3845" width="9.33203125" style="270" customWidth="1"/>
    <col min="3846" max="3846" width="7.109375" style="270" customWidth="1"/>
    <col min="3847" max="3847" width="9.33203125" style="270" customWidth="1"/>
    <col min="3848" max="3848" width="7.109375" style="270" customWidth="1"/>
    <col min="3849" max="3849" width="9.33203125" style="270" customWidth="1"/>
    <col min="3850" max="3850" width="10.88671875" style="270" customWidth="1"/>
    <col min="3851" max="3853" width="8.5546875" style="270" customWidth="1"/>
    <col min="3854" max="3854" width="8.88671875" style="270"/>
    <col min="3855" max="3855" width="5.5546875" style="270" customWidth="1"/>
    <col min="3856" max="3856" width="4.5546875" style="270" customWidth="1"/>
    <col min="3857" max="3857" width="11.6640625" style="270" customWidth="1"/>
    <col min="3858" max="3864" width="8.88671875" style="270"/>
    <col min="3865" max="3877" width="0" style="270" hidden="1" customWidth="1"/>
    <col min="3878" max="4096" width="8.88671875" style="270"/>
    <col min="4097" max="4097" width="5.44140625" style="270" customWidth="1"/>
    <col min="4098" max="4098" width="4.44140625" style="270" customWidth="1"/>
    <col min="4099" max="4099" width="8.33203125" style="270" customWidth="1"/>
    <col min="4100" max="4100" width="7.109375" style="270" customWidth="1"/>
    <col min="4101" max="4101" width="9.33203125" style="270" customWidth="1"/>
    <col min="4102" max="4102" width="7.109375" style="270" customWidth="1"/>
    <col min="4103" max="4103" width="9.33203125" style="270" customWidth="1"/>
    <col min="4104" max="4104" width="7.109375" style="270" customWidth="1"/>
    <col min="4105" max="4105" width="9.33203125" style="270" customWidth="1"/>
    <col min="4106" max="4106" width="10.88671875" style="270" customWidth="1"/>
    <col min="4107" max="4109" width="8.5546875" style="270" customWidth="1"/>
    <col min="4110" max="4110" width="8.88671875" style="270"/>
    <col min="4111" max="4111" width="5.5546875" style="270" customWidth="1"/>
    <col min="4112" max="4112" width="4.5546875" style="270" customWidth="1"/>
    <col min="4113" max="4113" width="11.6640625" style="270" customWidth="1"/>
    <col min="4114" max="4120" width="8.88671875" style="270"/>
    <col min="4121" max="4133" width="0" style="270" hidden="1" customWidth="1"/>
    <col min="4134" max="4352" width="8.88671875" style="270"/>
    <col min="4353" max="4353" width="5.44140625" style="270" customWidth="1"/>
    <col min="4354" max="4354" width="4.44140625" style="270" customWidth="1"/>
    <col min="4355" max="4355" width="8.33203125" style="270" customWidth="1"/>
    <col min="4356" max="4356" width="7.109375" style="270" customWidth="1"/>
    <col min="4357" max="4357" width="9.33203125" style="270" customWidth="1"/>
    <col min="4358" max="4358" width="7.109375" style="270" customWidth="1"/>
    <col min="4359" max="4359" width="9.33203125" style="270" customWidth="1"/>
    <col min="4360" max="4360" width="7.109375" style="270" customWidth="1"/>
    <col min="4361" max="4361" width="9.33203125" style="270" customWidth="1"/>
    <col min="4362" max="4362" width="10.88671875" style="270" customWidth="1"/>
    <col min="4363" max="4365" width="8.5546875" style="270" customWidth="1"/>
    <col min="4366" max="4366" width="8.88671875" style="270"/>
    <col min="4367" max="4367" width="5.5546875" style="270" customWidth="1"/>
    <col min="4368" max="4368" width="4.5546875" style="270" customWidth="1"/>
    <col min="4369" max="4369" width="11.6640625" style="270" customWidth="1"/>
    <col min="4370" max="4376" width="8.88671875" style="270"/>
    <col min="4377" max="4389" width="0" style="270" hidden="1" customWidth="1"/>
    <col min="4390" max="4608" width="8.88671875" style="270"/>
    <col min="4609" max="4609" width="5.44140625" style="270" customWidth="1"/>
    <col min="4610" max="4610" width="4.44140625" style="270" customWidth="1"/>
    <col min="4611" max="4611" width="8.33203125" style="270" customWidth="1"/>
    <col min="4612" max="4612" width="7.109375" style="270" customWidth="1"/>
    <col min="4613" max="4613" width="9.33203125" style="270" customWidth="1"/>
    <col min="4614" max="4614" width="7.109375" style="270" customWidth="1"/>
    <col min="4615" max="4615" width="9.33203125" style="270" customWidth="1"/>
    <col min="4616" max="4616" width="7.109375" style="270" customWidth="1"/>
    <col min="4617" max="4617" width="9.33203125" style="270" customWidth="1"/>
    <col min="4618" max="4618" width="10.88671875" style="270" customWidth="1"/>
    <col min="4619" max="4621" width="8.5546875" style="270" customWidth="1"/>
    <col min="4622" max="4622" width="8.88671875" style="270"/>
    <col min="4623" max="4623" width="5.5546875" style="270" customWidth="1"/>
    <col min="4624" max="4624" width="4.5546875" style="270" customWidth="1"/>
    <col min="4625" max="4625" width="11.6640625" style="270" customWidth="1"/>
    <col min="4626" max="4632" width="8.88671875" style="270"/>
    <col min="4633" max="4645" width="0" style="270" hidden="1" customWidth="1"/>
    <col min="4646" max="4864" width="8.88671875" style="270"/>
    <col min="4865" max="4865" width="5.44140625" style="270" customWidth="1"/>
    <col min="4866" max="4866" width="4.44140625" style="270" customWidth="1"/>
    <col min="4867" max="4867" width="8.33203125" style="270" customWidth="1"/>
    <col min="4868" max="4868" width="7.109375" style="270" customWidth="1"/>
    <col min="4869" max="4869" width="9.33203125" style="270" customWidth="1"/>
    <col min="4870" max="4870" width="7.109375" style="270" customWidth="1"/>
    <col min="4871" max="4871" width="9.33203125" style="270" customWidth="1"/>
    <col min="4872" max="4872" width="7.109375" style="270" customWidth="1"/>
    <col min="4873" max="4873" width="9.33203125" style="270" customWidth="1"/>
    <col min="4874" max="4874" width="10.88671875" style="270" customWidth="1"/>
    <col min="4875" max="4877" width="8.5546875" style="270" customWidth="1"/>
    <col min="4878" max="4878" width="8.88671875" style="270"/>
    <col min="4879" max="4879" width="5.5546875" style="270" customWidth="1"/>
    <col min="4880" max="4880" width="4.5546875" style="270" customWidth="1"/>
    <col min="4881" max="4881" width="11.6640625" style="270" customWidth="1"/>
    <col min="4882" max="4888" width="8.88671875" style="270"/>
    <col min="4889" max="4901" width="0" style="270" hidden="1" customWidth="1"/>
    <col min="4902" max="5120" width="8.88671875" style="270"/>
    <col min="5121" max="5121" width="5.44140625" style="270" customWidth="1"/>
    <col min="5122" max="5122" width="4.44140625" style="270" customWidth="1"/>
    <col min="5123" max="5123" width="8.33203125" style="270" customWidth="1"/>
    <col min="5124" max="5124" width="7.109375" style="270" customWidth="1"/>
    <col min="5125" max="5125" width="9.33203125" style="270" customWidth="1"/>
    <col min="5126" max="5126" width="7.109375" style="270" customWidth="1"/>
    <col min="5127" max="5127" width="9.33203125" style="270" customWidth="1"/>
    <col min="5128" max="5128" width="7.109375" style="270" customWidth="1"/>
    <col min="5129" max="5129" width="9.33203125" style="270" customWidth="1"/>
    <col min="5130" max="5130" width="10.88671875" style="270" customWidth="1"/>
    <col min="5131" max="5133" width="8.5546875" style="270" customWidth="1"/>
    <col min="5134" max="5134" width="8.88671875" style="270"/>
    <col min="5135" max="5135" width="5.5546875" style="270" customWidth="1"/>
    <col min="5136" max="5136" width="4.5546875" style="270" customWidth="1"/>
    <col min="5137" max="5137" width="11.6640625" style="270" customWidth="1"/>
    <col min="5138" max="5144" width="8.88671875" style="270"/>
    <col min="5145" max="5157" width="0" style="270" hidden="1" customWidth="1"/>
    <col min="5158" max="5376" width="8.88671875" style="270"/>
    <col min="5377" max="5377" width="5.44140625" style="270" customWidth="1"/>
    <col min="5378" max="5378" width="4.44140625" style="270" customWidth="1"/>
    <col min="5379" max="5379" width="8.33203125" style="270" customWidth="1"/>
    <col min="5380" max="5380" width="7.109375" style="270" customWidth="1"/>
    <col min="5381" max="5381" width="9.33203125" style="270" customWidth="1"/>
    <col min="5382" max="5382" width="7.109375" style="270" customWidth="1"/>
    <col min="5383" max="5383" width="9.33203125" style="270" customWidth="1"/>
    <col min="5384" max="5384" width="7.109375" style="270" customWidth="1"/>
    <col min="5385" max="5385" width="9.33203125" style="270" customWidth="1"/>
    <col min="5386" max="5386" width="10.88671875" style="270" customWidth="1"/>
    <col min="5387" max="5389" width="8.5546875" style="270" customWidth="1"/>
    <col min="5390" max="5390" width="8.88671875" style="270"/>
    <col min="5391" max="5391" width="5.5546875" style="270" customWidth="1"/>
    <col min="5392" max="5392" width="4.5546875" style="270" customWidth="1"/>
    <col min="5393" max="5393" width="11.6640625" style="270" customWidth="1"/>
    <col min="5394" max="5400" width="8.88671875" style="270"/>
    <col min="5401" max="5413" width="0" style="270" hidden="1" customWidth="1"/>
    <col min="5414" max="5632" width="8.88671875" style="270"/>
    <col min="5633" max="5633" width="5.44140625" style="270" customWidth="1"/>
    <col min="5634" max="5634" width="4.44140625" style="270" customWidth="1"/>
    <col min="5635" max="5635" width="8.33203125" style="270" customWidth="1"/>
    <col min="5636" max="5636" width="7.109375" style="270" customWidth="1"/>
    <col min="5637" max="5637" width="9.33203125" style="270" customWidth="1"/>
    <col min="5638" max="5638" width="7.109375" style="270" customWidth="1"/>
    <col min="5639" max="5639" width="9.33203125" style="270" customWidth="1"/>
    <col min="5640" max="5640" width="7.109375" style="270" customWidth="1"/>
    <col min="5641" max="5641" width="9.33203125" style="270" customWidth="1"/>
    <col min="5642" max="5642" width="10.88671875" style="270" customWidth="1"/>
    <col min="5643" max="5645" width="8.5546875" style="270" customWidth="1"/>
    <col min="5646" max="5646" width="8.88671875" style="270"/>
    <col min="5647" max="5647" width="5.5546875" style="270" customWidth="1"/>
    <col min="5648" max="5648" width="4.5546875" style="270" customWidth="1"/>
    <col min="5649" max="5649" width="11.6640625" style="270" customWidth="1"/>
    <col min="5650" max="5656" width="8.88671875" style="270"/>
    <col min="5657" max="5669" width="0" style="270" hidden="1" customWidth="1"/>
    <col min="5670" max="5888" width="8.88671875" style="270"/>
    <col min="5889" max="5889" width="5.44140625" style="270" customWidth="1"/>
    <col min="5890" max="5890" width="4.44140625" style="270" customWidth="1"/>
    <col min="5891" max="5891" width="8.33203125" style="270" customWidth="1"/>
    <col min="5892" max="5892" width="7.109375" style="270" customWidth="1"/>
    <col min="5893" max="5893" width="9.33203125" style="270" customWidth="1"/>
    <col min="5894" max="5894" width="7.109375" style="270" customWidth="1"/>
    <col min="5895" max="5895" width="9.33203125" style="270" customWidth="1"/>
    <col min="5896" max="5896" width="7.109375" style="270" customWidth="1"/>
    <col min="5897" max="5897" width="9.33203125" style="270" customWidth="1"/>
    <col min="5898" max="5898" width="10.88671875" style="270" customWidth="1"/>
    <col min="5899" max="5901" width="8.5546875" style="270" customWidth="1"/>
    <col min="5902" max="5902" width="8.88671875" style="270"/>
    <col min="5903" max="5903" width="5.5546875" style="270" customWidth="1"/>
    <col min="5904" max="5904" width="4.5546875" style="270" customWidth="1"/>
    <col min="5905" max="5905" width="11.6640625" style="270" customWidth="1"/>
    <col min="5906" max="5912" width="8.88671875" style="270"/>
    <col min="5913" max="5925" width="0" style="270" hidden="1" customWidth="1"/>
    <col min="5926" max="6144" width="8.88671875" style="270"/>
    <col min="6145" max="6145" width="5.44140625" style="270" customWidth="1"/>
    <col min="6146" max="6146" width="4.44140625" style="270" customWidth="1"/>
    <col min="6147" max="6147" width="8.33203125" style="270" customWidth="1"/>
    <col min="6148" max="6148" width="7.109375" style="270" customWidth="1"/>
    <col min="6149" max="6149" width="9.33203125" style="270" customWidth="1"/>
    <col min="6150" max="6150" width="7.109375" style="270" customWidth="1"/>
    <col min="6151" max="6151" width="9.33203125" style="270" customWidth="1"/>
    <col min="6152" max="6152" width="7.109375" style="270" customWidth="1"/>
    <col min="6153" max="6153" width="9.33203125" style="270" customWidth="1"/>
    <col min="6154" max="6154" width="10.88671875" style="270" customWidth="1"/>
    <col min="6155" max="6157" width="8.5546875" style="270" customWidth="1"/>
    <col min="6158" max="6158" width="8.88671875" style="270"/>
    <col min="6159" max="6159" width="5.5546875" style="270" customWidth="1"/>
    <col min="6160" max="6160" width="4.5546875" style="270" customWidth="1"/>
    <col min="6161" max="6161" width="11.6640625" style="270" customWidth="1"/>
    <col min="6162" max="6168" width="8.88671875" style="270"/>
    <col min="6169" max="6181" width="0" style="270" hidden="1" customWidth="1"/>
    <col min="6182" max="6400" width="8.88671875" style="270"/>
    <col min="6401" max="6401" width="5.44140625" style="270" customWidth="1"/>
    <col min="6402" max="6402" width="4.44140625" style="270" customWidth="1"/>
    <col min="6403" max="6403" width="8.33203125" style="270" customWidth="1"/>
    <col min="6404" max="6404" width="7.109375" style="270" customWidth="1"/>
    <col min="6405" max="6405" width="9.33203125" style="270" customWidth="1"/>
    <col min="6406" max="6406" width="7.109375" style="270" customWidth="1"/>
    <col min="6407" max="6407" width="9.33203125" style="270" customWidth="1"/>
    <col min="6408" max="6408" width="7.109375" style="270" customWidth="1"/>
    <col min="6409" max="6409" width="9.33203125" style="270" customWidth="1"/>
    <col min="6410" max="6410" width="10.88671875" style="270" customWidth="1"/>
    <col min="6411" max="6413" width="8.5546875" style="270" customWidth="1"/>
    <col min="6414" max="6414" width="8.88671875" style="270"/>
    <col min="6415" max="6415" width="5.5546875" style="270" customWidth="1"/>
    <col min="6416" max="6416" width="4.5546875" style="270" customWidth="1"/>
    <col min="6417" max="6417" width="11.6640625" style="270" customWidth="1"/>
    <col min="6418" max="6424" width="8.88671875" style="270"/>
    <col min="6425" max="6437" width="0" style="270" hidden="1" customWidth="1"/>
    <col min="6438" max="6656" width="8.88671875" style="270"/>
    <col min="6657" max="6657" width="5.44140625" style="270" customWidth="1"/>
    <col min="6658" max="6658" width="4.44140625" style="270" customWidth="1"/>
    <col min="6659" max="6659" width="8.33203125" style="270" customWidth="1"/>
    <col min="6660" max="6660" width="7.109375" style="270" customWidth="1"/>
    <col min="6661" max="6661" width="9.33203125" style="270" customWidth="1"/>
    <col min="6662" max="6662" width="7.109375" style="270" customWidth="1"/>
    <col min="6663" max="6663" width="9.33203125" style="270" customWidth="1"/>
    <col min="6664" max="6664" width="7.109375" style="270" customWidth="1"/>
    <col min="6665" max="6665" width="9.33203125" style="270" customWidth="1"/>
    <col min="6666" max="6666" width="10.88671875" style="270" customWidth="1"/>
    <col min="6667" max="6669" width="8.5546875" style="270" customWidth="1"/>
    <col min="6670" max="6670" width="8.88671875" style="270"/>
    <col min="6671" max="6671" width="5.5546875" style="270" customWidth="1"/>
    <col min="6672" max="6672" width="4.5546875" style="270" customWidth="1"/>
    <col min="6673" max="6673" width="11.6640625" style="270" customWidth="1"/>
    <col min="6674" max="6680" width="8.88671875" style="270"/>
    <col min="6681" max="6693" width="0" style="270" hidden="1" customWidth="1"/>
    <col min="6694" max="6912" width="8.88671875" style="270"/>
    <col min="6913" max="6913" width="5.44140625" style="270" customWidth="1"/>
    <col min="6914" max="6914" width="4.44140625" style="270" customWidth="1"/>
    <col min="6915" max="6915" width="8.33203125" style="270" customWidth="1"/>
    <col min="6916" max="6916" width="7.109375" style="270" customWidth="1"/>
    <col min="6917" max="6917" width="9.33203125" style="270" customWidth="1"/>
    <col min="6918" max="6918" width="7.109375" style="270" customWidth="1"/>
    <col min="6919" max="6919" width="9.33203125" style="270" customWidth="1"/>
    <col min="6920" max="6920" width="7.109375" style="270" customWidth="1"/>
    <col min="6921" max="6921" width="9.33203125" style="270" customWidth="1"/>
    <col min="6922" max="6922" width="10.88671875" style="270" customWidth="1"/>
    <col min="6923" max="6925" width="8.5546875" style="270" customWidth="1"/>
    <col min="6926" max="6926" width="8.88671875" style="270"/>
    <col min="6927" max="6927" width="5.5546875" style="270" customWidth="1"/>
    <col min="6928" max="6928" width="4.5546875" style="270" customWidth="1"/>
    <col min="6929" max="6929" width="11.6640625" style="270" customWidth="1"/>
    <col min="6930" max="6936" width="8.88671875" style="270"/>
    <col min="6937" max="6949" width="0" style="270" hidden="1" customWidth="1"/>
    <col min="6950" max="7168" width="8.88671875" style="270"/>
    <col min="7169" max="7169" width="5.44140625" style="270" customWidth="1"/>
    <col min="7170" max="7170" width="4.44140625" style="270" customWidth="1"/>
    <col min="7171" max="7171" width="8.33203125" style="270" customWidth="1"/>
    <col min="7172" max="7172" width="7.109375" style="270" customWidth="1"/>
    <col min="7173" max="7173" width="9.33203125" style="270" customWidth="1"/>
    <col min="7174" max="7174" width="7.109375" style="270" customWidth="1"/>
    <col min="7175" max="7175" width="9.33203125" style="270" customWidth="1"/>
    <col min="7176" max="7176" width="7.109375" style="270" customWidth="1"/>
    <col min="7177" max="7177" width="9.33203125" style="270" customWidth="1"/>
    <col min="7178" max="7178" width="10.88671875" style="270" customWidth="1"/>
    <col min="7179" max="7181" width="8.5546875" style="270" customWidth="1"/>
    <col min="7182" max="7182" width="8.88671875" style="270"/>
    <col min="7183" max="7183" width="5.5546875" style="270" customWidth="1"/>
    <col min="7184" max="7184" width="4.5546875" style="270" customWidth="1"/>
    <col min="7185" max="7185" width="11.6640625" style="270" customWidth="1"/>
    <col min="7186" max="7192" width="8.88671875" style="270"/>
    <col min="7193" max="7205" width="0" style="270" hidden="1" customWidth="1"/>
    <col min="7206" max="7424" width="8.88671875" style="270"/>
    <col min="7425" max="7425" width="5.44140625" style="270" customWidth="1"/>
    <col min="7426" max="7426" width="4.44140625" style="270" customWidth="1"/>
    <col min="7427" max="7427" width="8.33203125" style="270" customWidth="1"/>
    <col min="7428" max="7428" width="7.109375" style="270" customWidth="1"/>
    <col min="7429" max="7429" width="9.33203125" style="270" customWidth="1"/>
    <col min="7430" max="7430" width="7.109375" style="270" customWidth="1"/>
    <col min="7431" max="7431" width="9.33203125" style="270" customWidth="1"/>
    <col min="7432" max="7432" width="7.109375" style="270" customWidth="1"/>
    <col min="7433" max="7433" width="9.33203125" style="270" customWidth="1"/>
    <col min="7434" max="7434" width="10.88671875" style="270" customWidth="1"/>
    <col min="7435" max="7437" width="8.5546875" style="270" customWidth="1"/>
    <col min="7438" max="7438" width="8.88671875" style="270"/>
    <col min="7439" max="7439" width="5.5546875" style="270" customWidth="1"/>
    <col min="7440" max="7440" width="4.5546875" style="270" customWidth="1"/>
    <col min="7441" max="7441" width="11.6640625" style="270" customWidth="1"/>
    <col min="7442" max="7448" width="8.88671875" style="270"/>
    <col min="7449" max="7461" width="0" style="270" hidden="1" customWidth="1"/>
    <col min="7462" max="7680" width="8.88671875" style="270"/>
    <col min="7681" max="7681" width="5.44140625" style="270" customWidth="1"/>
    <col min="7682" max="7682" width="4.44140625" style="270" customWidth="1"/>
    <col min="7683" max="7683" width="8.33203125" style="270" customWidth="1"/>
    <col min="7684" max="7684" width="7.109375" style="270" customWidth="1"/>
    <col min="7685" max="7685" width="9.33203125" style="270" customWidth="1"/>
    <col min="7686" max="7686" width="7.109375" style="270" customWidth="1"/>
    <col min="7687" max="7687" width="9.33203125" style="270" customWidth="1"/>
    <col min="7688" max="7688" width="7.109375" style="270" customWidth="1"/>
    <col min="7689" max="7689" width="9.33203125" style="270" customWidth="1"/>
    <col min="7690" max="7690" width="10.88671875" style="270" customWidth="1"/>
    <col min="7691" max="7693" width="8.5546875" style="270" customWidth="1"/>
    <col min="7694" max="7694" width="8.88671875" style="270"/>
    <col min="7695" max="7695" width="5.5546875" style="270" customWidth="1"/>
    <col min="7696" max="7696" width="4.5546875" style="270" customWidth="1"/>
    <col min="7697" max="7697" width="11.6640625" style="270" customWidth="1"/>
    <col min="7698" max="7704" width="8.88671875" style="270"/>
    <col min="7705" max="7717" width="0" style="270" hidden="1" customWidth="1"/>
    <col min="7718" max="7936" width="8.88671875" style="270"/>
    <col min="7937" max="7937" width="5.44140625" style="270" customWidth="1"/>
    <col min="7938" max="7938" width="4.44140625" style="270" customWidth="1"/>
    <col min="7939" max="7939" width="8.33203125" style="270" customWidth="1"/>
    <col min="7940" max="7940" width="7.109375" style="270" customWidth="1"/>
    <col min="7941" max="7941" width="9.33203125" style="270" customWidth="1"/>
    <col min="7942" max="7942" width="7.109375" style="270" customWidth="1"/>
    <col min="7943" max="7943" width="9.33203125" style="270" customWidth="1"/>
    <col min="7944" max="7944" width="7.109375" style="270" customWidth="1"/>
    <col min="7945" max="7945" width="9.33203125" style="270" customWidth="1"/>
    <col min="7946" max="7946" width="10.88671875" style="270" customWidth="1"/>
    <col min="7947" max="7949" width="8.5546875" style="270" customWidth="1"/>
    <col min="7950" max="7950" width="8.88671875" style="270"/>
    <col min="7951" max="7951" width="5.5546875" style="270" customWidth="1"/>
    <col min="7952" max="7952" width="4.5546875" style="270" customWidth="1"/>
    <col min="7953" max="7953" width="11.6640625" style="270" customWidth="1"/>
    <col min="7954" max="7960" width="8.88671875" style="270"/>
    <col min="7961" max="7973" width="0" style="270" hidden="1" customWidth="1"/>
    <col min="7974" max="8192" width="8.88671875" style="270"/>
    <col min="8193" max="8193" width="5.44140625" style="270" customWidth="1"/>
    <col min="8194" max="8194" width="4.44140625" style="270" customWidth="1"/>
    <col min="8195" max="8195" width="8.33203125" style="270" customWidth="1"/>
    <col min="8196" max="8196" width="7.109375" style="270" customWidth="1"/>
    <col min="8197" max="8197" width="9.33203125" style="270" customWidth="1"/>
    <col min="8198" max="8198" width="7.109375" style="270" customWidth="1"/>
    <col min="8199" max="8199" width="9.33203125" style="270" customWidth="1"/>
    <col min="8200" max="8200" width="7.109375" style="270" customWidth="1"/>
    <col min="8201" max="8201" width="9.33203125" style="270" customWidth="1"/>
    <col min="8202" max="8202" width="10.88671875" style="270" customWidth="1"/>
    <col min="8203" max="8205" width="8.5546875" style="270" customWidth="1"/>
    <col min="8206" max="8206" width="8.88671875" style="270"/>
    <col min="8207" max="8207" width="5.5546875" style="270" customWidth="1"/>
    <col min="8208" max="8208" width="4.5546875" style="270" customWidth="1"/>
    <col min="8209" max="8209" width="11.6640625" style="270" customWidth="1"/>
    <col min="8210" max="8216" width="8.88671875" style="270"/>
    <col min="8217" max="8229" width="0" style="270" hidden="1" customWidth="1"/>
    <col min="8230" max="8448" width="8.88671875" style="270"/>
    <col min="8449" max="8449" width="5.44140625" style="270" customWidth="1"/>
    <col min="8450" max="8450" width="4.44140625" style="270" customWidth="1"/>
    <col min="8451" max="8451" width="8.33203125" style="270" customWidth="1"/>
    <col min="8452" max="8452" width="7.109375" style="270" customWidth="1"/>
    <col min="8453" max="8453" width="9.33203125" style="270" customWidth="1"/>
    <col min="8454" max="8454" width="7.109375" style="270" customWidth="1"/>
    <col min="8455" max="8455" width="9.33203125" style="270" customWidth="1"/>
    <col min="8456" max="8456" width="7.109375" style="270" customWidth="1"/>
    <col min="8457" max="8457" width="9.33203125" style="270" customWidth="1"/>
    <col min="8458" max="8458" width="10.88671875" style="270" customWidth="1"/>
    <col min="8459" max="8461" width="8.5546875" style="270" customWidth="1"/>
    <col min="8462" max="8462" width="8.88671875" style="270"/>
    <col min="8463" max="8463" width="5.5546875" style="270" customWidth="1"/>
    <col min="8464" max="8464" width="4.5546875" style="270" customWidth="1"/>
    <col min="8465" max="8465" width="11.6640625" style="270" customWidth="1"/>
    <col min="8466" max="8472" width="8.88671875" style="270"/>
    <col min="8473" max="8485" width="0" style="270" hidden="1" customWidth="1"/>
    <col min="8486" max="8704" width="8.88671875" style="270"/>
    <col min="8705" max="8705" width="5.44140625" style="270" customWidth="1"/>
    <col min="8706" max="8706" width="4.44140625" style="270" customWidth="1"/>
    <col min="8707" max="8707" width="8.33203125" style="270" customWidth="1"/>
    <col min="8708" max="8708" width="7.109375" style="270" customWidth="1"/>
    <col min="8709" max="8709" width="9.33203125" style="270" customWidth="1"/>
    <col min="8710" max="8710" width="7.109375" style="270" customWidth="1"/>
    <col min="8711" max="8711" width="9.33203125" style="270" customWidth="1"/>
    <col min="8712" max="8712" width="7.109375" style="270" customWidth="1"/>
    <col min="8713" max="8713" width="9.33203125" style="270" customWidth="1"/>
    <col min="8714" max="8714" width="10.88671875" style="270" customWidth="1"/>
    <col min="8715" max="8717" width="8.5546875" style="270" customWidth="1"/>
    <col min="8718" max="8718" width="8.88671875" style="270"/>
    <col min="8719" max="8719" width="5.5546875" style="270" customWidth="1"/>
    <col min="8720" max="8720" width="4.5546875" style="270" customWidth="1"/>
    <col min="8721" max="8721" width="11.6640625" style="270" customWidth="1"/>
    <col min="8722" max="8728" width="8.88671875" style="270"/>
    <col min="8729" max="8741" width="0" style="270" hidden="1" customWidth="1"/>
    <col min="8742" max="8960" width="8.88671875" style="270"/>
    <col min="8961" max="8961" width="5.44140625" style="270" customWidth="1"/>
    <col min="8962" max="8962" width="4.44140625" style="270" customWidth="1"/>
    <col min="8963" max="8963" width="8.33203125" style="270" customWidth="1"/>
    <col min="8964" max="8964" width="7.109375" style="270" customWidth="1"/>
    <col min="8965" max="8965" width="9.33203125" style="270" customWidth="1"/>
    <col min="8966" max="8966" width="7.109375" style="270" customWidth="1"/>
    <col min="8967" max="8967" width="9.33203125" style="270" customWidth="1"/>
    <col min="8968" max="8968" width="7.109375" style="270" customWidth="1"/>
    <col min="8969" max="8969" width="9.33203125" style="270" customWidth="1"/>
    <col min="8970" max="8970" width="10.88671875" style="270" customWidth="1"/>
    <col min="8971" max="8973" width="8.5546875" style="270" customWidth="1"/>
    <col min="8974" max="8974" width="8.88671875" style="270"/>
    <col min="8975" max="8975" width="5.5546875" style="270" customWidth="1"/>
    <col min="8976" max="8976" width="4.5546875" style="270" customWidth="1"/>
    <col min="8977" max="8977" width="11.6640625" style="270" customWidth="1"/>
    <col min="8978" max="8984" width="8.88671875" style="270"/>
    <col min="8985" max="8997" width="0" style="270" hidden="1" customWidth="1"/>
    <col min="8998" max="9216" width="8.88671875" style="270"/>
    <col min="9217" max="9217" width="5.44140625" style="270" customWidth="1"/>
    <col min="9218" max="9218" width="4.44140625" style="270" customWidth="1"/>
    <col min="9219" max="9219" width="8.33203125" style="270" customWidth="1"/>
    <col min="9220" max="9220" width="7.109375" style="270" customWidth="1"/>
    <col min="9221" max="9221" width="9.33203125" style="270" customWidth="1"/>
    <col min="9222" max="9222" width="7.109375" style="270" customWidth="1"/>
    <col min="9223" max="9223" width="9.33203125" style="270" customWidth="1"/>
    <col min="9224" max="9224" width="7.109375" style="270" customWidth="1"/>
    <col min="9225" max="9225" width="9.33203125" style="270" customWidth="1"/>
    <col min="9226" max="9226" width="10.88671875" style="270" customWidth="1"/>
    <col min="9227" max="9229" width="8.5546875" style="270" customWidth="1"/>
    <col min="9230" max="9230" width="8.88671875" style="270"/>
    <col min="9231" max="9231" width="5.5546875" style="270" customWidth="1"/>
    <col min="9232" max="9232" width="4.5546875" style="270" customWidth="1"/>
    <col min="9233" max="9233" width="11.6640625" style="270" customWidth="1"/>
    <col min="9234" max="9240" width="8.88671875" style="270"/>
    <col min="9241" max="9253" width="0" style="270" hidden="1" customWidth="1"/>
    <col min="9254" max="9472" width="8.88671875" style="270"/>
    <col min="9473" max="9473" width="5.44140625" style="270" customWidth="1"/>
    <col min="9474" max="9474" width="4.44140625" style="270" customWidth="1"/>
    <col min="9475" max="9475" width="8.33203125" style="270" customWidth="1"/>
    <col min="9476" max="9476" width="7.109375" style="270" customWidth="1"/>
    <col min="9477" max="9477" width="9.33203125" style="270" customWidth="1"/>
    <col min="9478" max="9478" width="7.109375" style="270" customWidth="1"/>
    <col min="9479" max="9479" width="9.33203125" style="270" customWidth="1"/>
    <col min="9480" max="9480" width="7.109375" style="270" customWidth="1"/>
    <col min="9481" max="9481" width="9.33203125" style="270" customWidth="1"/>
    <col min="9482" max="9482" width="10.88671875" style="270" customWidth="1"/>
    <col min="9483" max="9485" width="8.5546875" style="270" customWidth="1"/>
    <col min="9486" max="9486" width="8.88671875" style="270"/>
    <col min="9487" max="9487" width="5.5546875" style="270" customWidth="1"/>
    <col min="9488" max="9488" width="4.5546875" style="270" customWidth="1"/>
    <col min="9489" max="9489" width="11.6640625" style="270" customWidth="1"/>
    <col min="9490" max="9496" width="8.88671875" style="270"/>
    <col min="9497" max="9509" width="0" style="270" hidden="1" customWidth="1"/>
    <col min="9510" max="9728" width="8.88671875" style="270"/>
    <col min="9729" max="9729" width="5.44140625" style="270" customWidth="1"/>
    <col min="9730" max="9730" width="4.44140625" style="270" customWidth="1"/>
    <col min="9731" max="9731" width="8.33203125" style="270" customWidth="1"/>
    <col min="9732" max="9732" width="7.109375" style="270" customWidth="1"/>
    <col min="9733" max="9733" width="9.33203125" style="270" customWidth="1"/>
    <col min="9734" max="9734" width="7.109375" style="270" customWidth="1"/>
    <col min="9735" max="9735" width="9.33203125" style="270" customWidth="1"/>
    <col min="9736" max="9736" width="7.109375" style="270" customWidth="1"/>
    <col min="9737" max="9737" width="9.33203125" style="270" customWidth="1"/>
    <col min="9738" max="9738" width="10.88671875" style="270" customWidth="1"/>
    <col min="9739" max="9741" width="8.5546875" style="270" customWidth="1"/>
    <col min="9742" max="9742" width="8.88671875" style="270"/>
    <col min="9743" max="9743" width="5.5546875" style="270" customWidth="1"/>
    <col min="9744" max="9744" width="4.5546875" style="270" customWidth="1"/>
    <col min="9745" max="9745" width="11.6640625" style="270" customWidth="1"/>
    <col min="9746" max="9752" width="8.88671875" style="270"/>
    <col min="9753" max="9765" width="0" style="270" hidden="1" customWidth="1"/>
    <col min="9766" max="9984" width="8.88671875" style="270"/>
    <col min="9985" max="9985" width="5.44140625" style="270" customWidth="1"/>
    <col min="9986" max="9986" width="4.44140625" style="270" customWidth="1"/>
    <col min="9987" max="9987" width="8.33203125" style="270" customWidth="1"/>
    <col min="9988" max="9988" width="7.109375" style="270" customWidth="1"/>
    <col min="9989" max="9989" width="9.33203125" style="270" customWidth="1"/>
    <col min="9990" max="9990" width="7.109375" style="270" customWidth="1"/>
    <col min="9991" max="9991" width="9.33203125" style="270" customWidth="1"/>
    <col min="9992" max="9992" width="7.109375" style="270" customWidth="1"/>
    <col min="9993" max="9993" width="9.33203125" style="270" customWidth="1"/>
    <col min="9994" max="9994" width="10.88671875" style="270" customWidth="1"/>
    <col min="9995" max="9997" width="8.5546875" style="270" customWidth="1"/>
    <col min="9998" max="9998" width="8.88671875" style="270"/>
    <col min="9999" max="9999" width="5.5546875" style="270" customWidth="1"/>
    <col min="10000" max="10000" width="4.5546875" style="270" customWidth="1"/>
    <col min="10001" max="10001" width="11.6640625" style="270" customWidth="1"/>
    <col min="10002" max="10008" width="8.88671875" style="270"/>
    <col min="10009" max="10021" width="0" style="270" hidden="1" customWidth="1"/>
    <col min="10022" max="10240" width="8.88671875" style="270"/>
    <col min="10241" max="10241" width="5.44140625" style="270" customWidth="1"/>
    <col min="10242" max="10242" width="4.44140625" style="270" customWidth="1"/>
    <col min="10243" max="10243" width="8.33203125" style="270" customWidth="1"/>
    <col min="10244" max="10244" width="7.109375" style="270" customWidth="1"/>
    <col min="10245" max="10245" width="9.33203125" style="270" customWidth="1"/>
    <col min="10246" max="10246" width="7.109375" style="270" customWidth="1"/>
    <col min="10247" max="10247" width="9.33203125" style="270" customWidth="1"/>
    <col min="10248" max="10248" width="7.109375" style="270" customWidth="1"/>
    <col min="10249" max="10249" width="9.33203125" style="270" customWidth="1"/>
    <col min="10250" max="10250" width="10.88671875" style="270" customWidth="1"/>
    <col min="10251" max="10253" width="8.5546875" style="270" customWidth="1"/>
    <col min="10254" max="10254" width="8.88671875" style="270"/>
    <col min="10255" max="10255" width="5.5546875" style="270" customWidth="1"/>
    <col min="10256" max="10256" width="4.5546875" style="270" customWidth="1"/>
    <col min="10257" max="10257" width="11.6640625" style="270" customWidth="1"/>
    <col min="10258" max="10264" width="8.88671875" style="270"/>
    <col min="10265" max="10277" width="0" style="270" hidden="1" customWidth="1"/>
    <col min="10278" max="10496" width="8.88671875" style="270"/>
    <col min="10497" max="10497" width="5.44140625" style="270" customWidth="1"/>
    <col min="10498" max="10498" width="4.44140625" style="270" customWidth="1"/>
    <col min="10499" max="10499" width="8.33203125" style="270" customWidth="1"/>
    <col min="10500" max="10500" width="7.109375" style="270" customWidth="1"/>
    <col min="10501" max="10501" width="9.33203125" style="270" customWidth="1"/>
    <col min="10502" max="10502" width="7.109375" style="270" customWidth="1"/>
    <col min="10503" max="10503" width="9.33203125" style="270" customWidth="1"/>
    <col min="10504" max="10504" width="7.109375" style="270" customWidth="1"/>
    <col min="10505" max="10505" width="9.33203125" style="270" customWidth="1"/>
    <col min="10506" max="10506" width="10.88671875" style="270" customWidth="1"/>
    <col min="10507" max="10509" width="8.5546875" style="270" customWidth="1"/>
    <col min="10510" max="10510" width="8.88671875" style="270"/>
    <col min="10511" max="10511" width="5.5546875" style="270" customWidth="1"/>
    <col min="10512" max="10512" width="4.5546875" style="270" customWidth="1"/>
    <col min="10513" max="10513" width="11.6640625" style="270" customWidth="1"/>
    <col min="10514" max="10520" width="8.88671875" style="270"/>
    <col min="10521" max="10533" width="0" style="270" hidden="1" customWidth="1"/>
    <col min="10534" max="10752" width="8.88671875" style="270"/>
    <col min="10753" max="10753" width="5.44140625" style="270" customWidth="1"/>
    <col min="10754" max="10754" width="4.44140625" style="270" customWidth="1"/>
    <col min="10755" max="10755" width="8.33203125" style="270" customWidth="1"/>
    <col min="10756" max="10756" width="7.109375" style="270" customWidth="1"/>
    <col min="10757" max="10757" width="9.33203125" style="270" customWidth="1"/>
    <col min="10758" max="10758" width="7.109375" style="270" customWidth="1"/>
    <col min="10759" max="10759" width="9.33203125" style="270" customWidth="1"/>
    <col min="10760" max="10760" width="7.109375" style="270" customWidth="1"/>
    <col min="10761" max="10761" width="9.33203125" style="270" customWidth="1"/>
    <col min="10762" max="10762" width="10.88671875" style="270" customWidth="1"/>
    <col min="10763" max="10765" width="8.5546875" style="270" customWidth="1"/>
    <col min="10766" max="10766" width="8.88671875" style="270"/>
    <col min="10767" max="10767" width="5.5546875" style="270" customWidth="1"/>
    <col min="10768" max="10768" width="4.5546875" style="270" customWidth="1"/>
    <col min="10769" max="10769" width="11.6640625" style="270" customWidth="1"/>
    <col min="10770" max="10776" width="8.88671875" style="270"/>
    <col min="10777" max="10789" width="0" style="270" hidden="1" customWidth="1"/>
    <col min="10790" max="11008" width="8.88671875" style="270"/>
    <col min="11009" max="11009" width="5.44140625" style="270" customWidth="1"/>
    <col min="11010" max="11010" width="4.44140625" style="270" customWidth="1"/>
    <col min="11011" max="11011" width="8.33203125" style="270" customWidth="1"/>
    <col min="11012" max="11012" width="7.109375" style="270" customWidth="1"/>
    <col min="11013" max="11013" width="9.33203125" style="270" customWidth="1"/>
    <col min="11014" max="11014" width="7.109375" style="270" customWidth="1"/>
    <col min="11015" max="11015" width="9.33203125" style="270" customWidth="1"/>
    <col min="11016" max="11016" width="7.109375" style="270" customWidth="1"/>
    <col min="11017" max="11017" width="9.33203125" style="270" customWidth="1"/>
    <col min="11018" max="11018" width="10.88671875" style="270" customWidth="1"/>
    <col min="11019" max="11021" width="8.5546875" style="270" customWidth="1"/>
    <col min="11022" max="11022" width="8.88671875" style="270"/>
    <col min="11023" max="11023" width="5.5546875" style="270" customWidth="1"/>
    <col min="11024" max="11024" width="4.5546875" style="270" customWidth="1"/>
    <col min="11025" max="11025" width="11.6640625" style="270" customWidth="1"/>
    <col min="11026" max="11032" width="8.88671875" style="270"/>
    <col min="11033" max="11045" width="0" style="270" hidden="1" customWidth="1"/>
    <col min="11046" max="11264" width="8.88671875" style="270"/>
    <col min="11265" max="11265" width="5.44140625" style="270" customWidth="1"/>
    <col min="11266" max="11266" width="4.44140625" style="270" customWidth="1"/>
    <col min="11267" max="11267" width="8.33203125" style="270" customWidth="1"/>
    <col min="11268" max="11268" width="7.109375" style="270" customWidth="1"/>
    <col min="11269" max="11269" width="9.33203125" style="270" customWidth="1"/>
    <col min="11270" max="11270" width="7.109375" style="270" customWidth="1"/>
    <col min="11271" max="11271" width="9.33203125" style="270" customWidth="1"/>
    <col min="11272" max="11272" width="7.109375" style="270" customWidth="1"/>
    <col min="11273" max="11273" width="9.33203125" style="270" customWidth="1"/>
    <col min="11274" max="11274" width="10.88671875" style="270" customWidth="1"/>
    <col min="11275" max="11277" width="8.5546875" style="270" customWidth="1"/>
    <col min="11278" max="11278" width="8.88671875" style="270"/>
    <col min="11279" max="11279" width="5.5546875" style="270" customWidth="1"/>
    <col min="11280" max="11280" width="4.5546875" style="270" customWidth="1"/>
    <col min="11281" max="11281" width="11.6640625" style="270" customWidth="1"/>
    <col min="11282" max="11288" width="8.88671875" style="270"/>
    <col min="11289" max="11301" width="0" style="270" hidden="1" customWidth="1"/>
    <col min="11302" max="11520" width="8.88671875" style="270"/>
    <col min="11521" max="11521" width="5.44140625" style="270" customWidth="1"/>
    <col min="11522" max="11522" width="4.44140625" style="270" customWidth="1"/>
    <col min="11523" max="11523" width="8.33203125" style="270" customWidth="1"/>
    <col min="11524" max="11524" width="7.109375" style="270" customWidth="1"/>
    <col min="11525" max="11525" width="9.33203125" style="270" customWidth="1"/>
    <col min="11526" max="11526" width="7.109375" style="270" customWidth="1"/>
    <col min="11527" max="11527" width="9.33203125" style="270" customWidth="1"/>
    <col min="11528" max="11528" width="7.109375" style="270" customWidth="1"/>
    <col min="11529" max="11529" width="9.33203125" style="270" customWidth="1"/>
    <col min="11530" max="11530" width="10.88671875" style="270" customWidth="1"/>
    <col min="11531" max="11533" width="8.5546875" style="270" customWidth="1"/>
    <col min="11534" max="11534" width="8.88671875" style="270"/>
    <col min="11535" max="11535" width="5.5546875" style="270" customWidth="1"/>
    <col min="11536" max="11536" width="4.5546875" style="270" customWidth="1"/>
    <col min="11537" max="11537" width="11.6640625" style="270" customWidth="1"/>
    <col min="11538" max="11544" width="8.88671875" style="270"/>
    <col min="11545" max="11557" width="0" style="270" hidden="1" customWidth="1"/>
    <col min="11558" max="11776" width="8.88671875" style="270"/>
    <col min="11777" max="11777" width="5.44140625" style="270" customWidth="1"/>
    <col min="11778" max="11778" width="4.44140625" style="270" customWidth="1"/>
    <col min="11779" max="11779" width="8.33203125" style="270" customWidth="1"/>
    <col min="11780" max="11780" width="7.109375" style="270" customWidth="1"/>
    <col min="11781" max="11781" width="9.33203125" style="270" customWidth="1"/>
    <col min="11782" max="11782" width="7.109375" style="270" customWidth="1"/>
    <col min="11783" max="11783" width="9.33203125" style="270" customWidth="1"/>
    <col min="11784" max="11784" width="7.109375" style="270" customWidth="1"/>
    <col min="11785" max="11785" width="9.33203125" style="270" customWidth="1"/>
    <col min="11786" max="11786" width="10.88671875" style="270" customWidth="1"/>
    <col min="11787" max="11789" width="8.5546875" style="270" customWidth="1"/>
    <col min="11790" max="11790" width="8.88671875" style="270"/>
    <col min="11791" max="11791" width="5.5546875" style="270" customWidth="1"/>
    <col min="11792" max="11792" width="4.5546875" style="270" customWidth="1"/>
    <col min="11793" max="11793" width="11.6640625" style="270" customWidth="1"/>
    <col min="11794" max="11800" width="8.88671875" style="270"/>
    <col min="11801" max="11813" width="0" style="270" hidden="1" customWidth="1"/>
    <col min="11814" max="12032" width="8.88671875" style="270"/>
    <col min="12033" max="12033" width="5.44140625" style="270" customWidth="1"/>
    <col min="12034" max="12034" width="4.44140625" style="270" customWidth="1"/>
    <col min="12035" max="12035" width="8.33203125" style="270" customWidth="1"/>
    <col min="12036" max="12036" width="7.109375" style="270" customWidth="1"/>
    <col min="12037" max="12037" width="9.33203125" style="270" customWidth="1"/>
    <col min="12038" max="12038" width="7.109375" style="270" customWidth="1"/>
    <col min="12039" max="12039" width="9.33203125" style="270" customWidth="1"/>
    <col min="12040" max="12040" width="7.109375" style="270" customWidth="1"/>
    <col min="12041" max="12041" width="9.33203125" style="270" customWidth="1"/>
    <col min="12042" max="12042" width="10.88671875" style="270" customWidth="1"/>
    <col min="12043" max="12045" width="8.5546875" style="270" customWidth="1"/>
    <col min="12046" max="12046" width="8.88671875" style="270"/>
    <col min="12047" max="12047" width="5.5546875" style="270" customWidth="1"/>
    <col min="12048" max="12048" width="4.5546875" style="270" customWidth="1"/>
    <col min="12049" max="12049" width="11.6640625" style="270" customWidth="1"/>
    <col min="12050" max="12056" width="8.88671875" style="270"/>
    <col min="12057" max="12069" width="0" style="270" hidden="1" customWidth="1"/>
    <col min="12070" max="12288" width="8.88671875" style="270"/>
    <col min="12289" max="12289" width="5.44140625" style="270" customWidth="1"/>
    <col min="12290" max="12290" width="4.44140625" style="270" customWidth="1"/>
    <col min="12291" max="12291" width="8.33203125" style="270" customWidth="1"/>
    <col min="12292" max="12292" width="7.109375" style="270" customWidth="1"/>
    <col min="12293" max="12293" width="9.33203125" style="270" customWidth="1"/>
    <col min="12294" max="12294" width="7.109375" style="270" customWidth="1"/>
    <col min="12295" max="12295" width="9.33203125" style="270" customWidth="1"/>
    <col min="12296" max="12296" width="7.109375" style="270" customWidth="1"/>
    <col min="12297" max="12297" width="9.33203125" style="270" customWidth="1"/>
    <col min="12298" max="12298" width="10.88671875" style="270" customWidth="1"/>
    <col min="12299" max="12301" width="8.5546875" style="270" customWidth="1"/>
    <col min="12302" max="12302" width="8.88671875" style="270"/>
    <col min="12303" max="12303" width="5.5546875" style="270" customWidth="1"/>
    <col min="12304" max="12304" width="4.5546875" style="270" customWidth="1"/>
    <col min="12305" max="12305" width="11.6640625" style="270" customWidth="1"/>
    <col min="12306" max="12312" width="8.88671875" style="270"/>
    <col min="12313" max="12325" width="0" style="270" hidden="1" customWidth="1"/>
    <col min="12326" max="12544" width="8.88671875" style="270"/>
    <col min="12545" max="12545" width="5.44140625" style="270" customWidth="1"/>
    <col min="12546" max="12546" width="4.44140625" style="270" customWidth="1"/>
    <col min="12547" max="12547" width="8.33203125" style="270" customWidth="1"/>
    <col min="12548" max="12548" width="7.109375" style="270" customWidth="1"/>
    <col min="12549" max="12549" width="9.33203125" style="270" customWidth="1"/>
    <col min="12550" max="12550" width="7.109375" style="270" customWidth="1"/>
    <col min="12551" max="12551" width="9.33203125" style="270" customWidth="1"/>
    <col min="12552" max="12552" width="7.109375" style="270" customWidth="1"/>
    <col min="12553" max="12553" width="9.33203125" style="270" customWidth="1"/>
    <col min="12554" max="12554" width="10.88671875" style="270" customWidth="1"/>
    <col min="12555" max="12557" width="8.5546875" style="270" customWidth="1"/>
    <col min="12558" max="12558" width="8.88671875" style="270"/>
    <col min="12559" max="12559" width="5.5546875" style="270" customWidth="1"/>
    <col min="12560" max="12560" width="4.5546875" style="270" customWidth="1"/>
    <col min="12561" max="12561" width="11.6640625" style="270" customWidth="1"/>
    <col min="12562" max="12568" width="8.88671875" style="270"/>
    <col min="12569" max="12581" width="0" style="270" hidden="1" customWidth="1"/>
    <col min="12582" max="12800" width="8.88671875" style="270"/>
    <col min="12801" max="12801" width="5.44140625" style="270" customWidth="1"/>
    <col min="12802" max="12802" width="4.44140625" style="270" customWidth="1"/>
    <col min="12803" max="12803" width="8.33203125" style="270" customWidth="1"/>
    <col min="12804" max="12804" width="7.109375" style="270" customWidth="1"/>
    <col min="12805" max="12805" width="9.33203125" style="270" customWidth="1"/>
    <col min="12806" max="12806" width="7.109375" style="270" customWidth="1"/>
    <col min="12807" max="12807" width="9.33203125" style="270" customWidth="1"/>
    <col min="12808" max="12808" width="7.109375" style="270" customWidth="1"/>
    <col min="12809" max="12809" width="9.33203125" style="270" customWidth="1"/>
    <col min="12810" max="12810" width="10.88671875" style="270" customWidth="1"/>
    <col min="12811" max="12813" width="8.5546875" style="270" customWidth="1"/>
    <col min="12814" max="12814" width="8.88671875" style="270"/>
    <col min="12815" max="12815" width="5.5546875" style="270" customWidth="1"/>
    <col min="12816" max="12816" width="4.5546875" style="270" customWidth="1"/>
    <col min="12817" max="12817" width="11.6640625" style="270" customWidth="1"/>
    <col min="12818" max="12824" width="8.88671875" style="270"/>
    <col min="12825" max="12837" width="0" style="270" hidden="1" customWidth="1"/>
    <col min="12838" max="13056" width="8.88671875" style="270"/>
    <col min="13057" max="13057" width="5.44140625" style="270" customWidth="1"/>
    <col min="13058" max="13058" width="4.44140625" style="270" customWidth="1"/>
    <col min="13059" max="13059" width="8.33203125" style="270" customWidth="1"/>
    <col min="13060" max="13060" width="7.109375" style="270" customWidth="1"/>
    <col min="13061" max="13061" width="9.33203125" style="270" customWidth="1"/>
    <col min="13062" max="13062" width="7.109375" style="270" customWidth="1"/>
    <col min="13063" max="13063" width="9.33203125" style="270" customWidth="1"/>
    <col min="13064" max="13064" width="7.109375" style="270" customWidth="1"/>
    <col min="13065" max="13065" width="9.33203125" style="270" customWidth="1"/>
    <col min="13066" max="13066" width="10.88671875" style="270" customWidth="1"/>
    <col min="13067" max="13069" width="8.5546875" style="270" customWidth="1"/>
    <col min="13070" max="13070" width="8.88671875" style="270"/>
    <col min="13071" max="13071" width="5.5546875" style="270" customWidth="1"/>
    <col min="13072" max="13072" width="4.5546875" style="270" customWidth="1"/>
    <col min="13073" max="13073" width="11.6640625" style="270" customWidth="1"/>
    <col min="13074" max="13080" width="8.88671875" style="270"/>
    <col min="13081" max="13093" width="0" style="270" hidden="1" customWidth="1"/>
    <col min="13094" max="13312" width="8.88671875" style="270"/>
    <col min="13313" max="13313" width="5.44140625" style="270" customWidth="1"/>
    <col min="13314" max="13314" width="4.44140625" style="270" customWidth="1"/>
    <col min="13315" max="13315" width="8.33203125" style="270" customWidth="1"/>
    <col min="13316" max="13316" width="7.109375" style="270" customWidth="1"/>
    <col min="13317" max="13317" width="9.33203125" style="270" customWidth="1"/>
    <col min="13318" max="13318" width="7.109375" style="270" customWidth="1"/>
    <col min="13319" max="13319" width="9.33203125" style="270" customWidth="1"/>
    <col min="13320" max="13320" width="7.109375" style="270" customWidth="1"/>
    <col min="13321" max="13321" width="9.33203125" style="270" customWidth="1"/>
    <col min="13322" max="13322" width="10.88671875" style="270" customWidth="1"/>
    <col min="13323" max="13325" width="8.5546875" style="270" customWidth="1"/>
    <col min="13326" max="13326" width="8.88671875" style="270"/>
    <col min="13327" max="13327" width="5.5546875" style="270" customWidth="1"/>
    <col min="13328" max="13328" width="4.5546875" style="270" customWidth="1"/>
    <col min="13329" max="13329" width="11.6640625" style="270" customWidth="1"/>
    <col min="13330" max="13336" width="8.88671875" style="270"/>
    <col min="13337" max="13349" width="0" style="270" hidden="1" customWidth="1"/>
    <col min="13350" max="13568" width="8.88671875" style="270"/>
    <col min="13569" max="13569" width="5.44140625" style="270" customWidth="1"/>
    <col min="13570" max="13570" width="4.44140625" style="270" customWidth="1"/>
    <col min="13571" max="13571" width="8.33203125" style="270" customWidth="1"/>
    <col min="13572" max="13572" width="7.109375" style="270" customWidth="1"/>
    <col min="13573" max="13573" width="9.33203125" style="270" customWidth="1"/>
    <col min="13574" max="13574" width="7.109375" style="270" customWidth="1"/>
    <col min="13575" max="13575" width="9.33203125" style="270" customWidth="1"/>
    <col min="13576" max="13576" width="7.109375" style="270" customWidth="1"/>
    <col min="13577" max="13577" width="9.33203125" style="270" customWidth="1"/>
    <col min="13578" max="13578" width="10.88671875" style="270" customWidth="1"/>
    <col min="13579" max="13581" width="8.5546875" style="270" customWidth="1"/>
    <col min="13582" max="13582" width="8.88671875" style="270"/>
    <col min="13583" max="13583" width="5.5546875" style="270" customWidth="1"/>
    <col min="13584" max="13584" width="4.5546875" style="270" customWidth="1"/>
    <col min="13585" max="13585" width="11.6640625" style="270" customWidth="1"/>
    <col min="13586" max="13592" width="8.88671875" style="270"/>
    <col min="13593" max="13605" width="0" style="270" hidden="1" customWidth="1"/>
    <col min="13606" max="13824" width="8.88671875" style="270"/>
    <col min="13825" max="13825" width="5.44140625" style="270" customWidth="1"/>
    <col min="13826" max="13826" width="4.44140625" style="270" customWidth="1"/>
    <col min="13827" max="13827" width="8.33203125" style="270" customWidth="1"/>
    <col min="13828" max="13828" width="7.109375" style="270" customWidth="1"/>
    <col min="13829" max="13829" width="9.33203125" style="270" customWidth="1"/>
    <col min="13830" max="13830" width="7.109375" style="270" customWidth="1"/>
    <col min="13831" max="13831" width="9.33203125" style="270" customWidth="1"/>
    <col min="13832" max="13832" width="7.109375" style="270" customWidth="1"/>
    <col min="13833" max="13833" width="9.33203125" style="270" customWidth="1"/>
    <col min="13834" max="13834" width="10.88671875" style="270" customWidth="1"/>
    <col min="13835" max="13837" width="8.5546875" style="270" customWidth="1"/>
    <col min="13838" max="13838" width="8.88671875" style="270"/>
    <col min="13839" max="13839" width="5.5546875" style="270" customWidth="1"/>
    <col min="13840" max="13840" width="4.5546875" style="270" customWidth="1"/>
    <col min="13841" max="13841" width="11.6640625" style="270" customWidth="1"/>
    <col min="13842" max="13848" width="8.88671875" style="270"/>
    <col min="13849" max="13861" width="0" style="270" hidden="1" customWidth="1"/>
    <col min="13862" max="14080" width="8.88671875" style="270"/>
    <col min="14081" max="14081" width="5.44140625" style="270" customWidth="1"/>
    <col min="14082" max="14082" width="4.44140625" style="270" customWidth="1"/>
    <col min="14083" max="14083" width="8.33203125" style="270" customWidth="1"/>
    <col min="14084" max="14084" width="7.109375" style="270" customWidth="1"/>
    <col min="14085" max="14085" width="9.33203125" style="270" customWidth="1"/>
    <col min="14086" max="14086" width="7.109375" style="270" customWidth="1"/>
    <col min="14087" max="14087" width="9.33203125" style="270" customWidth="1"/>
    <col min="14088" max="14088" width="7.109375" style="270" customWidth="1"/>
    <col min="14089" max="14089" width="9.33203125" style="270" customWidth="1"/>
    <col min="14090" max="14090" width="10.88671875" style="270" customWidth="1"/>
    <col min="14091" max="14093" width="8.5546875" style="270" customWidth="1"/>
    <col min="14094" max="14094" width="8.88671875" style="270"/>
    <col min="14095" max="14095" width="5.5546875" style="270" customWidth="1"/>
    <col min="14096" max="14096" width="4.5546875" style="270" customWidth="1"/>
    <col min="14097" max="14097" width="11.6640625" style="270" customWidth="1"/>
    <col min="14098" max="14104" width="8.88671875" style="270"/>
    <col min="14105" max="14117" width="0" style="270" hidden="1" customWidth="1"/>
    <col min="14118" max="14336" width="8.88671875" style="270"/>
    <col min="14337" max="14337" width="5.44140625" style="270" customWidth="1"/>
    <col min="14338" max="14338" width="4.44140625" style="270" customWidth="1"/>
    <col min="14339" max="14339" width="8.33203125" style="270" customWidth="1"/>
    <col min="14340" max="14340" width="7.109375" style="270" customWidth="1"/>
    <col min="14341" max="14341" width="9.33203125" style="270" customWidth="1"/>
    <col min="14342" max="14342" width="7.109375" style="270" customWidth="1"/>
    <col min="14343" max="14343" width="9.33203125" style="270" customWidth="1"/>
    <col min="14344" max="14344" width="7.109375" style="270" customWidth="1"/>
    <col min="14345" max="14345" width="9.33203125" style="270" customWidth="1"/>
    <col min="14346" max="14346" width="10.88671875" style="270" customWidth="1"/>
    <col min="14347" max="14349" width="8.5546875" style="270" customWidth="1"/>
    <col min="14350" max="14350" width="8.88671875" style="270"/>
    <col min="14351" max="14351" width="5.5546875" style="270" customWidth="1"/>
    <col min="14352" max="14352" width="4.5546875" style="270" customWidth="1"/>
    <col min="14353" max="14353" width="11.6640625" style="270" customWidth="1"/>
    <col min="14354" max="14360" width="8.88671875" style="270"/>
    <col min="14361" max="14373" width="0" style="270" hidden="1" customWidth="1"/>
    <col min="14374" max="14592" width="8.88671875" style="270"/>
    <col min="14593" max="14593" width="5.44140625" style="270" customWidth="1"/>
    <col min="14594" max="14594" width="4.44140625" style="270" customWidth="1"/>
    <col min="14595" max="14595" width="8.33203125" style="270" customWidth="1"/>
    <col min="14596" max="14596" width="7.109375" style="270" customWidth="1"/>
    <col min="14597" max="14597" width="9.33203125" style="270" customWidth="1"/>
    <col min="14598" max="14598" width="7.109375" style="270" customWidth="1"/>
    <col min="14599" max="14599" width="9.33203125" style="270" customWidth="1"/>
    <col min="14600" max="14600" width="7.109375" style="270" customWidth="1"/>
    <col min="14601" max="14601" width="9.33203125" style="270" customWidth="1"/>
    <col min="14602" max="14602" width="10.88671875" style="270" customWidth="1"/>
    <col min="14603" max="14605" width="8.5546875" style="270" customWidth="1"/>
    <col min="14606" max="14606" width="8.88671875" style="270"/>
    <col min="14607" max="14607" width="5.5546875" style="270" customWidth="1"/>
    <col min="14608" max="14608" width="4.5546875" style="270" customWidth="1"/>
    <col min="14609" max="14609" width="11.6640625" style="270" customWidth="1"/>
    <col min="14610" max="14616" width="8.88671875" style="270"/>
    <col min="14617" max="14629" width="0" style="270" hidden="1" customWidth="1"/>
    <col min="14630" max="14848" width="8.88671875" style="270"/>
    <col min="14849" max="14849" width="5.44140625" style="270" customWidth="1"/>
    <col min="14850" max="14850" width="4.44140625" style="270" customWidth="1"/>
    <col min="14851" max="14851" width="8.33203125" style="270" customWidth="1"/>
    <col min="14852" max="14852" width="7.109375" style="270" customWidth="1"/>
    <col min="14853" max="14853" width="9.33203125" style="270" customWidth="1"/>
    <col min="14854" max="14854" width="7.109375" style="270" customWidth="1"/>
    <col min="14855" max="14855" width="9.33203125" style="270" customWidth="1"/>
    <col min="14856" max="14856" width="7.109375" style="270" customWidth="1"/>
    <col min="14857" max="14857" width="9.33203125" style="270" customWidth="1"/>
    <col min="14858" max="14858" width="10.88671875" style="270" customWidth="1"/>
    <col min="14859" max="14861" width="8.5546875" style="270" customWidth="1"/>
    <col min="14862" max="14862" width="8.88671875" style="270"/>
    <col min="14863" max="14863" width="5.5546875" style="270" customWidth="1"/>
    <col min="14864" max="14864" width="4.5546875" style="270" customWidth="1"/>
    <col min="14865" max="14865" width="11.6640625" style="270" customWidth="1"/>
    <col min="14866" max="14872" width="8.88671875" style="270"/>
    <col min="14873" max="14885" width="0" style="270" hidden="1" customWidth="1"/>
    <col min="14886" max="15104" width="8.88671875" style="270"/>
    <col min="15105" max="15105" width="5.44140625" style="270" customWidth="1"/>
    <col min="15106" max="15106" width="4.44140625" style="270" customWidth="1"/>
    <col min="15107" max="15107" width="8.33203125" style="270" customWidth="1"/>
    <col min="15108" max="15108" width="7.109375" style="270" customWidth="1"/>
    <col min="15109" max="15109" width="9.33203125" style="270" customWidth="1"/>
    <col min="15110" max="15110" width="7.109375" style="270" customWidth="1"/>
    <col min="15111" max="15111" width="9.33203125" style="270" customWidth="1"/>
    <col min="15112" max="15112" width="7.109375" style="270" customWidth="1"/>
    <col min="15113" max="15113" width="9.33203125" style="270" customWidth="1"/>
    <col min="15114" max="15114" width="10.88671875" style="270" customWidth="1"/>
    <col min="15115" max="15117" width="8.5546875" style="270" customWidth="1"/>
    <col min="15118" max="15118" width="8.88671875" style="270"/>
    <col min="15119" max="15119" width="5.5546875" style="270" customWidth="1"/>
    <col min="15120" max="15120" width="4.5546875" style="270" customWidth="1"/>
    <col min="15121" max="15121" width="11.6640625" style="270" customWidth="1"/>
    <col min="15122" max="15128" width="8.88671875" style="270"/>
    <col min="15129" max="15141" width="0" style="270" hidden="1" customWidth="1"/>
    <col min="15142" max="15360" width="8.88671875" style="270"/>
    <col min="15361" max="15361" width="5.44140625" style="270" customWidth="1"/>
    <col min="15362" max="15362" width="4.44140625" style="270" customWidth="1"/>
    <col min="15363" max="15363" width="8.33203125" style="270" customWidth="1"/>
    <col min="15364" max="15364" width="7.109375" style="270" customWidth="1"/>
    <col min="15365" max="15365" width="9.33203125" style="270" customWidth="1"/>
    <col min="15366" max="15366" width="7.109375" style="270" customWidth="1"/>
    <col min="15367" max="15367" width="9.33203125" style="270" customWidth="1"/>
    <col min="15368" max="15368" width="7.109375" style="270" customWidth="1"/>
    <col min="15369" max="15369" width="9.33203125" style="270" customWidth="1"/>
    <col min="15370" max="15370" width="10.88671875" style="270" customWidth="1"/>
    <col min="15371" max="15373" width="8.5546875" style="270" customWidth="1"/>
    <col min="15374" max="15374" width="8.88671875" style="270"/>
    <col min="15375" max="15375" width="5.5546875" style="270" customWidth="1"/>
    <col min="15376" max="15376" width="4.5546875" style="270" customWidth="1"/>
    <col min="15377" max="15377" width="11.6640625" style="270" customWidth="1"/>
    <col min="15378" max="15384" width="8.88671875" style="270"/>
    <col min="15385" max="15397" width="0" style="270" hidden="1" customWidth="1"/>
    <col min="15398" max="15616" width="8.88671875" style="270"/>
    <col min="15617" max="15617" width="5.44140625" style="270" customWidth="1"/>
    <col min="15618" max="15618" width="4.44140625" style="270" customWidth="1"/>
    <col min="15619" max="15619" width="8.33203125" style="270" customWidth="1"/>
    <col min="15620" max="15620" width="7.109375" style="270" customWidth="1"/>
    <col min="15621" max="15621" width="9.33203125" style="270" customWidth="1"/>
    <col min="15622" max="15622" width="7.109375" style="270" customWidth="1"/>
    <col min="15623" max="15623" width="9.33203125" style="270" customWidth="1"/>
    <col min="15624" max="15624" width="7.109375" style="270" customWidth="1"/>
    <col min="15625" max="15625" width="9.33203125" style="270" customWidth="1"/>
    <col min="15626" max="15626" width="10.88671875" style="270" customWidth="1"/>
    <col min="15627" max="15629" width="8.5546875" style="270" customWidth="1"/>
    <col min="15630" max="15630" width="8.88671875" style="270"/>
    <col min="15631" max="15631" width="5.5546875" style="270" customWidth="1"/>
    <col min="15632" max="15632" width="4.5546875" style="270" customWidth="1"/>
    <col min="15633" max="15633" width="11.6640625" style="270" customWidth="1"/>
    <col min="15634" max="15640" width="8.88671875" style="270"/>
    <col min="15641" max="15653" width="0" style="270" hidden="1" customWidth="1"/>
    <col min="15654" max="15872" width="8.88671875" style="270"/>
    <col min="15873" max="15873" width="5.44140625" style="270" customWidth="1"/>
    <col min="15874" max="15874" width="4.44140625" style="270" customWidth="1"/>
    <col min="15875" max="15875" width="8.33203125" style="270" customWidth="1"/>
    <col min="15876" max="15876" width="7.109375" style="270" customWidth="1"/>
    <col min="15877" max="15877" width="9.33203125" style="270" customWidth="1"/>
    <col min="15878" max="15878" width="7.109375" style="270" customWidth="1"/>
    <col min="15879" max="15879" width="9.33203125" style="270" customWidth="1"/>
    <col min="15880" max="15880" width="7.109375" style="270" customWidth="1"/>
    <col min="15881" max="15881" width="9.33203125" style="270" customWidth="1"/>
    <col min="15882" max="15882" width="10.88671875" style="270" customWidth="1"/>
    <col min="15883" max="15885" width="8.5546875" style="270" customWidth="1"/>
    <col min="15886" max="15886" width="8.88671875" style="270"/>
    <col min="15887" max="15887" width="5.5546875" style="270" customWidth="1"/>
    <col min="15888" max="15888" width="4.5546875" style="270" customWidth="1"/>
    <col min="15889" max="15889" width="11.6640625" style="270" customWidth="1"/>
    <col min="15890" max="15896" width="8.88671875" style="270"/>
    <col min="15897" max="15909" width="0" style="270" hidden="1" customWidth="1"/>
    <col min="15910" max="16128" width="8.88671875" style="270"/>
    <col min="16129" max="16129" width="5.44140625" style="270" customWidth="1"/>
    <col min="16130" max="16130" width="4.44140625" style="270" customWidth="1"/>
    <col min="16131" max="16131" width="8.33203125" style="270" customWidth="1"/>
    <col min="16132" max="16132" width="7.109375" style="270" customWidth="1"/>
    <col min="16133" max="16133" width="9.33203125" style="270" customWidth="1"/>
    <col min="16134" max="16134" width="7.109375" style="270" customWidth="1"/>
    <col min="16135" max="16135" width="9.33203125" style="270" customWidth="1"/>
    <col min="16136" max="16136" width="7.109375" style="270" customWidth="1"/>
    <col min="16137" max="16137" width="9.33203125" style="270" customWidth="1"/>
    <col min="16138" max="16138" width="10.88671875" style="270" customWidth="1"/>
    <col min="16139" max="16141" width="8.5546875" style="270" customWidth="1"/>
    <col min="16142" max="16142" width="8.88671875" style="270"/>
    <col min="16143" max="16143" width="5.5546875" style="270" customWidth="1"/>
    <col min="16144" max="16144" width="4.5546875" style="270" customWidth="1"/>
    <col min="16145" max="16145" width="11.6640625" style="270" customWidth="1"/>
    <col min="16146" max="16152" width="8.88671875" style="270"/>
    <col min="16153" max="16165" width="0" style="270" hidden="1" customWidth="1"/>
    <col min="16166" max="16384" width="8.88671875" style="270"/>
  </cols>
  <sheetData>
    <row r="1" spans="1:37" ht="24.6" x14ac:dyDescent="0.25">
      <c r="A1" s="656" t="str">
        <f>[1]Altalanos!$A$6</f>
        <v>Somogy Vármegyei Tenisz DO B kategória - Fiú</v>
      </c>
      <c r="B1" s="656"/>
      <c r="C1" s="656"/>
      <c r="D1" s="656"/>
      <c r="E1" s="656"/>
      <c r="F1" s="656"/>
      <c r="G1" s="349"/>
      <c r="H1" s="350" t="s">
        <v>44</v>
      </c>
      <c r="I1" s="351"/>
      <c r="J1" s="352"/>
      <c r="L1" s="353"/>
      <c r="M1" s="354"/>
      <c r="N1" s="355"/>
      <c r="O1" s="355" t="s">
        <v>11</v>
      </c>
      <c r="P1" s="355"/>
      <c r="Q1" s="356"/>
      <c r="R1" s="355"/>
      <c r="AB1" s="357" t="e">
        <f>IF(Y5=1,CONCATENATE(VLOOKUP(Y3,AA16:AH27,2)),CONCATENATE(VLOOKUP(Y3,AA2:AK13,2)))</f>
        <v>#N/A</v>
      </c>
      <c r="AC1" s="357" t="e">
        <f>IF(Y5=1,CONCATENATE(VLOOKUP(Y3,AA16:AK27,3)),CONCATENATE(VLOOKUP(Y3,AA2:AK13,3)))</f>
        <v>#N/A</v>
      </c>
      <c r="AD1" s="357" t="e">
        <f>IF(Y5=1,CONCATENATE(VLOOKUP(Y3,AA16:AK27,4)),CONCATENATE(VLOOKUP(Y3,AA2:AK13,4)))</f>
        <v>#N/A</v>
      </c>
      <c r="AE1" s="357" t="e">
        <f>IF(Y5=1,CONCATENATE(VLOOKUP(Y3,AA16:AK27,5)),CONCATENATE(VLOOKUP(Y3,AA2:AK13,5)))</f>
        <v>#N/A</v>
      </c>
      <c r="AF1" s="357" t="e">
        <f>IF(Y5=1,CONCATENATE(VLOOKUP(Y3,AA16:AK27,6)),CONCATENATE(VLOOKUP(Y3,AA2:AK13,6)))</f>
        <v>#N/A</v>
      </c>
      <c r="AG1" s="357" t="e">
        <f>IF(Y5=1,CONCATENATE(VLOOKUP(Y3,AA16:AK27,7)),CONCATENATE(VLOOKUP(Y3,AA2:AK13,7)))</f>
        <v>#N/A</v>
      </c>
      <c r="AH1" s="357" t="e">
        <f>IF(Y5=1,CONCATENATE(VLOOKUP(Y3,AA16:AK27,8)),CONCATENATE(VLOOKUP(Y3,AA2:AK13,8)))</f>
        <v>#N/A</v>
      </c>
      <c r="AI1" s="357" t="e">
        <f>IF(Y5=1,CONCATENATE(VLOOKUP(Y3,AA16:AK27,9)),CONCATENATE(VLOOKUP(Y3,AA2:AK13,9)))</f>
        <v>#N/A</v>
      </c>
      <c r="AJ1" s="357" t="e">
        <f>IF(Y5=1,CONCATENATE(VLOOKUP(Y3,AA16:AK27,10)),CONCATENATE(VLOOKUP(Y3,AA2:AK13,10)))</f>
        <v>#N/A</v>
      </c>
      <c r="AK1" s="357" t="e">
        <f>IF(Y5=1,CONCATENATE(VLOOKUP(Y3,AA16:AK27,11)),CONCATENATE(VLOOKUP(Y3,AA2:AK13,11)))</f>
        <v>#N/A</v>
      </c>
    </row>
    <row r="2" spans="1:37" x14ac:dyDescent="0.25">
      <c r="A2" s="358" t="s">
        <v>43</v>
      </c>
      <c r="B2" s="359"/>
      <c r="C2" s="359"/>
      <c r="D2" s="359"/>
      <c r="E2" s="359" t="str">
        <f>[1]Altalanos!$A$8</f>
        <v>I.kcs.-U8-P-F</v>
      </c>
      <c r="F2" s="359"/>
      <c r="G2" s="360"/>
      <c r="H2" s="361"/>
      <c r="I2" s="361"/>
      <c r="J2" s="362"/>
      <c r="K2" s="353"/>
      <c r="L2" s="353"/>
      <c r="M2" s="353"/>
      <c r="N2" s="363"/>
      <c r="O2" s="364"/>
      <c r="P2" s="363"/>
      <c r="Q2" s="364"/>
      <c r="R2" s="363"/>
      <c r="Y2" s="365"/>
      <c r="Z2" s="366"/>
      <c r="AA2" s="366" t="s">
        <v>52</v>
      </c>
      <c r="AB2" s="367">
        <v>150</v>
      </c>
      <c r="AC2" s="367">
        <v>120</v>
      </c>
      <c r="AD2" s="367">
        <v>100</v>
      </c>
      <c r="AE2" s="367">
        <v>80</v>
      </c>
      <c r="AF2" s="367">
        <v>70</v>
      </c>
      <c r="AG2" s="367">
        <v>60</v>
      </c>
      <c r="AH2" s="367">
        <v>55</v>
      </c>
      <c r="AI2" s="367">
        <v>50</v>
      </c>
      <c r="AJ2" s="367">
        <v>45</v>
      </c>
      <c r="AK2" s="367">
        <v>40</v>
      </c>
    </row>
    <row r="3" spans="1:37" x14ac:dyDescent="0.25">
      <c r="A3" s="286" t="s">
        <v>21</v>
      </c>
      <c r="B3" s="286"/>
      <c r="C3" s="286"/>
      <c r="D3" s="286"/>
      <c r="E3" s="286" t="s">
        <v>19</v>
      </c>
      <c r="F3" s="286"/>
      <c r="G3" s="286"/>
      <c r="H3" s="286" t="s">
        <v>24</v>
      </c>
      <c r="I3" s="286"/>
      <c r="J3" s="368"/>
      <c r="K3" s="286"/>
      <c r="L3" s="369" t="s">
        <v>25</v>
      </c>
      <c r="M3" s="286"/>
      <c r="N3" s="370"/>
      <c r="O3" s="371"/>
      <c r="P3" s="370"/>
      <c r="Q3" s="372" t="s">
        <v>59</v>
      </c>
      <c r="R3" s="367" t="s">
        <v>62</v>
      </c>
      <c r="Y3" s="366">
        <f>IF(H4="OB","A",IF(H4="IX","W",H4))</f>
        <v>0</v>
      </c>
      <c r="Z3" s="366"/>
      <c r="AA3" s="366" t="s">
        <v>65</v>
      </c>
      <c r="AB3" s="367">
        <v>120</v>
      </c>
      <c r="AC3" s="367">
        <v>90</v>
      </c>
      <c r="AD3" s="367">
        <v>65</v>
      </c>
      <c r="AE3" s="367">
        <v>55</v>
      </c>
      <c r="AF3" s="367">
        <v>50</v>
      </c>
      <c r="AG3" s="367">
        <v>45</v>
      </c>
      <c r="AH3" s="367">
        <v>40</v>
      </c>
      <c r="AI3" s="367">
        <v>35</v>
      </c>
      <c r="AJ3" s="367">
        <v>25</v>
      </c>
      <c r="AK3" s="367">
        <v>20</v>
      </c>
    </row>
    <row r="4" spans="1:37" ht="13.8" thickBot="1" x14ac:dyDescent="0.3">
      <c r="A4" s="657">
        <f>[1]Altalanos!$A$10</f>
        <v>46135</v>
      </c>
      <c r="B4" s="657"/>
      <c r="C4" s="657"/>
      <c r="D4" s="373"/>
      <c r="E4" s="374" t="str">
        <f>[1]Altalanos!$C$10</f>
        <v>Balatonboglár</v>
      </c>
      <c r="F4" s="374"/>
      <c r="G4" s="374"/>
      <c r="H4" s="142"/>
      <c r="I4" s="374"/>
      <c r="J4" s="375"/>
      <c r="K4" s="142"/>
      <c r="L4" s="376" t="str">
        <f>[1]Altalanos!$E$10</f>
        <v>Nagyistók-Nádasi Judit</v>
      </c>
      <c r="M4" s="142"/>
      <c r="N4" s="377"/>
      <c r="O4" s="378"/>
      <c r="P4" s="377"/>
      <c r="Q4" s="379" t="s">
        <v>63</v>
      </c>
      <c r="R4" s="380" t="s">
        <v>60</v>
      </c>
      <c r="Y4" s="366"/>
      <c r="Z4" s="366"/>
      <c r="AA4" s="366" t="s">
        <v>66</v>
      </c>
      <c r="AB4" s="367">
        <v>90</v>
      </c>
      <c r="AC4" s="367">
        <v>60</v>
      </c>
      <c r="AD4" s="367">
        <v>45</v>
      </c>
      <c r="AE4" s="367">
        <v>34</v>
      </c>
      <c r="AF4" s="367">
        <v>27</v>
      </c>
      <c r="AG4" s="367">
        <v>22</v>
      </c>
      <c r="AH4" s="367">
        <v>18</v>
      </c>
      <c r="AI4" s="367">
        <v>15</v>
      </c>
      <c r="AJ4" s="367">
        <v>12</v>
      </c>
      <c r="AK4" s="367">
        <v>9</v>
      </c>
    </row>
    <row r="5" spans="1:37" x14ac:dyDescent="0.25">
      <c r="A5" s="381"/>
      <c r="B5" s="381" t="s">
        <v>41</v>
      </c>
      <c r="C5" s="381" t="s">
        <v>50</v>
      </c>
      <c r="D5" s="381" t="s">
        <v>35</v>
      </c>
      <c r="E5" s="381" t="s">
        <v>55</v>
      </c>
      <c r="F5" s="381"/>
      <c r="G5" s="381" t="s">
        <v>23</v>
      </c>
      <c r="H5" s="381"/>
      <c r="I5" s="381" t="s">
        <v>26</v>
      </c>
      <c r="J5" s="381"/>
      <c r="K5" s="382" t="s">
        <v>56</v>
      </c>
      <c r="L5" s="382" t="s">
        <v>57</v>
      </c>
      <c r="M5" s="382" t="s">
        <v>58</v>
      </c>
      <c r="Q5" s="383" t="s">
        <v>64</v>
      </c>
      <c r="R5" s="384" t="s">
        <v>61</v>
      </c>
      <c r="Y5" s="366">
        <f>IF(OR([1]Altalanos!$A$8="F1",[1]Altalanos!$A$8="F2",[1]Altalanos!$A$8="N1",[1]Altalanos!$A$8="N2"),1,2)</f>
        <v>2</v>
      </c>
      <c r="Z5" s="366"/>
      <c r="AA5" s="366" t="s">
        <v>67</v>
      </c>
      <c r="AB5" s="367">
        <v>60</v>
      </c>
      <c r="AC5" s="367">
        <v>40</v>
      </c>
      <c r="AD5" s="367">
        <v>30</v>
      </c>
      <c r="AE5" s="367">
        <v>20</v>
      </c>
      <c r="AF5" s="367">
        <v>18</v>
      </c>
      <c r="AG5" s="367">
        <v>15</v>
      </c>
      <c r="AH5" s="367">
        <v>12</v>
      </c>
      <c r="AI5" s="367">
        <v>10</v>
      </c>
      <c r="AJ5" s="367">
        <v>8</v>
      </c>
      <c r="AK5" s="367">
        <v>6</v>
      </c>
    </row>
    <row r="6" spans="1:37" x14ac:dyDescent="0.25">
      <c r="A6" s="385"/>
      <c r="B6" s="385"/>
      <c r="C6" s="385"/>
      <c r="D6" s="385"/>
      <c r="E6" s="385"/>
      <c r="F6" s="385"/>
      <c r="G6" s="385"/>
      <c r="H6" s="385"/>
      <c r="I6" s="385"/>
      <c r="J6" s="385"/>
      <c r="K6" s="385"/>
      <c r="L6" s="385"/>
      <c r="M6" s="385"/>
      <c r="Y6" s="366"/>
      <c r="Z6" s="366"/>
      <c r="AA6" s="366" t="s">
        <v>68</v>
      </c>
      <c r="AB6" s="367">
        <v>40</v>
      </c>
      <c r="AC6" s="367">
        <v>25</v>
      </c>
      <c r="AD6" s="367">
        <v>18</v>
      </c>
      <c r="AE6" s="367">
        <v>13</v>
      </c>
      <c r="AF6" s="367">
        <v>10</v>
      </c>
      <c r="AG6" s="367">
        <v>8</v>
      </c>
      <c r="AH6" s="367">
        <v>6</v>
      </c>
      <c r="AI6" s="367">
        <v>5</v>
      </c>
      <c r="AJ6" s="367">
        <v>4</v>
      </c>
      <c r="AK6" s="367">
        <v>3</v>
      </c>
    </row>
    <row r="7" spans="1:37" x14ac:dyDescent="0.25">
      <c r="A7" s="386" t="s">
        <v>52</v>
      </c>
      <c r="B7" s="387">
        <v>2</v>
      </c>
      <c r="C7" s="388" t="str">
        <f>IF($B7="","",VLOOKUP($B7,'I.kcs.-U8-P-F elo'!$A$7:$O$22,5))</f>
        <v>180313</v>
      </c>
      <c r="D7" s="388">
        <f>IF($B7="","",VLOOKUP($B7,'I.kcs.-U8-P-F elo'!$A$7:$O$22,15))</f>
        <v>0</v>
      </c>
      <c r="E7" s="389" t="str">
        <f>UPPER(IF($B7="","",VLOOKUP($B7,'I.kcs.-U8-P-F elo'!$A$7:$O$22,2)))</f>
        <v>LOVÁSZ</v>
      </c>
      <c r="F7" s="390"/>
      <c r="G7" s="389" t="str">
        <f>IF($B7="","",VLOOKUP($B7,'I.kcs.-U8-P-F elo'!$A$7:$O$22,3))</f>
        <v>Dávid</v>
      </c>
      <c r="H7" s="390"/>
      <c r="I7" s="389" t="str">
        <f>IF($B7="","",VLOOKUP($B7,'I.kcs.-U8-P-F elo'!$A$7:$O$22,4))</f>
        <v>B.lelle-Karádi Ált.Isk.és AMI</v>
      </c>
      <c r="J7" s="385"/>
      <c r="K7" s="627" t="s">
        <v>692</v>
      </c>
      <c r="L7" s="391"/>
      <c r="M7" s="392"/>
      <c r="Y7" s="366"/>
      <c r="Z7" s="366"/>
      <c r="AA7" s="366" t="s">
        <v>69</v>
      </c>
      <c r="AB7" s="367">
        <v>25</v>
      </c>
      <c r="AC7" s="367">
        <v>15</v>
      </c>
      <c r="AD7" s="367">
        <v>13</v>
      </c>
      <c r="AE7" s="367">
        <v>8</v>
      </c>
      <c r="AF7" s="367">
        <v>6</v>
      </c>
      <c r="AG7" s="367">
        <v>4</v>
      </c>
      <c r="AH7" s="367">
        <v>3</v>
      </c>
      <c r="AI7" s="367">
        <v>2</v>
      </c>
      <c r="AJ7" s="367">
        <v>1</v>
      </c>
      <c r="AK7" s="367">
        <v>0</v>
      </c>
    </row>
    <row r="8" spans="1:37" x14ac:dyDescent="0.25">
      <c r="A8" s="386"/>
      <c r="B8" s="393"/>
      <c r="C8" s="385"/>
      <c r="D8" s="385"/>
      <c r="E8" s="385"/>
      <c r="F8" s="385"/>
      <c r="G8" s="385"/>
      <c r="H8" s="385"/>
      <c r="I8" s="385"/>
      <c r="J8" s="385"/>
      <c r="K8" s="386"/>
      <c r="L8" s="386"/>
      <c r="M8" s="394"/>
      <c r="Y8" s="366"/>
      <c r="Z8" s="366"/>
      <c r="AA8" s="366" t="s">
        <v>70</v>
      </c>
      <c r="AB8" s="367">
        <v>15</v>
      </c>
      <c r="AC8" s="367">
        <v>10</v>
      </c>
      <c r="AD8" s="367">
        <v>7</v>
      </c>
      <c r="AE8" s="367">
        <v>5</v>
      </c>
      <c r="AF8" s="367">
        <v>4</v>
      </c>
      <c r="AG8" s="367">
        <v>3</v>
      </c>
      <c r="AH8" s="367">
        <v>2</v>
      </c>
      <c r="AI8" s="367">
        <v>1</v>
      </c>
      <c r="AJ8" s="367">
        <v>0</v>
      </c>
      <c r="AK8" s="367">
        <v>0</v>
      </c>
    </row>
    <row r="9" spans="1:37" x14ac:dyDescent="0.25">
      <c r="A9" s="386" t="s">
        <v>53</v>
      </c>
      <c r="B9" s="387">
        <v>1</v>
      </c>
      <c r="C9" s="388" t="str">
        <f>IF($B9="","",VLOOKUP($B9,'I.kcs.-U8-P-F elo'!$A$7:$O$22,5))</f>
        <v>180725</v>
      </c>
      <c r="D9" s="388">
        <f>IF($B9="","",VLOOKUP($B9,'I.kcs.-U8-P-F elo'!$A$7:$O$22,15))</f>
        <v>0</v>
      </c>
      <c r="E9" s="389" t="str">
        <f>UPPER(IF($B9="","",VLOOKUP($B9,'I.kcs.-U8-P-F elo'!$A$7:$O$22,2)))</f>
        <v>ECSŐDI</v>
      </c>
      <c r="F9" s="390"/>
      <c r="G9" s="389" t="str">
        <f>IF($B9="","",VLOOKUP($B9,'I.kcs.-U8-P-F elo'!$A$7:$O$22,3))</f>
        <v>Zsombor</v>
      </c>
      <c r="H9" s="390"/>
      <c r="I9" s="389" t="str">
        <f>IF($B9="","",VLOOKUP($B9,'I.kcs.-U8-P-F elo'!$A$7:$O$22,4))</f>
        <v>Boglári Ált.Isk.és AMI</v>
      </c>
      <c r="J9" s="385"/>
      <c r="K9" s="627" t="s">
        <v>693</v>
      </c>
      <c r="L9" s="391"/>
      <c r="M9" s="392"/>
      <c r="Y9" s="366"/>
      <c r="Z9" s="366"/>
      <c r="AA9" s="366" t="s">
        <v>71</v>
      </c>
      <c r="AB9" s="367">
        <v>10</v>
      </c>
      <c r="AC9" s="367">
        <v>6</v>
      </c>
      <c r="AD9" s="367">
        <v>4</v>
      </c>
      <c r="AE9" s="367">
        <v>2</v>
      </c>
      <c r="AF9" s="367">
        <v>1</v>
      </c>
      <c r="AG9" s="367">
        <v>0</v>
      </c>
      <c r="AH9" s="367">
        <v>0</v>
      </c>
      <c r="AI9" s="367">
        <v>0</v>
      </c>
      <c r="AJ9" s="367">
        <v>0</v>
      </c>
      <c r="AK9" s="367">
        <v>0</v>
      </c>
    </row>
    <row r="10" spans="1:37" x14ac:dyDescent="0.25">
      <c r="A10" s="386"/>
      <c r="B10" s="393"/>
      <c r="C10" s="385"/>
      <c r="D10" s="385"/>
      <c r="E10" s="385"/>
      <c r="F10" s="385"/>
      <c r="G10" s="385"/>
      <c r="H10" s="385"/>
      <c r="I10" s="385"/>
      <c r="J10" s="385"/>
      <c r="K10" s="386"/>
      <c r="L10" s="386"/>
      <c r="M10" s="394"/>
      <c r="Y10" s="366"/>
      <c r="Z10" s="366"/>
      <c r="AA10" s="366" t="s">
        <v>72</v>
      </c>
      <c r="AB10" s="367">
        <v>6</v>
      </c>
      <c r="AC10" s="367">
        <v>3</v>
      </c>
      <c r="AD10" s="367">
        <v>2</v>
      </c>
      <c r="AE10" s="367">
        <v>1</v>
      </c>
      <c r="AF10" s="367">
        <v>0</v>
      </c>
      <c r="AG10" s="367">
        <v>0</v>
      </c>
      <c r="AH10" s="367">
        <v>0</v>
      </c>
      <c r="AI10" s="367">
        <v>0</v>
      </c>
      <c r="AJ10" s="367">
        <v>0</v>
      </c>
      <c r="AK10" s="367">
        <v>0</v>
      </c>
    </row>
    <row r="11" spans="1:37" x14ac:dyDescent="0.25">
      <c r="A11" s="386" t="s">
        <v>54</v>
      </c>
      <c r="B11" s="387">
        <v>3</v>
      </c>
      <c r="C11" s="388" t="str">
        <f>IF($B11="","",VLOOKUP($B11,'I.kcs.-U8-P-F elo'!$A$7:$O$22,5))</f>
        <v>180726</v>
      </c>
      <c r="D11" s="388">
        <f>IF($B11="","",VLOOKUP($B11,'I.kcs.-U8-P-F elo'!$A$7:$O$22,15))</f>
        <v>0</v>
      </c>
      <c r="E11" s="389" t="str">
        <f>UPPER(IF($B11="","",VLOOKUP($B11,'I.kcs.-U8-P-F elo'!$A$7:$O$22,2)))</f>
        <v>MAGYAR</v>
      </c>
      <c r="F11" s="390"/>
      <c r="G11" s="389" t="str">
        <f>IF($B11="","",VLOOKUP($B11,'I.kcs.-U8-P-F elo'!$A$7:$O$22,3))</f>
        <v>Zétény</v>
      </c>
      <c r="H11" s="390"/>
      <c r="I11" s="389" t="str">
        <f>IF($B11="","",VLOOKUP($B11,'I.kcs.-U8-P-F elo'!$A$7:$O$22,4))</f>
        <v>Marcali Mikszáth K. Ált. Isk.</v>
      </c>
      <c r="J11" s="385"/>
      <c r="K11" s="627" t="s">
        <v>694</v>
      </c>
      <c r="L11" s="391"/>
      <c r="M11" s="392"/>
      <c r="Y11" s="366"/>
      <c r="Z11" s="366"/>
      <c r="AA11" s="366" t="s">
        <v>77</v>
      </c>
      <c r="AB11" s="367">
        <v>3</v>
      </c>
      <c r="AC11" s="367">
        <v>2</v>
      </c>
      <c r="AD11" s="367">
        <v>1</v>
      </c>
      <c r="AE11" s="367">
        <v>0</v>
      </c>
      <c r="AF11" s="367">
        <v>0</v>
      </c>
      <c r="AG11" s="367">
        <v>0</v>
      </c>
      <c r="AH11" s="367">
        <v>0</v>
      </c>
      <c r="AI11" s="367">
        <v>0</v>
      </c>
      <c r="AJ11" s="367">
        <v>0</v>
      </c>
      <c r="AK11" s="367">
        <v>0</v>
      </c>
    </row>
    <row r="12" spans="1:37" x14ac:dyDescent="0.25">
      <c r="A12" s="385"/>
      <c r="B12" s="385"/>
      <c r="C12" s="385"/>
      <c r="D12" s="385"/>
      <c r="E12" s="385"/>
      <c r="F12" s="385"/>
      <c r="G12" s="385"/>
      <c r="H12" s="385"/>
      <c r="I12" s="385"/>
      <c r="J12" s="385"/>
      <c r="K12" s="385"/>
      <c r="L12" s="385"/>
      <c r="M12" s="385"/>
      <c r="Y12" s="366"/>
      <c r="Z12" s="366"/>
      <c r="AA12" s="366" t="s">
        <v>73</v>
      </c>
      <c r="AB12" s="395">
        <v>0</v>
      </c>
      <c r="AC12" s="395">
        <v>0</v>
      </c>
      <c r="AD12" s="395">
        <v>0</v>
      </c>
      <c r="AE12" s="395">
        <v>0</v>
      </c>
      <c r="AF12" s="395">
        <v>0</v>
      </c>
      <c r="AG12" s="395">
        <v>0</v>
      </c>
      <c r="AH12" s="395">
        <v>0</v>
      </c>
      <c r="AI12" s="395">
        <v>0</v>
      </c>
      <c r="AJ12" s="395">
        <v>0</v>
      </c>
      <c r="AK12" s="395">
        <v>0</v>
      </c>
    </row>
    <row r="13" spans="1:37" x14ac:dyDescent="0.25">
      <c r="A13" s="385"/>
      <c r="B13" s="385"/>
      <c r="C13" s="385"/>
      <c r="D13" s="385"/>
      <c r="E13" s="385"/>
      <c r="F13" s="385"/>
      <c r="G13" s="385"/>
      <c r="H13" s="385"/>
      <c r="I13" s="385"/>
      <c r="J13" s="385"/>
      <c r="K13" s="385"/>
      <c r="L13" s="385"/>
      <c r="M13" s="385"/>
      <c r="Y13" s="366"/>
      <c r="Z13" s="366"/>
      <c r="AA13" s="366" t="s">
        <v>74</v>
      </c>
      <c r="AB13" s="395">
        <v>0</v>
      </c>
      <c r="AC13" s="395">
        <v>0</v>
      </c>
      <c r="AD13" s="395">
        <v>0</v>
      </c>
      <c r="AE13" s="395">
        <v>0</v>
      </c>
      <c r="AF13" s="395">
        <v>0</v>
      </c>
      <c r="AG13" s="395">
        <v>0</v>
      </c>
      <c r="AH13" s="395">
        <v>0</v>
      </c>
      <c r="AI13" s="395">
        <v>0</v>
      </c>
      <c r="AJ13" s="395">
        <v>0</v>
      </c>
      <c r="AK13" s="395">
        <v>0</v>
      </c>
    </row>
    <row r="14" spans="1:37" x14ac:dyDescent="0.25">
      <c r="A14" s="385"/>
      <c r="B14" s="385"/>
      <c r="C14" s="385"/>
      <c r="D14" s="385"/>
      <c r="E14" s="385"/>
      <c r="F14" s="385"/>
      <c r="G14" s="385"/>
      <c r="H14" s="385"/>
      <c r="I14" s="385"/>
      <c r="J14" s="385"/>
      <c r="K14" s="385"/>
      <c r="L14" s="385"/>
      <c r="M14" s="385"/>
      <c r="Y14" s="366"/>
      <c r="Z14" s="366"/>
      <c r="AA14" s="366"/>
      <c r="AB14" s="366"/>
      <c r="AC14" s="366"/>
      <c r="AD14" s="366"/>
      <c r="AE14" s="366"/>
      <c r="AF14" s="366"/>
      <c r="AG14" s="366"/>
      <c r="AH14" s="366"/>
      <c r="AI14" s="366"/>
      <c r="AJ14" s="366"/>
      <c r="AK14" s="366"/>
    </row>
    <row r="15" spans="1:37" x14ac:dyDescent="0.25">
      <c r="A15" s="385"/>
      <c r="B15" s="385"/>
      <c r="C15" s="385"/>
      <c r="D15" s="385"/>
      <c r="E15" s="385"/>
      <c r="F15" s="385"/>
      <c r="G15" s="385"/>
      <c r="H15" s="385"/>
      <c r="I15" s="385"/>
      <c r="J15" s="385"/>
      <c r="K15" s="385"/>
      <c r="L15" s="385"/>
      <c r="M15" s="385"/>
      <c r="Y15" s="366"/>
      <c r="Z15" s="366"/>
      <c r="AA15" s="366"/>
      <c r="AB15" s="366"/>
      <c r="AC15" s="366"/>
      <c r="AD15" s="366"/>
      <c r="AE15" s="366"/>
      <c r="AF15" s="366"/>
      <c r="AG15" s="366"/>
      <c r="AH15" s="366"/>
      <c r="AI15" s="366"/>
      <c r="AJ15" s="366"/>
      <c r="AK15" s="366"/>
    </row>
    <row r="16" spans="1:37" x14ac:dyDescent="0.25">
      <c r="A16" s="385"/>
      <c r="B16" s="385"/>
      <c r="C16" s="385"/>
      <c r="D16" s="385"/>
      <c r="E16" s="385"/>
      <c r="F16" s="385"/>
      <c r="G16" s="385"/>
      <c r="H16" s="385"/>
      <c r="I16" s="385"/>
      <c r="J16" s="385"/>
      <c r="K16" s="385"/>
      <c r="L16" s="385"/>
      <c r="M16" s="385"/>
      <c r="Y16" s="366"/>
      <c r="Z16" s="366"/>
      <c r="AA16" s="366" t="s">
        <v>52</v>
      </c>
      <c r="AB16" s="366">
        <v>300</v>
      </c>
      <c r="AC16" s="366">
        <v>250</v>
      </c>
      <c r="AD16" s="366">
        <v>220</v>
      </c>
      <c r="AE16" s="366">
        <v>180</v>
      </c>
      <c r="AF16" s="366">
        <v>160</v>
      </c>
      <c r="AG16" s="366">
        <v>150</v>
      </c>
      <c r="AH16" s="366">
        <v>140</v>
      </c>
      <c r="AI16" s="366">
        <v>130</v>
      </c>
      <c r="AJ16" s="366">
        <v>120</v>
      </c>
      <c r="AK16" s="366">
        <v>110</v>
      </c>
    </row>
    <row r="17" spans="1:37" x14ac:dyDescent="0.25">
      <c r="A17" s="385"/>
      <c r="B17" s="385"/>
      <c r="C17" s="385"/>
      <c r="D17" s="385"/>
      <c r="E17" s="385"/>
      <c r="F17" s="385"/>
      <c r="G17" s="385"/>
      <c r="H17" s="385"/>
      <c r="I17" s="385"/>
      <c r="J17" s="385"/>
      <c r="K17" s="385"/>
      <c r="L17" s="385"/>
      <c r="M17" s="385"/>
      <c r="Y17" s="366"/>
      <c r="Z17" s="366"/>
      <c r="AA17" s="366" t="s">
        <v>65</v>
      </c>
      <c r="AB17" s="366">
        <v>250</v>
      </c>
      <c r="AC17" s="366">
        <v>200</v>
      </c>
      <c r="AD17" s="366">
        <v>160</v>
      </c>
      <c r="AE17" s="366">
        <v>140</v>
      </c>
      <c r="AF17" s="366">
        <v>120</v>
      </c>
      <c r="AG17" s="366">
        <v>110</v>
      </c>
      <c r="AH17" s="366">
        <v>100</v>
      </c>
      <c r="AI17" s="366">
        <v>90</v>
      </c>
      <c r="AJ17" s="366">
        <v>80</v>
      </c>
      <c r="AK17" s="366">
        <v>70</v>
      </c>
    </row>
    <row r="18" spans="1:37" ht="18.75" customHeight="1" x14ac:dyDescent="0.25">
      <c r="A18" s="385"/>
      <c r="B18" s="658"/>
      <c r="C18" s="658"/>
      <c r="D18" s="655" t="str">
        <f>E7</f>
        <v>LOVÁSZ</v>
      </c>
      <c r="E18" s="655"/>
      <c r="F18" s="655" t="str">
        <f>E9</f>
        <v>ECSŐDI</v>
      </c>
      <c r="G18" s="655"/>
      <c r="H18" s="655" t="str">
        <f>E11</f>
        <v>MAGYAR</v>
      </c>
      <c r="I18" s="655"/>
      <c r="J18" s="385"/>
      <c r="K18" s="385"/>
      <c r="L18" s="385"/>
      <c r="M18" s="385"/>
      <c r="Y18" s="366"/>
      <c r="Z18" s="366"/>
      <c r="AA18" s="366" t="s">
        <v>66</v>
      </c>
      <c r="AB18" s="366">
        <v>200</v>
      </c>
      <c r="AC18" s="366">
        <v>150</v>
      </c>
      <c r="AD18" s="366">
        <v>130</v>
      </c>
      <c r="AE18" s="366">
        <v>110</v>
      </c>
      <c r="AF18" s="366">
        <v>95</v>
      </c>
      <c r="AG18" s="366">
        <v>80</v>
      </c>
      <c r="AH18" s="366">
        <v>70</v>
      </c>
      <c r="AI18" s="366">
        <v>60</v>
      </c>
      <c r="AJ18" s="366">
        <v>55</v>
      </c>
      <c r="AK18" s="366">
        <v>50</v>
      </c>
    </row>
    <row r="19" spans="1:37" ht="18.75" customHeight="1" x14ac:dyDescent="0.25">
      <c r="A19" s="396" t="s">
        <v>52</v>
      </c>
      <c r="B19" s="660" t="str">
        <f>E7</f>
        <v>LOVÁSZ</v>
      </c>
      <c r="C19" s="660"/>
      <c r="D19" s="661"/>
      <c r="E19" s="661"/>
      <c r="F19" s="662" t="s">
        <v>695</v>
      </c>
      <c r="G19" s="663"/>
      <c r="H19" s="662" t="s">
        <v>696</v>
      </c>
      <c r="I19" s="663"/>
      <c r="J19" s="385"/>
      <c r="K19" s="385"/>
      <c r="L19" s="385"/>
      <c r="M19" s="385"/>
      <c r="Y19" s="366"/>
      <c r="Z19" s="366"/>
      <c r="AA19" s="366" t="s">
        <v>67</v>
      </c>
      <c r="AB19" s="366">
        <v>150</v>
      </c>
      <c r="AC19" s="366">
        <v>120</v>
      </c>
      <c r="AD19" s="366">
        <v>100</v>
      </c>
      <c r="AE19" s="366">
        <v>80</v>
      </c>
      <c r="AF19" s="366">
        <v>70</v>
      </c>
      <c r="AG19" s="366">
        <v>60</v>
      </c>
      <c r="AH19" s="366">
        <v>55</v>
      </c>
      <c r="AI19" s="366">
        <v>50</v>
      </c>
      <c r="AJ19" s="366">
        <v>45</v>
      </c>
      <c r="AK19" s="366">
        <v>40</v>
      </c>
    </row>
    <row r="20" spans="1:37" ht="18.75" customHeight="1" x14ac:dyDescent="0.25">
      <c r="A20" s="396" t="s">
        <v>53</v>
      </c>
      <c r="B20" s="660" t="str">
        <f>E9</f>
        <v>ECSŐDI</v>
      </c>
      <c r="C20" s="660"/>
      <c r="D20" s="662" t="s">
        <v>697</v>
      </c>
      <c r="E20" s="663"/>
      <c r="F20" s="661"/>
      <c r="G20" s="661"/>
      <c r="H20" s="662" t="s">
        <v>698</v>
      </c>
      <c r="I20" s="663"/>
      <c r="J20" s="385"/>
      <c r="K20" s="385"/>
      <c r="L20" s="385"/>
      <c r="M20" s="385"/>
      <c r="Y20" s="366"/>
      <c r="Z20" s="366"/>
      <c r="AA20" s="366" t="s">
        <v>68</v>
      </c>
      <c r="AB20" s="366">
        <v>120</v>
      </c>
      <c r="AC20" s="366">
        <v>90</v>
      </c>
      <c r="AD20" s="366">
        <v>65</v>
      </c>
      <c r="AE20" s="366">
        <v>55</v>
      </c>
      <c r="AF20" s="366">
        <v>50</v>
      </c>
      <c r="AG20" s="366">
        <v>45</v>
      </c>
      <c r="AH20" s="366">
        <v>40</v>
      </c>
      <c r="AI20" s="366">
        <v>35</v>
      </c>
      <c r="AJ20" s="366">
        <v>25</v>
      </c>
      <c r="AK20" s="366">
        <v>20</v>
      </c>
    </row>
    <row r="21" spans="1:37" ht="18.75" customHeight="1" x14ac:dyDescent="0.25">
      <c r="A21" s="396" t="s">
        <v>54</v>
      </c>
      <c r="B21" s="660" t="str">
        <f>E11</f>
        <v>MAGYAR</v>
      </c>
      <c r="C21" s="660"/>
      <c r="D21" s="662" t="s">
        <v>700</v>
      </c>
      <c r="E21" s="663"/>
      <c r="F21" s="662" t="s">
        <v>699</v>
      </c>
      <c r="G21" s="663"/>
      <c r="H21" s="661"/>
      <c r="I21" s="661"/>
      <c r="J21" s="385"/>
      <c r="K21" s="385"/>
      <c r="L21" s="385"/>
      <c r="M21" s="385"/>
      <c r="Y21" s="366"/>
      <c r="Z21" s="366"/>
      <c r="AA21" s="366" t="s">
        <v>69</v>
      </c>
      <c r="AB21" s="366">
        <v>90</v>
      </c>
      <c r="AC21" s="366">
        <v>60</v>
      </c>
      <c r="AD21" s="366">
        <v>45</v>
      </c>
      <c r="AE21" s="366">
        <v>34</v>
      </c>
      <c r="AF21" s="366">
        <v>27</v>
      </c>
      <c r="AG21" s="366">
        <v>22</v>
      </c>
      <c r="AH21" s="366">
        <v>18</v>
      </c>
      <c r="AI21" s="366">
        <v>15</v>
      </c>
      <c r="AJ21" s="366">
        <v>12</v>
      </c>
      <c r="AK21" s="366">
        <v>9</v>
      </c>
    </row>
    <row r="22" spans="1:37" x14ac:dyDescent="0.25">
      <c r="A22" s="385"/>
      <c r="B22" s="385"/>
      <c r="C22" s="385"/>
      <c r="D22" s="385"/>
      <c r="E22" s="385"/>
      <c r="F22" s="385"/>
      <c r="G22" s="385"/>
      <c r="H22" s="385"/>
      <c r="I22" s="385"/>
      <c r="J22" s="385"/>
      <c r="K22" s="385"/>
      <c r="L22" s="385"/>
      <c r="M22" s="385"/>
      <c r="Y22" s="366"/>
      <c r="Z22" s="366"/>
      <c r="AA22" s="366" t="s">
        <v>70</v>
      </c>
      <c r="AB22" s="366">
        <v>60</v>
      </c>
      <c r="AC22" s="366">
        <v>40</v>
      </c>
      <c r="AD22" s="366">
        <v>30</v>
      </c>
      <c r="AE22" s="366">
        <v>20</v>
      </c>
      <c r="AF22" s="366">
        <v>18</v>
      </c>
      <c r="AG22" s="366">
        <v>15</v>
      </c>
      <c r="AH22" s="366">
        <v>12</v>
      </c>
      <c r="AI22" s="366">
        <v>10</v>
      </c>
      <c r="AJ22" s="366">
        <v>8</v>
      </c>
      <c r="AK22" s="366">
        <v>6</v>
      </c>
    </row>
    <row r="23" spans="1:37" x14ac:dyDescent="0.25">
      <c r="A23" s="385"/>
      <c r="B23" s="385"/>
      <c r="C23" s="385"/>
      <c r="D23" s="385"/>
      <c r="E23" s="385"/>
      <c r="F23" s="385"/>
      <c r="G23" s="385"/>
      <c r="H23" s="385"/>
      <c r="I23" s="385"/>
      <c r="J23" s="385"/>
      <c r="K23" s="385"/>
      <c r="L23" s="385"/>
      <c r="M23" s="385"/>
      <c r="Y23" s="366"/>
      <c r="Z23" s="366"/>
      <c r="AA23" s="366" t="s">
        <v>71</v>
      </c>
      <c r="AB23" s="366">
        <v>40</v>
      </c>
      <c r="AC23" s="366">
        <v>25</v>
      </c>
      <c r="AD23" s="366">
        <v>18</v>
      </c>
      <c r="AE23" s="366">
        <v>13</v>
      </c>
      <c r="AF23" s="366">
        <v>8</v>
      </c>
      <c r="AG23" s="366">
        <v>7</v>
      </c>
      <c r="AH23" s="366">
        <v>6</v>
      </c>
      <c r="AI23" s="366">
        <v>5</v>
      </c>
      <c r="AJ23" s="366">
        <v>4</v>
      </c>
      <c r="AK23" s="366">
        <v>3</v>
      </c>
    </row>
    <row r="24" spans="1:37" x14ac:dyDescent="0.25">
      <c r="A24" s="385"/>
      <c r="B24" s="385"/>
      <c r="C24" s="385"/>
      <c r="D24" s="385"/>
      <c r="E24" s="385"/>
      <c r="F24" s="385"/>
      <c r="G24" s="385"/>
      <c r="H24" s="385"/>
      <c r="I24" s="385"/>
      <c r="J24" s="385"/>
      <c r="K24" s="385"/>
      <c r="L24" s="385"/>
      <c r="M24" s="385"/>
      <c r="Y24" s="366"/>
      <c r="Z24" s="366"/>
      <c r="AA24" s="366" t="s">
        <v>72</v>
      </c>
      <c r="AB24" s="366">
        <v>25</v>
      </c>
      <c r="AC24" s="366">
        <v>15</v>
      </c>
      <c r="AD24" s="366">
        <v>13</v>
      </c>
      <c r="AE24" s="366">
        <v>7</v>
      </c>
      <c r="AF24" s="366">
        <v>6</v>
      </c>
      <c r="AG24" s="366">
        <v>5</v>
      </c>
      <c r="AH24" s="366">
        <v>4</v>
      </c>
      <c r="AI24" s="366">
        <v>3</v>
      </c>
      <c r="AJ24" s="366">
        <v>2</v>
      </c>
      <c r="AK24" s="366">
        <v>1</v>
      </c>
    </row>
    <row r="25" spans="1:37" x14ac:dyDescent="0.25">
      <c r="A25" s="385"/>
      <c r="B25" s="385"/>
      <c r="C25" s="385"/>
      <c r="D25" s="385"/>
      <c r="E25" s="385"/>
      <c r="F25" s="385"/>
      <c r="G25" s="385"/>
      <c r="H25" s="385"/>
      <c r="I25" s="385"/>
      <c r="J25" s="385"/>
      <c r="K25" s="385"/>
      <c r="L25" s="385"/>
      <c r="M25" s="385"/>
      <c r="Y25" s="366"/>
      <c r="Z25" s="366"/>
      <c r="AA25" s="366" t="s">
        <v>77</v>
      </c>
      <c r="AB25" s="366">
        <v>15</v>
      </c>
      <c r="AC25" s="366">
        <v>10</v>
      </c>
      <c r="AD25" s="366">
        <v>8</v>
      </c>
      <c r="AE25" s="366">
        <v>4</v>
      </c>
      <c r="AF25" s="366">
        <v>3</v>
      </c>
      <c r="AG25" s="366">
        <v>2</v>
      </c>
      <c r="AH25" s="366">
        <v>1</v>
      </c>
      <c r="AI25" s="366">
        <v>0</v>
      </c>
      <c r="AJ25" s="366">
        <v>0</v>
      </c>
      <c r="AK25" s="366">
        <v>0</v>
      </c>
    </row>
    <row r="26" spans="1:37" x14ac:dyDescent="0.25">
      <c r="A26" s="385"/>
      <c r="B26" s="385"/>
      <c r="C26" s="385"/>
      <c r="D26" s="385"/>
      <c r="E26" s="385"/>
      <c r="F26" s="385"/>
      <c r="G26" s="385"/>
      <c r="H26" s="385"/>
      <c r="I26" s="385"/>
      <c r="J26" s="385"/>
      <c r="K26" s="385"/>
      <c r="L26" s="385"/>
      <c r="M26" s="385"/>
      <c r="Y26" s="366"/>
      <c r="Z26" s="366"/>
      <c r="AA26" s="366" t="s">
        <v>73</v>
      </c>
      <c r="AB26" s="366">
        <v>10</v>
      </c>
      <c r="AC26" s="366">
        <v>6</v>
      </c>
      <c r="AD26" s="366">
        <v>4</v>
      </c>
      <c r="AE26" s="366">
        <v>2</v>
      </c>
      <c r="AF26" s="366">
        <v>1</v>
      </c>
      <c r="AG26" s="366">
        <v>0</v>
      </c>
      <c r="AH26" s="366">
        <v>0</v>
      </c>
      <c r="AI26" s="366">
        <v>0</v>
      </c>
      <c r="AJ26" s="366">
        <v>0</v>
      </c>
      <c r="AK26" s="366">
        <v>0</v>
      </c>
    </row>
    <row r="27" spans="1:37" x14ac:dyDescent="0.25">
      <c r="A27" s="385"/>
      <c r="B27" s="385"/>
      <c r="C27" s="385"/>
      <c r="D27" s="385"/>
      <c r="E27" s="385"/>
      <c r="F27" s="385"/>
      <c r="G27" s="385"/>
      <c r="H27" s="385"/>
      <c r="I27" s="385"/>
      <c r="J27" s="385"/>
      <c r="K27" s="385"/>
      <c r="L27" s="385"/>
      <c r="M27" s="385"/>
      <c r="Y27" s="366"/>
      <c r="Z27" s="366"/>
      <c r="AA27" s="366" t="s">
        <v>74</v>
      </c>
      <c r="AB27" s="366">
        <v>3</v>
      </c>
      <c r="AC27" s="366">
        <v>2</v>
      </c>
      <c r="AD27" s="366">
        <v>1</v>
      </c>
      <c r="AE27" s="366">
        <v>0</v>
      </c>
      <c r="AF27" s="366">
        <v>0</v>
      </c>
      <c r="AG27" s="366">
        <v>0</v>
      </c>
      <c r="AH27" s="366">
        <v>0</v>
      </c>
      <c r="AI27" s="366">
        <v>0</v>
      </c>
      <c r="AJ27" s="366">
        <v>0</v>
      </c>
      <c r="AK27" s="366">
        <v>0</v>
      </c>
    </row>
    <row r="28" spans="1:37" x14ac:dyDescent="0.25">
      <c r="A28" s="385"/>
      <c r="B28" s="385"/>
      <c r="C28" s="385"/>
      <c r="D28" s="385"/>
      <c r="E28" s="385"/>
      <c r="F28" s="385"/>
      <c r="G28" s="385"/>
      <c r="H28" s="385"/>
      <c r="I28" s="385"/>
      <c r="J28" s="385"/>
      <c r="K28" s="385"/>
      <c r="L28" s="385"/>
      <c r="M28" s="385"/>
    </row>
    <row r="29" spans="1:37" x14ac:dyDescent="0.25">
      <c r="A29" s="385"/>
      <c r="B29" s="385"/>
      <c r="C29" s="385"/>
      <c r="D29" s="385"/>
      <c r="E29" s="385"/>
      <c r="F29" s="385"/>
      <c r="G29" s="385"/>
      <c r="H29" s="385"/>
      <c r="I29" s="385"/>
      <c r="J29" s="385"/>
      <c r="K29" s="385"/>
      <c r="L29" s="385"/>
      <c r="M29" s="385"/>
    </row>
    <row r="30" spans="1:37" x14ac:dyDescent="0.25">
      <c r="A30" s="385"/>
      <c r="B30" s="385"/>
      <c r="C30" s="385"/>
      <c r="D30" s="385"/>
      <c r="E30" s="385"/>
      <c r="F30" s="385"/>
      <c r="G30" s="385"/>
      <c r="H30" s="385"/>
      <c r="I30" s="385"/>
      <c r="J30" s="385"/>
      <c r="K30" s="385"/>
      <c r="L30" s="385"/>
      <c r="M30" s="385"/>
    </row>
    <row r="31" spans="1:37" x14ac:dyDescent="0.25">
      <c r="A31" s="385"/>
      <c r="B31" s="385"/>
      <c r="C31" s="385"/>
      <c r="D31" s="385"/>
      <c r="E31" s="385"/>
      <c r="F31" s="385"/>
      <c r="G31" s="385"/>
      <c r="H31" s="385"/>
      <c r="I31" s="385"/>
      <c r="J31" s="385"/>
      <c r="K31" s="385"/>
      <c r="L31" s="385"/>
      <c r="M31" s="385"/>
    </row>
    <row r="32" spans="1:37" x14ac:dyDescent="0.25">
      <c r="A32" s="385"/>
      <c r="B32" s="385"/>
      <c r="C32" s="385"/>
      <c r="D32" s="385"/>
      <c r="E32" s="385"/>
      <c r="F32" s="385"/>
      <c r="G32" s="385"/>
      <c r="H32" s="385"/>
      <c r="I32" s="385"/>
      <c r="J32" s="385"/>
      <c r="K32" s="385"/>
      <c r="L32" s="390"/>
      <c r="M32" s="390"/>
    </row>
    <row r="33" spans="1:18" x14ac:dyDescent="0.25">
      <c r="A33" s="397" t="s">
        <v>35</v>
      </c>
      <c r="B33" s="398"/>
      <c r="C33" s="399"/>
      <c r="D33" s="400" t="s">
        <v>2</v>
      </c>
      <c r="E33" s="401" t="s">
        <v>37</v>
      </c>
      <c r="F33" s="402"/>
      <c r="G33" s="400" t="s">
        <v>2</v>
      </c>
      <c r="H33" s="401" t="s">
        <v>46</v>
      </c>
      <c r="I33" s="403"/>
      <c r="J33" s="401" t="s">
        <v>47</v>
      </c>
      <c r="K33" s="404" t="s">
        <v>48</v>
      </c>
      <c r="L33" s="381"/>
      <c r="M33" s="405"/>
      <c r="N33" s="406"/>
      <c r="P33" s="407"/>
      <c r="Q33" s="407"/>
      <c r="R33" s="408"/>
    </row>
    <row r="34" spans="1:18" x14ac:dyDescent="0.25">
      <c r="A34" s="409" t="s">
        <v>36</v>
      </c>
      <c r="B34" s="410"/>
      <c r="C34" s="411"/>
      <c r="D34" s="412"/>
      <c r="E34" s="664"/>
      <c r="F34" s="664"/>
      <c r="G34" s="413" t="s">
        <v>3</v>
      </c>
      <c r="H34" s="410"/>
      <c r="I34" s="414"/>
      <c r="J34" s="415"/>
      <c r="K34" s="416" t="s">
        <v>38</v>
      </c>
      <c r="L34" s="417"/>
      <c r="M34" s="418"/>
      <c r="P34" s="419"/>
      <c r="Q34" s="419"/>
      <c r="R34" s="420"/>
    </row>
    <row r="35" spans="1:18" x14ac:dyDescent="0.25">
      <c r="A35" s="421" t="s">
        <v>45</v>
      </c>
      <c r="B35" s="422"/>
      <c r="C35" s="423"/>
      <c r="D35" s="424"/>
      <c r="E35" s="659"/>
      <c r="F35" s="659"/>
      <c r="G35" s="425" t="s">
        <v>4</v>
      </c>
      <c r="H35" s="426"/>
      <c r="I35" s="427"/>
      <c r="J35" s="428"/>
      <c r="K35" s="429"/>
      <c r="L35" s="390"/>
      <c r="M35" s="430"/>
      <c r="P35" s="420"/>
      <c r="Q35" s="431"/>
      <c r="R35" s="420"/>
    </row>
    <row r="36" spans="1:18" x14ac:dyDescent="0.25">
      <c r="A36" s="432"/>
      <c r="B36" s="433"/>
      <c r="C36" s="434"/>
      <c r="D36" s="424"/>
      <c r="E36" s="435"/>
      <c r="F36" s="385"/>
      <c r="G36" s="425" t="s">
        <v>5</v>
      </c>
      <c r="H36" s="426"/>
      <c r="I36" s="427"/>
      <c r="J36" s="428"/>
      <c r="K36" s="416" t="s">
        <v>39</v>
      </c>
      <c r="L36" s="417"/>
      <c r="M36" s="436"/>
      <c r="P36" s="419"/>
      <c r="Q36" s="419"/>
      <c r="R36" s="420"/>
    </row>
    <row r="37" spans="1:18" x14ac:dyDescent="0.25">
      <c r="A37" s="437"/>
      <c r="B37" s="438"/>
      <c r="C37" s="439"/>
      <c r="D37" s="424"/>
      <c r="E37" s="435"/>
      <c r="F37" s="385"/>
      <c r="G37" s="425" t="s">
        <v>6</v>
      </c>
      <c r="H37" s="426"/>
      <c r="I37" s="427"/>
      <c r="J37" s="428"/>
      <c r="K37" s="440"/>
      <c r="L37" s="385"/>
      <c r="M37" s="418"/>
      <c r="P37" s="420"/>
      <c r="Q37" s="431"/>
      <c r="R37" s="420"/>
    </row>
    <row r="38" spans="1:18" x14ac:dyDescent="0.25">
      <c r="A38" s="441"/>
      <c r="B38" s="442"/>
      <c r="C38" s="443"/>
      <c r="D38" s="424"/>
      <c r="E38" s="435"/>
      <c r="F38" s="385"/>
      <c r="G38" s="425" t="s">
        <v>7</v>
      </c>
      <c r="H38" s="426"/>
      <c r="I38" s="427"/>
      <c r="J38" s="428"/>
      <c r="K38" s="421"/>
      <c r="L38" s="390"/>
      <c r="M38" s="430"/>
      <c r="P38" s="420"/>
      <c r="Q38" s="431"/>
      <c r="R38" s="420"/>
    </row>
    <row r="39" spans="1:18" x14ac:dyDescent="0.25">
      <c r="A39" s="444"/>
      <c r="B39" s="445"/>
      <c r="C39" s="439"/>
      <c r="D39" s="424"/>
      <c r="E39" s="435"/>
      <c r="F39" s="385"/>
      <c r="G39" s="425" t="s">
        <v>8</v>
      </c>
      <c r="H39" s="426"/>
      <c r="I39" s="427"/>
      <c r="J39" s="428"/>
      <c r="K39" s="416" t="s">
        <v>28</v>
      </c>
      <c r="L39" s="417"/>
      <c r="M39" s="436"/>
      <c r="P39" s="419"/>
      <c r="Q39" s="419"/>
      <c r="R39" s="420"/>
    </row>
    <row r="40" spans="1:18" x14ac:dyDescent="0.25">
      <c r="A40" s="444"/>
      <c r="B40" s="445"/>
      <c r="C40" s="446"/>
      <c r="D40" s="424"/>
      <c r="E40" s="435"/>
      <c r="F40" s="385"/>
      <c r="G40" s="425" t="s">
        <v>9</v>
      </c>
      <c r="H40" s="426"/>
      <c r="I40" s="427"/>
      <c r="J40" s="428"/>
      <c r="K40" s="440"/>
      <c r="L40" s="385"/>
      <c r="M40" s="418"/>
      <c r="P40" s="420"/>
      <c r="Q40" s="431"/>
      <c r="R40" s="420"/>
    </row>
    <row r="41" spans="1:18" x14ac:dyDescent="0.25">
      <c r="A41" s="447"/>
      <c r="B41" s="448"/>
      <c r="C41" s="449"/>
      <c r="D41" s="450"/>
      <c r="E41" s="451"/>
      <c r="F41" s="390"/>
      <c r="G41" s="452" t="s">
        <v>10</v>
      </c>
      <c r="H41" s="422"/>
      <c r="I41" s="453"/>
      <c r="J41" s="454"/>
      <c r="K41" s="421" t="str">
        <f>L4</f>
        <v>Nagyistók-Nádasi Judit</v>
      </c>
      <c r="L41" s="390"/>
      <c r="M41" s="430"/>
      <c r="P41" s="420"/>
      <c r="Q41" s="431"/>
      <c r="R41" s="455"/>
    </row>
  </sheetData>
  <mergeCells count="20">
    <mergeCell ref="E35:F35"/>
    <mergeCell ref="B19:C19"/>
    <mergeCell ref="D19:E19"/>
    <mergeCell ref="F19:G19"/>
    <mergeCell ref="H19:I19"/>
    <mergeCell ref="B20:C20"/>
    <mergeCell ref="D20:E20"/>
    <mergeCell ref="F20:G20"/>
    <mergeCell ref="H20:I20"/>
    <mergeCell ref="B21:C21"/>
    <mergeCell ref="D21:E21"/>
    <mergeCell ref="F21:G21"/>
    <mergeCell ref="H21:I21"/>
    <mergeCell ref="E34:F34"/>
    <mergeCell ref="H18:I18"/>
    <mergeCell ref="A1:F1"/>
    <mergeCell ref="A4:C4"/>
    <mergeCell ref="B18:C18"/>
    <mergeCell ref="D18:E18"/>
    <mergeCell ref="F18:G18"/>
  </mergeCells>
  <conditionalFormatting sqref="E7 E9 E11">
    <cfRule type="cellIs" dxfId="251" priority="1" stopIfTrue="1" operator="equal">
      <formula>"Bye"</formula>
    </cfRule>
  </conditionalFormatting>
  <conditionalFormatting sqref="R41">
    <cfRule type="expression" dxfId="250" priority="2" stopIfTrue="1">
      <formula>$O$1="CU"</formula>
    </cfRule>
  </conditionalFormatting>
  <printOptions horizontalCentered="1" verticalCentered="1"/>
  <pageMargins left="0" right="0" top="0.98425196850393704" bottom="0.98425196850393704" header="0.51181102362204722" footer="0.51181102362204722"/>
  <pageSetup paperSize="9" scale="90" orientation="portrait" horizontalDpi="4294967293" verticalDpi="1200" r:id="rId1"/>
  <headerFooter alignWithMargins="0"/>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92CB2F-8E08-44C1-B492-C21F83EAC48C}">
  <sheetPr codeName="Sheet16">
    <tabColor indexed="42"/>
  </sheetPr>
  <dimension ref="A1:S156"/>
  <sheetViews>
    <sheetView showGridLines="0" showZeros="0" workbookViewId="0">
      <pane ySplit="6" topLeftCell="A7" activePane="bottomLeft" state="frozen"/>
      <selection activeCell="V11" sqref="V11"/>
      <selection pane="bottomLeft" activeCell="V11" sqref="V11"/>
    </sheetView>
  </sheetViews>
  <sheetFormatPr defaultRowHeight="13.2" x14ac:dyDescent="0.25"/>
  <cols>
    <col min="1" max="1" width="3.88671875" style="270" customWidth="1"/>
    <col min="2" max="2" width="13.33203125" style="270" customWidth="1"/>
    <col min="3" max="3" width="14.6640625" style="270" bestFit="1" customWidth="1"/>
    <col min="4" max="4" width="30.77734375" style="346" customWidth="1"/>
    <col min="5" max="5" width="10.6640625" style="347" customWidth="1"/>
    <col min="6" max="6" width="6.109375" style="348" hidden="1" customWidth="1"/>
    <col min="7" max="7" width="35" style="348" customWidth="1"/>
    <col min="8" max="8" width="7.6640625" style="346" customWidth="1"/>
    <col min="9" max="13" width="7.44140625" style="346" hidden="1" customWidth="1"/>
    <col min="14" max="15" width="7.44140625" style="346" customWidth="1"/>
    <col min="16" max="16" width="7.44140625" style="346" hidden="1" customWidth="1"/>
    <col min="17" max="17" width="7.44140625" style="346" customWidth="1"/>
    <col min="18" max="256" width="8.88671875" style="270"/>
    <col min="257" max="257" width="3.88671875" style="270" customWidth="1"/>
    <col min="258" max="258" width="13.33203125" style="270" customWidth="1"/>
    <col min="259" max="259" width="14.6640625" style="270" bestFit="1" customWidth="1"/>
    <col min="260" max="260" width="30.77734375" style="270" customWidth="1"/>
    <col min="261" max="261" width="10.6640625" style="270" customWidth="1"/>
    <col min="262" max="262" width="0" style="270" hidden="1" customWidth="1"/>
    <col min="263" max="263" width="35" style="270" customWidth="1"/>
    <col min="264" max="264" width="7.6640625" style="270" customWidth="1"/>
    <col min="265" max="269" width="0" style="270" hidden="1" customWidth="1"/>
    <col min="270" max="271" width="7.44140625" style="270" customWidth="1"/>
    <col min="272" max="272" width="0" style="270" hidden="1" customWidth="1"/>
    <col min="273" max="273" width="7.44140625" style="270" customWidth="1"/>
    <col min="274" max="512" width="8.88671875" style="270"/>
    <col min="513" max="513" width="3.88671875" style="270" customWidth="1"/>
    <col min="514" max="514" width="13.33203125" style="270" customWidth="1"/>
    <col min="515" max="515" width="14.6640625" style="270" bestFit="1" customWidth="1"/>
    <col min="516" max="516" width="30.77734375" style="270" customWidth="1"/>
    <col min="517" max="517" width="10.6640625" style="270" customWidth="1"/>
    <col min="518" max="518" width="0" style="270" hidden="1" customWidth="1"/>
    <col min="519" max="519" width="35" style="270" customWidth="1"/>
    <col min="520" max="520" width="7.6640625" style="270" customWidth="1"/>
    <col min="521" max="525" width="0" style="270" hidden="1" customWidth="1"/>
    <col min="526" max="527" width="7.44140625" style="270" customWidth="1"/>
    <col min="528" max="528" width="0" style="270" hidden="1" customWidth="1"/>
    <col min="529" max="529" width="7.44140625" style="270" customWidth="1"/>
    <col min="530" max="768" width="8.88671875" style="270"/>
    <col min="769" max="769" width="3.88671875" style="270" customWidth="1"/>
    <col min="770" max="770" width="13.33203125" style="270" customWidth="1"/>
    <col min="771" max="771" width="14.6640625" style="270" bestFit="1" customWidth="1"/>
    <col min="772" max="772" width="30.77734375" style="270" customWidth="1"/>
    <col min="773" max="773" width="10.6640625" style="270" customWidth="1"/>
    <col min="774" max="774" width="0" style="270" hidden="1" customWidth="1"/>
    <col min="775" max="775" width="35" style="270" customWidth="1"/>
    <col min="776" max="776" width="7.6640625" style="270" customWidth="1"/>
    <col min="777" max="781" width="0" style="270" hidden="1" customWidth="1"/>
    <col min="782" max="783" width="7.44140625" style="270" customWidth="1"/>
    <col min="784" max="784" width="0" style="270" hidden="1" customWidth="1"/>
    <col min="785" max="785" width="7.44140625" style="270" customWidth="1"/>
    <col min="786" max="1024" width="8.88671875" style="270"/>
    <col min="1025" max="1025" width="3.88671875" style="270" customWidth="1"/>
    <col min="1026" max="1026" width="13.33203125" style="270" customWidth="1"/>
    <col min="1027" max="1027" width="14.6640625" style="270" bestFit="1" customWidth="1"/>
    <col min="1028" max="1028" width="30.77734375" style="270" customWidth="1"/>
    <col min="1029" max="1029" width="10.6640625" style="270" customWidth="1"/>
    <col min="1030" max="1030" width="0" style="270" hidden="1" customWidth="1"/>
    <col min="1031" max="1031" width="35" style="270" customWidth="1"/>
    <col min="1032" max="1032" width="7.6640625" style="270" customWidth="1"/>
    <col min="1033" max="1037" width="0" style="270" hidden="1" customWidth="1"/>
    <col min="1038" max="1039" width="7.44140625" style="270" customWidth="1"/>
    <col min="1040" max="1040" width="0" style="270" hidden="1" customWidth="1"/>
    <col min="1041" max="1041" width="7.44140625" style="270" customWidth="1"/>
    <col min="1042" max="1280" width="8.88671875" style="270"/>
    <col min="1281" max="1281" width="3.88671875" style="270" customWidth="1"/>
    <col min="1282" max="1282" width="13.33203125" style="270" customWidth="1"/>
    <col min="1283" max="1283" width="14.6640625" style="270" bestFit="1" customWidth="1"/>
    <col min="1284" max="1284" width="30.77734375" style="270" customWidth="1"/>
    <col min="1285" max="1285" width="10.6640625" style="270" customWidth="1"/>
    <col min="1286" max="1286" width="0" style="270" hidden="1" customWidth="1"/>
    <col min="1287" max="1287" width="35" style="270" customWidth="1"/>
    <col min="1288" max="1288" width="7.6640625" style="270" customWidth="1"/>
    <col min="1289" max="1293" width="0" style="270" hidden="1" customWidth="1"/>
    <col min="1294" max="1295" width="7.44140625" style="270" customWidth="1"/>
    <col min="1296" max="1296" width="0" style="270" hidden="1" customWidth="1"/>
    <col min="1297" max="1297" width="7.44140625" style="270" customWidth="1"/>
    <col min="1298" max="1536" width="8.88671875" style="270"/>
    <col min="1537" max="1537" width="3.88671875" style="270" customWidth="1"/>
    <col min="1538" max="1538" width="13.33203125" style="270" customWidth="1"/>
    <col min="1539" max="1539" width="14.6640625" style="270" bestFit="1" customWidth="1"/>
    <col min="1540" max="1540" width="30.77734375" style="270" customWidth="1"/>
    <col min="1541" max="1541" width="10.6640625" style="270" customWidth="1"/>
    <col min="1542" max="1542" width="0" style="270" hidden="1" customWidth="1"/>
    <col min="1543" max="1543" width="35" style="270" customWidth="1"/>
    <col min="1544" max="1544" width="7.6640625" style="270" customWidth="1"/>
    <col min="1545" max="1549" width="0" style="270" hidden="1" customWidth="1"/>
    <col min="1550" max="1551" width="7.44140625" style="270" customWidth="1"/>
    <col min="1552" max="1552" width="0" style="270" hidden="1" customWidth="1"/>
    <col min="1553" max="1553" width="7.44140625" style="270" customWidth="1"/>
    <col min="1554" max="1792" width="8.88671875" style="270"/>
    <col min="1793" max="1793" width="3.88671875" style="270" customWidth="1"/>
    <col min="1794" max="1794" width="13.33203125" style="270" customWidth="1"/>
    <col min="1795" max="1795" width="14.6640625" style="270" bestFit="1" customWidth="1"/>
    <col min="1796" max="1796" width="30.77734375" style="270" customWidth="1"/>
    <col min="1797" max="1797" width="10.6640625" style="270" customWidth="1"/>
    <col min="1798" max="1798" width="0" style="270" hidden="1" customWidth="1"/>
    <col min="1799" max="1799" width="35" style="270" customWidth="1"/>
    <col min="1800" max="1800" width="7.6640625" style="270" customWidth="1"/>
    <col min="1801" max="1805" width="0" style="270" hidden="1" customWidth="1"/>
    <col min="1806" max="1807" width="7.44140625" style="270" customWidth="1"/>
    <col min="1808" max="1808" width="0" style="270" hidden="1" customWidth="1"/>
    <col min="1809" max="1809" width="7.44140625" style="270" customWidth="1"/>
    <col min="1810" max="2048" width="8.88671875" style="270"/>
    <col min="2049" max="2049" width="3.88671875" style="270" customWidth="1"/>
    <col min="2050" max="2050" width="13.33203125" style="270" customWidth="1"/>
    <col min="2051" max="2051" width="14.6640625" style="270" bestFit="1" customWidth="1"/>
    <col min="2052" max="2052" width="30.77734375" style="270" customWidth="1"/>
    <col min="2053" max="2053" width="10.6640625" style="270" customWidth="1"/>
    <col min="2054" max="2054" width="0" style="270" hidden="1" customWidth="1"/>
    <col min="2055" max="2055" width="35" style="270" customWidth="1"/>
    <col min="2056" max="2056" width="7.6640625" style="270" customWidth="1"/>
    <col min="2057" max="2061" width="0" style="270" hidden="1" customWidth="1"/>
    <col min="2062" max="2063" width="7.44140625" style="270" customWidth="1"/>
    <col min="2064" max="2064" width="0" style="270" hidden="1" customWidth="1"/>
    <col min="2065" max="2065" width="7.44140625" style="270" customWidth="1"/>
    <col min="2066" max="2304" width="8.88671875" style="270"/>
    <col min="2305" max="2305" width="3.88671875" style="270" customWidth="1"/>
    <col min="2306" max="2306" width="13.33203125" style="270" customWidth="1"/>
    <col min="2307" max="2307" width="14.6640625" style="270" bestFit="1" customWidth="1"/>
    <col min="2308" max="2308" width="30.77734375" style="270" customWidth="1"/>
    <col min="2309" max="2309" width="10.6640625" style="270" customWidth="1"/>
    <col min="2310" max="2310" width="0" style="270" hidden="1" customWidth="1"/>
    <col min="2311" max="2311" width="35" style="270" customWidth="1"/>
    <col min="2312" max="2312" width="7.6640625" style="270" customWidth="1"/>
    <col min="2313" max="2317" width="0" style="270" hidden="1" customWidth="1"/>
    <col min="2318" max="2319" width="7.44140625" style="270" customWidth="1"/>
    <col min="2320" max="2320" width="0" style="270" hidden="1" customWidth="1"/>
    <col min="2321" max="2321" width="7.44140625" style="270" customWidth="1"/>
    <col min="2322" max="2560" width="8.88671875" style="270"/>
    <col min="2561" max="2561" width="3.88671875" style="270" customWidth="1"/>
    <col min="2562" max="2562" width="13.33203125" style="270" customWidth="1"/>
    <col min="2563" max="2563" width="14.6640625" style="270" bestFit="1" customWidth="1"/>
    <col min="2564" max="2564" width="30.77734375" style="270" customWidth="1"/>
    <col min="2565" max="2565" width="10.6640625" style="270" customWidth="1"/>
    <col min="2566" max="2566" width="0" style="270" hidden="1" customWidth="1"/>
    <col min="2567" max="2567" width="35" style="270" customWidth="1"/>
    <col min="2568" max="2568" width="7.6640625" style="270" customWidth="1"/>
    <col min="2569" max="2573" width="0" style="270" hidden="1" customWidth="1"/>
    <col min="2574" max="2575" width="7.44140625" style="270" customWidth="1"/>
    <col min="2576" max="2576" width="0" style="270" hidden="1" customWidth="1"/>
    <col min="2577" max="2577" width="7.44140625" style="270" customWidth="1"/>
    <col min="2578" max="2816" width="8.88671875" style="270"/>
    <col min="2817" max="2817" width="3.88671875" style="270" customWidth="1"/>
    <col min="2818" max="2818" width="13.33203125" style="270" customWidth="1"/>
    <col min="2819" max="2819" width="14.6640625" style="270" bestFit="1" customWidth="1"/>
    <col min="2820" max="2820" width="30.77734375" style="270" customWidth="1"/>
    <col min="2821" max="2821" width="10.6640625" style="270" customWidth="1"/>
    <col min="2822" max="2822" width="0" style="270" hidden="1" customWidth="1"/>
    <col min="2823" max="2823" width="35" style="270" customWidth="1"/>
    <col min="2824" max="2824" width="7.6640625" style="270" customWidth="1"/>
    <col min="2825" max="2829" width="0" style="270" hidden="1" customWidth="1"/>
    <col min="2830" max="2831" width="7.44140625" style="270" customWidth="1"/>
    <col min="2832" max="2832" width="0" style="270" hidden="1" customWidth="1"/>
    <col min="2833" max="2833" width="7.44140625" style="270" customWidth="1"/>
    <col min="2834" max="3072" width="8.88671875" style="270"/>
    <col min="3073" max="3073" width="3.88671875" style="270" customWidth="1"/>
    <col min="3074" max="3074" width="13.33203125" style="270" customWidth="1"/>
    <col min="3075" max="3075" width="14.6640625" style="270" bestFit="1" customWidth="1"/>
    <col min="3076" max="3076" width="30.77734375" style="270" customWidth="1"/>
    <col min="3077" max="3077" width="10.6640625" style="270" customWidth="1"/>
    <col min="3078" max="3078" width="0" style="270" hidden="1" customWidth="1"/>
    <col min="3079" max="3079" width="35" style="270" customWidth="1"/>
    <col min="3080" max="3080" width="7.6640625" style="270" customWidth="1"/>
    <col min="3081" max="3085" width="0" style="270" hidden="1" customWidth="1"/>
    <col min="3086" max="3087" width="7.44140625" style="270" customWidth="1"/>
    <col min="3088" max="3088" width="0" style="270" hidden="1" customWidth="1"/>
    <col min="3089" max="3089" width="7.44140625" style="270" customWidth="1"/>
    <col min="3090" max="3328" width="8.88671875" style="270"/>
    <col min="3329" max="3329" width="3.88671875" style="270" customWidth="1"/>
    <col min="3330" max="3330" width="13.33203125" style="270" customWidth="1"/>
    <col min="3331" max="3331" width="14.6640625" style="270" bestFit="1" customWidth="1"/>
    <col min="3332" max="3332" width="30.77734375" style="270" customWidth="1"/>
    <col min="3333" max="3333" width="10.6640625" style="270" customWidth="1"/>
    <col min="3334" max="3334" width="0" style="270" hidden="1" customWidth="1"/>
    <col min="3335" max="3335" width="35" style="270" customWidth="1"/>
    <col min="3336" max="3336" width="7.6640625" style="270" customWidth="1"/>
    <col min="3337" max="3341" width="0" style="270" hidden="1" customWidth="1"/>
    <col min="3342" max="3343" width="7.44140625" style="270" customWidth="1"/>
    <col min="3344" max="3344" width="0" style="270" hidden="1" customWidth="1"/>
    <col min="3345" max="3345" width="7.44140625" style="270" customWidth="1"/>
    <col min="3346" max="3584" width="8.88671875" style="270"/>
    <col min="3585" max="3585" width="3.88671875" style="270" customWidth="1"/>
    <col min="3586" max="3586" width="13.33203125" style="270" customWidth="1"/>
    <col min="3587" max="3587" width="14.6640625" style="270" bestFit="1" customWidth="1"/>
    <col min="3588" max="3588" width="30.77734375" style="270" customWidth="1"/>
    <col min="3589" max="3589" width="10.6640625" style="270" customWidth="1"/>
    <col min="3590" max="3590" width="0" style="270" hidden="1" customWidth="1"/>
    <col min="3591" max="3591" width="35" style="270" customWidth="1"/>
    <col min="3592" max="3592" width="7.6640625" style="270" customWidth="1"/>
    <col min="3593" max="3597" width="0" style="270" hidden="1" customWidth="1"/>
    <col min="3598" max="3599" width="7.44140625" style="270" customWidth="1"/>
    <col min="3600" max="3600" width="0" style="270" hidden="1" customWidth="1"/>
    <col min="3601" max="3601" width="7.44140625" style="270" customWidth="1"/>
    <col min="3602" max="3840" width="8.88671875" style="270"/>
    <col min="3841" max="3841" width="3.88671875" style="270" customWidth="1"/>
    <col min="3842" max="3842" width="13.33203125" style="270" customWidth="1"/>
    <col min="3843" max="3843" width="14.6640625" style="270" bestFit="1" customWidth="1"/>
    <col min="3844" max="3844" width="30.77734375" style="270" customWidth="1"/>
    <col min="3845" max="3845" width="10.6640625" style="270" customWidth="1"/>
    <col min="3846" max="3846" width="0" style="270" hidden="1" customWidth="1"/>
    <col min="3847" max="3847" width="35" style="270" customWidth="1"/>
    <col min="3848" max="3848" width="7.6640625" style="270" customWidth="1"/>
    <col min="3849" max="3853" width="0" style="270" hidden="1" customWidth="1"/>
    <col min="3854" max="3855" width="7.44140625" style="270" customWidth="1"/>
    <col min="3856" max="3856" width="0" style="270" hidden="1" customWidth="1"/>
    <col min="3857" max="3857" width="7.44140625" style="270" customWidth="1"/>
    <col min="3858" max="4096" width="8.88671875" style="270"/>
    <col min="4097" max="4097" width="3.88671875" style="270" customWidth="1"/>
    <col min="4098" max="4098" width="13.33203125" style="270" customWidth="1"/>
    <col min="4099" max="4099" width="14.6640625" style="270" bestFit="1" customWidth="1"/>
    <col min="4100" max="4100" width="30.77734375" style="270" customWidth="1"/>
    <col min="4101" max="4101" width="10.6640625" style="270" customWidth="1"/>
    <col min="4102" max="4102" width="0" style="270" hidden="1" customWidth="1"/>
    <col min="4103" max="4103" width="35" style="270" customWidth="1"/>
    <col min="4104" max="4104" width="7.6640625" style="270" customWidth="1"/>
    <col min="4105" max="4109" width="0" style="270" hidden="1" customWidth="1"/>
    <col min="4110" max="4111" width="7.44140625" style="270" customWidth="1"/>
    <col min="4112" max="4112" width="0" style="270" hidden="1" customWidth="1"/>
    <col min="4113" max="4113" width="7.44140625" style="270" customWidth="1"/>
    <col min="4114" max="4352" width="8.88671875" style="270"/>
    <col min="4353" max="4353" width="3.88671875" style="270" customWidth="1"/>
    <col min="4354" max="4354" width="13.33203125" style="270" customWidth="1"/>
    <col min="4355" max="4355" width="14.6640625" style="270" bestFit="1" customWidth="1"/>
    <col min="4356" max="4356" width="30.77734375" style="270" customWidth="1"/>
    <col min="4357" max="4357" width="10.6640625" style="270" customWidth="1"/>
    <col min="4358" max="4358" width="0" style="270" hidden="1" customWidth="1"/>
    <col min="4359" max="4359" width="35" style="270" customWidth="1"/>
    <col min="4360" max="4360" width="7.6640625" style="270" customWidth="1"/>
    <col min="4361" max="4365" width="0" style="270" hidden="1" customWidth="1"/>
    <col min="4366" max="4367" width="7.44140625" style="270" customWidth="1"/>
    <col min="4368" max="4368" width="0" style="270" hidden="1" customWidth="1"/>
    <col min="4369" max="4369" width="7.44140625" style="270" customWidth="1"/>
    <col min="4370" max="4608" width="8.88671875" style="270"/>
    <col min="4609" max="4609" width="3.88671875" style="270" customWidth="1"/>
    <col min="4610" max="4610" width="13.33203125" style="270" customWidth="1"/>
    <col min="4611" max="4611" width="14.6640625" style="270" bestFit="1" customWidth="1"/>
    <col min="4612" max="4612" width="30.77734375" style="270" customWidth="1"/>
    <col min="4613" max="4613" width="10.6640625" style="270" customWidth="1"/>
    <col min="4614" max="4614" width="0" style="270" hidden="1" customWidth="1"/>
    <col min="4615" max="4615" width="35" style="270" customWidth="1"/>
    <col min="4616" max="4616" width="7.6640625" style="270" customWidth="1"/>
    <col min="4617" max="4621" width="0" style="270" hidden="1" customWidth="1"/>
    <col min="4622" max="4623" width="7.44140625" style="270" customWidth="1"/>
    <col min="4624" max="4624" width="0" style="270" hidden="1" customWidth="1"/>
    <col min="4625" max="4625" width="7.44140625" style="270" customWidth="1"/>
    <col min="4626" max="4864" width="8.88671875" style="270"/>
    <col min="4865" max="4865" width="3.88671875" style="270" customWidth="1"/>
    <col min="4866" max="4866" width="13.33203125" style="270" customWidth="1"/>
    <col min="4867" max="4867" width="14.6640625" style="270" bestFit="1" customWidth="1"/>
    <col min="4868" max="4868" width="30.77734375" style="270" customWidth="1"/>
    <col min="4869" max="4869" width="10.6640625" style="270" customWidth="1"/>
    <col min="4870" max="4870" width="0" style="270" hidden="1" customWidth="1"/>
    <col min="4871" max="4871" width="35" style="270" customWidth="1"/>
    <col min="4872" max="4872" width="7.6640625" style="270" customWidth="1"/>
    <col min="4873" max="4877" width="0" style="270" hidden="1" customWidth="1"/>
    <col min="4878" max="4879" width="7.44140625" style="270" customWidth="1"/>
    <col min="4880" max="4880" width="0" style="270" hidden="1" customWidth="1"/>
    <col min="4881" max="4881" width="7.44140625" style="270" customWidth="1"/>
    <col min="4882" max="5120" width="8.88671875" style="270"/>
    <col min="5121" max="5121" width="3.88671875" style="270" customWidth="1"/>
    <col min="5122" max="5122" width="13.33203125" style="270" customWidth="1"/>
    <col min="5123" max="5123" width="14.6640625" style="270" bestFit="1" customWidth="1"/>
    <col min="5124" max="5124" width="30.77734375" style="270" customWidth="1"/>
    <col min="5125" max="5125" width="10.6640625" style="270" customWidth="1"/>
    <col min="5126" max="5126" width="0" style="270" hidden="1" customWidth="1"/>
    <col min="5127" max="5127" width="35" style="270" customWidth="1"/>
    <col min="5128" max="5128" width="7.6640625" style="270" customWidth="1"/>
    <col min="5129" max="5133" width="0" style="270" hidden="1" customWidth="1"/>
    <col min="5134" max="5135" width="7.44140625" style="270" customWidth="1"/>
    <col min="5136" max="5136" width="0" style="270" hidden="1" customWidth="1"/>
    <col min="5137" max="5137" width="7.44140625" style="270" customWidth="1"/>
    <col min="5138" max="5376" width="8.88671875" style="270"/>
    <col min="5377" max="5377" width="3.88671875" style="270" customWidth="1"/>
    <col min="5378" max="5378" width="13.33203125" style="270" customWidth="1"/>
    <col min="5379" max="5379" width="14.6640625" style="270" bestFit="1" customWidth="1"/>
    <col min="5380" max="5380" width="30.77734375" style="270" customWidth="1"/>
    <col min="5381" max="5381" width="10.6640625" style="270" customWidth="1"/>
    <col min="5382" max="5382" width="0" style="270" hidden="1" customWidth="1"/>
    <col min="5383" max="5383" width="35" style="270" customWidth="1"/>
    <col min="5384" max="5384" width="7.6640625" style="270" customWidth="1"/>
    <col min="5385" max="5389" width="0" style="270" hidden="1" customWidth="1"/>
    <col min="5390" max="5391" width="7.44140625" style="270" customWidth="1"/>
    <col min="5392" max="5392" width="0" style="270" hidden="1" customWidth="1"/>
    <col min="5393" max="5393" width="7.44140625" style="270" customWidth="1"/>
    <col min="5394" max="5632" width="8.88671875" style="270"/>
    <col min="5633" max="5633" width="3.88671875" style="270" customWidth="1"/>
    <col min="5634" max="5634" width="13.33203125" style="270" customWidth="1"/>
    <col min="5635" max="5635" width="14.6640625" style="270" bestFit="1" customWidth="1"/>
    <col min="5636" max="5636" width="30.77734375" style="270" customWidth="1"/>
    <col min="5637" max="5637" width="10.6640625" style="270" customWidth="1"/>
    <col min="5638" max="5638" width="0" style="270" hidden="1" customWidth="1"/>
    <col min="5639" max="5639" width="35" style="270" customWidth="1"/>
    <col min="5640" max="5640" width="7.6640625" style="270" customWidth="1"/>
    <col min="5641" max="5645" width="0" style="270" hidden="1" customWidth="1"/>
    <col min="5646" max="5647" width="7.44140625" style="270" customWidth="1"/>
    <col min="5648" max="5648" width="0" style="270" hidden="1" customWidth="1"/>
    <col min="5649" max="5649" width="7.44140625" style="270" customWidth="1"/>
    <col min="5650" max="5888" width="8.88671875" style="270"/>
    <col min="5889" max="5889" width="3.88671875" style="270" customWidth="1"/>
    <col min="5890" max="5890" width="13.33203125" style="270" customWidth="1"/>
    <col min="5891" max="5891" width="14.6640625" style="270" bestFit="1" customWidth="1"/>
    <col min="5892" max="5892" width="30.77734375" style="270" customWidth="1"/>
    <col min="5893" max="5893" width="10.6640625" style="270" customWidth="1"/>
    <col min="5894" max="5894" width="0" style="270" hidden="1" customWidth="1"/>
    <col min="5895" max="5895" width="35" style="270" customWidth="1"/>
    <col min="5896" max="5896" width="7.6640625" style="270" customWidth="1"/>
    <col min="5897" max="5901" width="0" style="270" hidden="1" customWidth="1"/>
    <col min="5902" max="5903" width="7.44140625" style="270" customWidth="1"/>
    <col min="5904" max="5904" width="0" style="270" hidden="1" customWidth="1"/>
    <col min="5905" max="5905" width="7.44140625" style="270" customWidth="1"/>
    <col min="5906" max="6144" width="8.88671875" style="270"/>
    <col min="6145" max="6145" width="3.88671875" style="270" customWidth="1"/>
    <col min="6146" max="6146" width="13.33203125" style="270" customWidth="1"/>
    <col min="6147" max="6147" width="14.6640625" style="270" bestFit="1" customWidth="1"/>
    <col min="6148" max="6148" width="30.77734375" style="270" customWidth="1"/>
    <col min="6149" max="6149" width="10.6640625" style="270" customWidth="1"/>
    <col min="6150" max="6150" width="0" style="270" hidden="1" customWidth="1"/>
    <col min="6151" max="6151" width="35" style="270" customWidth="1"/>
    <col min="6152" max="6152" width="7.6640625" style="270" customWidth="1"/>
    <col min="6153" max="6157" width="0" style="270" hidden="1" customWidth="1"/>
    <col min="6158" max="6159" width="7.44140625" style="270" customWidth="1"/>
    <col min="6160" max="6160" width="0" style="270" hidden="1" customWidth="1"/>
    <col min="6161" max="6161" width="7.44140625" style="270" customWidth="1"/>
    <col min="6162" max="6400" width="8.88671875" style="270"/>
    <col min="6401" max="6401" width="3.88671875" style="270" customWidth="1"/>
    <col min="6402" max="6402" width="13.33203125" style="270" customWidth="1"/>
    <col min="6403" max="6403" width="14.6640625" style="270" bestFit="1" customWidth="1"/>
    <col min="6404" max="6404" width="30.77734375" style="270" customWidth="1"/>
    <col min="6405" max="6405" width="10.6640625" style="270" customWidth="1"/>
    <col min="6406" max="6406" width="0" style="270" hidden="1" customWidth="1"/>
    <col min="6407" max="6407" width="35" style="270" customWidth="1"/>
    <col min="6408" max="6408" width="7.6640625" style="270" customWidth="1"/>
    <col min="6409" max="6413" width="0" style="270" hidden="1" customWidth="1"/>
    <col min="6414" max="6415" width="7.44140625" style="270" customWidth="1"/>
    <col min="6416" max="6416" width="0" style="270" hidden="1" customWidth="1"/>
    <col min="6417" max="6417" width="7.44140625" style="270" customWidth="1"/>
    <col min="6418" max="6656" width="8.88671875" style="270"/>
    <col min="6657" max="6657" width="3.88671875" style="270" customWidth="1"/>
    <col min="6658" max="6658" width="13.33203125" style="270" customWidth="1"/>
    <col min="6659" max="6659" width="14.6640625" style="270" bestFit="1" customWidth="1"/>
    <col min="6660" max="6660" width="30.77734375" style="270" customWidth="1"/>
    <col min="6661" max="6661" width="10.6640625" style="270" customWidth="1"/>
    <col min="6662" max="6662" width="0" style="270" hidden="1" customWidth="1"/>
    <col min="6663" max="6663" width="35" style="270" customWidth="1"/>
    <col min="6664" max="6664" width="7.6640625" style="270" customWidth="1"/>
    <col min="6665" max="6669" width="0" style="270" hidden="1" customWidth="1"/>
    <col min="6670" max="6671" width="7.44140625" style="270" customWidth="1"/>
    <col min="6672" max="6672" width="0" style="270" hidden="1" customWidth="1"/>
    <col min="6673" max="6673" width="7.44140625" style="270" customWidth="1"/>
    <col min="6674" max="6912" width="8.88671875" style="270"/>
    <col min="6913" max="6913" width="3.88671875" style="270" customWidth="1"/>
    <col min="6914" max="6914" width="13.33203125" style="270" customWidth="1"/>
    <col min="6915" max="6915" width="14.6640625" style="270" bestFit="1" customWidth="1"/>
    <col min="6916" max="6916" width="30.77734375" style="270" customWidth="1"/>
    <col min="6917" max="6917" width="10.6640625" style="270" customWidth="1"/>
    <col min="6918" max="6918" width="0" style="270" hidden="1" customWidth="1"/>
    <col min="6919" max="6919" width="35" style="270" customWidth="1"/>
    <col min="6920" max="6920" width="7.6640625" style="270" customWidth="1"/>
    <col min="6921" max="6925" width="0" style="270" hidden="1" customWidth="1"/>
    <col min="6926" max="6927" width="7.44140625" style="270" customWidth="1"/>
    <col min="6928" max="6928" width="0" style="270" hidden="1" customWidth="1"/>
    <col min="6929" max="6929" width="7.44140625" style="270" customWidth="1"/>
    <col min="6930" max="7168" width="8.88671875" style="270"/>
    <col min="7169" max="7169" width="3.88671875" style="270" customWidth="1"/>
    <col min="7170" max="7170" width="13.33203125" style="270" customWidth="1"/>
    <col min="7171" max="7171" width="14.6640625" style="270" bestFit="1" customWidth="1"/>
    <col min="7172" max="7172" width="30.77734375" style="270" customWidth="1"/>
    <col min="7173" max="7173" width="10.6640625" style="270" customWidth="1"/>
    <col min="7174" max="7174" width="0" style="270" hidden="1" customWidth="1"/>
    <col min="7175" max="7175" width="35" style="270" customWidth="1"/>
    <col min="7176" max="7176" width="7.6640625" style="270" customWidth="1"/>
    <col min="7177" max="7181" width="0" style="270" hidden="1" customWidth="1"/>
    <col min="7182" max="7183" width="7.44140625" style="270" customWidth="1"/>
    <col min="7184" max="7184" width="0" style="270" hidden="1" customWidth="1"/>
    <col min="7185" max="7185" width="7.44140625" style="270" customWidth="1"/>
    <col min="7186" max="7424" width="8.88671875" style="270"/>
    <col min="7425" max="7425" width="3.88671875" style="270" customWidth="1"/>
    <col min="7426" max="7426" width="13.33203125" style="270" customWidth="1"/>
    <col min="7427" max="7427" width="14.6640625" style="270" bestFit="1" customWidth="1"/>
    <col min="7428" max="7428" width="30.77734375" style="270" customWidth="1"/>
    <col min="7429" max="7429" width="10.6640625" style="270" customWidth="1"/>
    <col min="7430" max="7430" width="0" style="270" hidden="1" customWidth="1"/>
    <col min="7431" max="7431" width="35" style="270" customWidth="1"/>
    <col min="7432" max="7432" width="7.6640625" style="270" customWidth="1"/>
    <col min="7433" max="7437" width="0" style="270" hidden="1" customWidth="1"/>
    <col min="7438" max="7439" width="7.44140625" style="270" customWidth="1"/>
    <col min="7440" max="7440" width="0" style="270" hidden="1" customWidth="1"/>
    <col min="7441" max="7441" width="7.44140625" style="270" customWidth="1"/>
    <col min="7442" max="7680" width="8.88671875" style="270"/>
    <col min="7681" max="7681" width="3.88671875" style="270" customWidth="1"/>
    <col min="7682" max="7682" width="13.33203125" style="270" customWidth="1"/>
    <col min="7683" max="7683" width="14.6640625" style="270" bestFit="1" customWidth="1"/>
    <col min="7684" max="7684" width="30.77734375" style="270" customWidth="1"/>
    <col min="7685" max="7685" width="10.6640625" style="270" customWidth="1"/>
    <col min="7686" max="7686" width="0" style="270" hidden="1" customWidth="1"/>
    <col min="7687" max="7687" width="35" style="270" customWidth="1"/>
    <col min="7688" max="7688" width="7.6640625" style="270" customWidth="1"/>
    <col min="7689" max="7693" width="0" style="270" hidden="1" customWidth="1"/>
    <col min="7694" max="7695" width="7.44140625" style="270" customWidth="1"/>
    <col min="7696" max="7696" width="0" style="270" hidden="1" customWidth="1"/>
    <col min="7697" max="7697" width="7.44140625" style="270" customWidth="1"/>
    <col min="7698" max="7936" width="8.88671875" style="270"/>
    <col min="7937" max="7937" width="3.88671875" style="270" customWidth="1"/>
    <col min="7938" max="7938" width="13.33203125" style="270" customWidth="1"/>
    <col min="7939" max="7939" width="14.6640625" style="270" bestFit="1" customWidth="1"/>
    <col min="7940" max="7940" width="30.77734375" style="270" customWidth="1"/>
    <col min="7941" max="7941" width="10.6640625" style="270" customWidth="1"/>
    <col min="7942" max="7942" width="0" style="270" hidden="1" customWidth="1"/>
    <col min="7943" max="7943" width="35" style="270" customWidth="1"/>
    <col min="7944" max="7944" width="7.6640625" style="270" customWidth="1"/>
    <col min="7945" max="7949" width="0" style="270" hidden="1" customWidth="1"/>
    <col min="7950" max="7951" width="7.44140625" style="270" customWidth="1"/>
    <col min="7952" max="7952" width="0" style="270" hidden="1" customWidth="1"/>
    <col min="7953" max="7953" width="7.44140625" style="270" customWidth="1"/>
    <col min="7954" max="8192" width="8.88671875" style="270"/>
    <col min="8193" max="8193" width="3.88671875" style="270" customWidth="1"/>
    <col min="8194" max="8194" width="13.33203125" style="270" customWidth="1"/>
    <col min="8195" max="8195" width="14.6640625" style="270" bestFit="1" customWidth="1"/>
    <col min="8196" max="8196" width="30.77734375" style="270" customWidth="1"/>
    <col min="8197" max="8197" width="10.6640625" style="270" customWidth="1"/>
    <col min="8198" max="8198" width="0" style="270" hidden="1" customWidth="1"/>
    <col min="8199" max="8199" width="35" style="270" customWidth="1"/>
    <col min="8200" max="8200" width="7.6640625" style="270" customWidth="1"/>
    <col min="8201" max="8205" width="0" style="270" hidden="1" customWidth="1"/>
    <col min="8206" max="8207" width="7.44140625" style="270" customWidth="1"/>
    <col min="8208" max="8208" width="0" style="270" hidden="1" customWidth="1"/>
    <col min="8209" max="8209" width="7.44140625" style="270" customWidth="1"/>
    <col min="8210" max="8448" width="8.88671875" style="270"/>
    <col min="8449" max="8449" width="3.88671875" style="270" customWidth="1"/>
    <col min="8450" max="8450" width="13.33203125" style="270" customWidth="1"/>
    <col min="8451" max="8451" width="14.6640625" style="270" bestFit="1" customWidth="1"/>
    <col min="8452" max="8452" width="30.77734375" style="270" customWidth="1"/>
    <col min="8453" max="8453" width="10.6640625" style="270" customWidth="1"/>
    <col min="8454" max="8454" width="0" style="270" hidden="1" customWidth="1"/>
    <col min="8455" max="8455" width="35" style="270" customWidth="1"/>
    <col min="8456" max="8456" width="7.6640625" style="270" customWidth="1"/>
    <col min="8457" max="8461" width="0" style="270" hidden="1" customWidth="1"/>
    <col min="8462" max="8463" width="7.44140625" style="270" customWidth="1"/>
    <col min="8464" max="8464" width="0" style="270" hidden="1" customWidth="1"/>
    <col min="8465" max="8465" width="7.44140625" style="270" customWidth="1"/>
    <col min="8466" max="8704" width="8.88671875" style="270"/>
    <col min="8705" max="8705" width="3.88671875" style="270" customWidth="1"/>
    <col min="8706" max="8706" width="13.33203125" style="270" customWidth="1"/>
    <col min="8707" max="8707" width="14.6640625" style="270" bestFit="1" customWidth="1"/>
    <col min="8708" max="8708" width="30.77734375" style="270" customWidth="1"/>
    <col min="8709" max="8709" width="10.6640625" style="270" customWidth="1"/>
    <col min="8710" max="8710" width="0" style="270" hidden="1" customWidth="1"/>
    <col min="8711" max="8711" width="35" style="270" customWidth="1"/>
    <col min="8712" max="8712" width="7.6640625" style="270" customWidth="1"/>
    <col min="8713" max="8717" width="0" style="270" hidden="1" customWidth="1"/>
    <col min="8718" max="8719" width="7.44140625" style="270" customWidth="1"/>
    <col min="8720" max="8720" width="0" style="270" hidden="1" customWidth="1"/>
    <col min="8721" max="8721" width="7.44140625" style="270" customWidth="1"/>
    <col min="8722" max="8960" width="8.88671875" style="270"/>
    <col min="8961" max="8961" width="3.88671875" style="270" customWidth="1"/>
    <col min="8962" max="8962" width="13.33203125" style="270" customWidth="1"/>
    <col min="8963" max="8963" width="14.6640625" style="270" bestFit="1" customWidth="1"/>
    <col min="8964" max="8964" width="30.77734375" style="270" customWidth="1"/>
    <col min="8965" max="8965" width="10.6640625" style="270" customWidth="1"/>
    <col min="8966" max="8966" width="0" style="270" hidden="1" customWidth="1"/>
    <col min="8967" max="8967" width="35" style="270" customWidth="1"/>
    <col min="8968" max="8968" width="7.6640625" style="270" customWidth="1"/>
    <col min="8969" max="8973" width="0" style="270" hidden="1" customWidth="1"/>
    <col min="8974" max="8975" width="7.44140625" style="270" customWidth="1"/>
    <col min="8976" max="8976" width="0" style="270" hidden="1" customWidth="1"/>
    <col min="8977" max="8977" width="7.44140625" style="270" customWidth="1"/>
    <col min="8978" max="9216" width="8.88671875" style="270"/>
    <col min="9217" max="9217" width="3.88671875" style="270" customWidth="1"/>
    <col min="9218" max="9218" width="13.33203125" style="270" customWidth="1"/>
    <col min="9219" max="9219" width="14.6640625" style="270" bestFit="1" customWidth="1"/>
    <col min="9220" max="9220" width="30.77734375" style="270" customWidth="1"/>
    <col min="9221" max="9221" width="10.6640625" style="270" customWidth="1"/>
    <col min="9222" max="9222" width="0" style="270" hidden="1" customWidth="1"/>
    <col min="9223" max="9223" width="35" style="270" customWidth="1"/>
    <col min="9224" max="9224" width="7.6640625" style="270" customWidth="1"/>
    <col min="9225" max="9229" width="0" style="270" hidden="1" customWidth="1"/>
    <col min="9230" max="9231" width="7.44140625" style="270" customWidth="1"/>
    <col min="9232" max="9232" width="0" style="270" hidden="1" customWidth="1"/>
    <col min="9233" max="9233" width="7.44140625" style="270" customWidth="1"/>
    <col min="9234" max="9472" width="8.88671875" style="270"/>
    <col min="9473" max="9473" width="3.88671875" style="270" customWidth="1"/>
    <col min="9474" max="9474" width="13.33203125" style="270" customWidth="1"/>
    <col min="9475" max="9475" width="14.6640625" style="270" bestFit="1" customWidth="1"/>
    <col min="9476" max="9476" width="30.77734375" style="270" customWidth="1"/>
    <col min="9477" max="9477" width="10.6640625" style="270" customWidth="1"/>
    <col min="9478" max="9478" width="0" style="270" hidden="1" customWidth="1"/>
    <col min="9479" max="9479" width="35" style="270" customWidth="1"/>
    <col min="9480" max="9480" width="7.6640625" style="270" customWidth="1"/>
    <col min="9481" max="9485" width="0" style="270" hidden="1" customWidth="1"/>
    <col min="9486" max="9487" width="7.44140625" style="270" customWidth="1"/>
    <col min="9488" max="9488" width="0" style="270" hidden="1" customWidth="1"/>
    <col min="9489" max="9489" width="7.44140625" style="270" customWidth="1"/>
    <col min="9490" max="9728" width="8.88671875" style="270"/>
    <col min="9729" max="9729" width="3.88671875" style="270" customWidth="1"/>
    <col min="9730" max="9730" width="13.33203125" style="270" customWidth="1"/>
    <col min="9731" max="9731" width="14.6640625" style="270" bestFit="1" customWidth="1"/>
    <col min="9732" max="9732" width="30.77734375" style="270" customWidth="1"/>
    <col min="9733" max="9733" width="10.6640625" style="270" customWidth="1"/>
    <col min="9734" max="9734" width="0" style="270" hidden="1" customWidth="1"/>
    <col min="9735" max="9735" width="35" style="270" customWidth="1"/>
    <col min="9736" max="9736" width="7.6640625" style="270" customWidth="1"/>
    <col min="9737" max="9741" width="0" style="270" hidden="1" customWidth="1"/>
    <col min="9742" max="9743" width="7.44140625" style="270" customWidth="1"/>
    <col min="9744" max="9744" width="0" style="270" hidden="1" customWidth="1"/>
    <col min="9745" max="9745" width="7.44140625" style="270" customWidth="1"/>
    <col min="9746" max="9984" width="8.88671875" style="270"/>
    <col min="9985" max="9985" width="3.88671875" style="270" customWidth="1"/>
    <col min="9986" max="9986" width="13.33203125" style="270" customWidth="1"/>
    <col min="9987" max="9987" width="14.6640625" style="270" bestFit="1" customWidth="1"/>
    <col min="9988" max="9988" width="30.77734375" style="270" customWidth="1"/>
    <col min="9989" max="9989" width="10.6640625" style="270" customWidth="1"/>
    <col min="9990" max="9990" width="0" style="270" hidden="1" customWidth="1"/>
    <col min="9991" max="9991" width="35" style="270" customWidth="1"/>
    <col min="9992" max="9992" width="7.6640625" style="270" customWidth="1"/>
    <col min="9993" max="9997" width="0" style="270" hidden="1" customWidth="1"/>
    <col min="9998" max="9999" width="7.44140625" style="270" customWidth="1"/>
    <col min="10000" max="10000" width="0" style="270" hidden="1" customWidth="1"/>
    <col min="10001" max="10001" width="7.44140625" style="270" customWidth="1"/>
    <col min="10002" max="10240" width="8.88671875" style="270"/>
    <col min="10241" max="10241" width="3.88671875" style="270" customWidth="1"/>
    <col min="10242" max="10242" width="13.33203125" style="270" customWidth="1"/>
    <col min="10243" max="10243" width="14.6640625" style="270" bestFit="1" customWidth="1"/>
    <col min="10244" max="10244" width="30.77734375" style="270" customWidth="1"/>
    <col min="10245" max="10245" width="10.6640625" style="270" customWidth="1"/>
    <col min="10246" max="10246" width="0" style="270" hidden="1" customWidth="1"/>
    <col min="10247" max="10247" width="35" style="270" customWidth="1"/>
    <col min="10248" max="10248" width="7.6640625" style="270" customWidth="1"/>
    <col min="10249" max="10253" width="0" style="270" hidden="1" customWidth="1"/>
    <col min="10254" max="10255" width="7.44140625" style="270" customWidth="1"/>
    <col min="10256" max="10256" width="0" style="270" hidden="1" customWidth="1"/>
    <col min="10257" max="10257" width="7.44140625" style="270" customWidth="1"/>
    <col min="10258" max="10496" width="8.88671875" style="270"/>
    <col min="10497" max="10497" width="3.88671875" style="270" customWidth="1"/>
    <col min="10498" max="10498" width="13.33203125" style="270" customWidth="1"/>
    <col min="10499" max="10499" width="14.6640625" style="270" bestFit="1" customWidth="1"/>
    <col min="10500" max="10500" width="30.77734375" style="270" customWidth="1"/>
    <col min="10501" max="10501" width="10.6640625" style="270" customWidth="1"/>
    <col min="10502" max="10502" width="0" style="270" hidden="1" customWidth="1"/>
    <col min="10503" max="10503" width="35" style="270" customWidth="1"/>
    <col min="10504" max="10504" width="7.6640625" style="270" customWidth="1"/>
    <col min="10505" max="10509" width="0" style="270" hidden="1" customWidth="1"/>
    <col min="10510" max="10511" width="7.44140625" style="270" customWidth="1"/>
    <col min="10512" max="10512" width="0" style="270" hidden="1" customWidth="1"/>
    <col min="10513" max="10513" width="7.44140625" style="270" customWidth="1"/>
    <col min="10514" max="10752" width="8.88671875" style="270"/>
    <col min="10753" max="10753" width="3.88671875" style="270" customWidth="1"/>
    <col min="10754" max="10754" width="13.33203125" style="270" customWidth="1"/>
    <col min="10755" max="10755" width="14.6640625" style="270" bestFit="1" customWidth="1"/>
    <col min="10756" max="10756" width="30.77734375" style="270" customWidth="1"/>
    <col min="10757" max="10757" width="10.6640625" style="270" customWidth="1"/>
    <col min="10758" max="10758" width="0" style="270" hidden="1" customWidth="1"/>
    <col min="10759" max="10759" width="35" style="270" customWidth="1"/>
    <col min="10760" max="10760" width="7.6640625" style="270" customWidth="1"/>
    <col min="10761" max="10765" width="0" style="270" hidden="1" customWidth="1"/>
    <col min="10766" max="10767" width="7.44140625" style="270" customWidth="1"/>
    <col min="10768" max="10768" width="0" style="270" hidden="1" customWidth="1"/>
    <col min="10769" max="10769" width="7.44140625" style="270" customWidth="1"/>
    <col min="10770" max="11008" width="8.88671875" style="270"/>
    <col min="11009" max="11009" width="3.88671875" style="270" customWidth="1"/>
    <col min="11010" max="11010" width="13.33203125" style="270" customWidth="1"/>
    <col min="11011" max="11011" width="14.6640625" style="270" bestFit="1" customWidth="1"/>
    <col min="11012" max="11012" width="30.77734375" style="270" customWidth="1"/>
    <col min="11013" max="11013" width="10.6640625" style="270" customWidth="1"/>
    <col min="11014" max="11014" width="0" style="270" hidden="1" customWidth="1"/>
    <col min="11015" max="11015" width="35" style="270" customWidth="1"/>
    <col min="11016" max="11016" width="7.6640625" style="270" customWidth="1"/>
    <col min="11017" max="11021" width="0" style="270" hidden="1" customWidth="1"/>
    <col min="11022" max="11023" width="7.44140625" style="270" customWidth="1"/>
    <col min="11024" max="11024" width="0" style="270" hidden="1" customWidth="1"/>
    <col min="11025" max="11025" width="7.44140625" style="270" customWidth="1"/>
    <col min="11026" max="11264" width="8.88671875" style="270"/>
    <col min="11265" max="11265" width="3.88671875" style="270" customWidth="1"/>
    <col min="11266" max="11266" width="13.33203125" style="270" customWidth="1"/>
    <col min="11267" max="11267" width="14.6640625" style="270" bestFit="1" customWidth="1"/>
    <col min="11268" max="11268" width="30.77734375" style="270" customWidth="1"/>
    <col min="11269" max="11269" width="10.6640625" style="270" customWidth="1"/>
    <col min="11270" max="11270" width="0" style="270" hidden="1" customWidth="1"/>
    <col min="11271" max="11271" width="35" style="270" customWidth="1"/>
    <col min="11272" max="11272" width="7.6640625" style="270" customWidth="1"/>
    <col min="11273" max="11277" width="0" style="270" hidden="1" customWidth="1"/>
    <col min="11278" max="11279" width="7.44140625" style="270" customWidth="1"/>
    <col min="11280" max="11280" width="0" style="270" hidden="1" customWidth="1"/>
    <col min="11281" max="11281" width="7.44140625" style="270" customWidth="1"/>
    <col min="11282" max="11520" width="8.88671875" style="270"/>
    <col min="11521" max="11521" width="3.88671875" style="270" customWidth="1"/>
    <col min="11522" max="11522" width="13.33203125" style="270" customWidth="1"/>
    <col min="11523" max="11523" width="14.6640625" style="270" bestFit="1" customWidth="1"/>
    <col min="11524" max="11524" width="30.77734375" style="270" customWidth="1"/>
    <col min="11525" max="11525" width="10.6640625" style="270" customWidth="1"/>
    <col min="11526" max="11526" width="0" style="270" hidden="1" customWidth="1"/>
    <col min="11527" max="11527" width="35" style="270" customWidth="1"/>
    <col min="11528" max="11528" width="7.6640625" style="270" customWidth="1"/>
    <col min="11529" max="11533" width="0" style="270" hidden="1" customWidth="1"/>
    <col min="11534" max="11535" width="7.44140625" style="270" customWidth="1"/>
    <col min="11536" max="11536" width="0" style="270" hidden="1" customWidth="1"/>
    <col min="11537" max="11537" width="7.44140625" style="270" customWidth="1"/>
    <col min="11538" max="11776" width="8.88671875" style="270"/>
    <col min="11777" max="11777" width="3.88671875" style="270" customWidth="1"/>
    <col min="11778" max="11778" width="13.33203125" style="270" customWidth="1"/>
    <col min="11779" max="11779" width="14.6640625" style="270" bestFit="1" customWidth="1"/>
    <col min="11780" max="11780" width="30.77734375" style="270" customWidth="1"/>
    <col min="11781" max="11781" width="10.6640625" style="270" customWidth="1"/>
    <col min="11782" max="11782" width="0" style="270" hidden="1" customWidth="1"/>
    <col min="11783" max="11783" width="35" style="270" customWidth="1"/>
    <col min="11784" max="11784" width="7.6640625" style="270" customWidth="1"/>
    <col min="11785" max="11789" width="0" style="270" hidden="1" customWidth="1"/>
    <col min="11790" max="11791" width="7.44140625" style="270" customWidth="1"/>
    <col min="11792" max="11792" width="0" style="270" hidden="1" customWidth="1"/>
    <col min="11793" max="11793" width="7.44140625" style="270" customWidth="1"/>
    <col min="11794" max="12032" width="8.88671875" style="270"/>
    <col min="12033" max="12033" width="3.88671875" style="270" customWidth="1"/>
    <col min="12034" max="12034" width="13.33203125" style="270" customWidth="1"/>
    <col min="12035" max="12035" width="14.6640625" style="270" bestFit="1" customWidth="1"/>
    <col min="12036" max="12036" width="30.77734375" style="270" customWidth="1"/>
    <col min="12037" max="12037" width="10.6640625" style="270" customWidth="1"/>
    <col min="12038" max="12038" width="0" style="270" hidden="1" customWidth="1"/>
    <col min="12039" max="12039" width="35" style="270" customWidth="1"/>
    <col min="12040" max="12040" width="7.6640625" style="270" customWidth="1"/>
    <col min="12041" max="12045" width="0" style="270" hidden="1" customWidth="1"/>
    <col min="12046" max="12047" width="7.44140625" style="270" customWidth="1"/>
    <col min="12048" max="12048" width="0" style="270" hidden="1" customWidth="1"/>
    <col min="12049" max="12049" width="7.44140625" style="270" customWidth="1"/>
    <col min="12050" max="12288" width="8.88671875" style="270"/>
    <col min="12289" max="12289" width="3.88671875" style="270" customWidth="1"/>
    <col min="12290" max="12290" width="13.33203125" style="270" customWidth="1"/>
    <col min="12291" max="12291" width="14.6640625" style="270" bestFit="1" customWidth="1"/>
    <col min="12292" max="12292" width="30.77734375" style="270" customWidth="1"/>
    <col min="12293" max="12293" width="10.6640625" style="270" customWidth="1"/>
    <col min="12294" max="12294" width="0" style="270" hidden="1" customWidth="1"/>
    <col min="12295" max="12295" width="35" style="270" customWidth="1"/>
    <col min="12296" max="12296" width="7.6640625" style="270" customWidth="1"/>
    <col min="12297" max="12301" width="0" style="270" hidden="1" customWidth="1"/>
    <col min="12302" max="12303" width="7.44140625" style="270" customWidth="1"/>
    <col min="12304" max="12304" width="0" style="270" hidden="1" customWidth="1"/>
    <col min="12305" max="12305" width="7.44140625" style="270" customWidth="1"/>
    <col min="12306" max="12544" width="8.88671875" style="270"/>
    <col min="12545" max="12545" width="3.88671875" style="270" customWidth="1"/>
    <col min="12546" max="12546" width="13.33203125" style="270" customWidth="1"/>
    <col min="12547" max="12547" width="14.6640625" style="270" bestFit="1" customWidth="1"/>
    <col min="12548" max="12548" width="30.77734375" style="270" customWidth="1"/>
    <col min="12549" max="12549" width="10.6640625" style="270" customWidth="1"/>
    <col min="12550" max="12550" width="0" style="270" hidden="1" customWidth="1"/>
    <col min="12551" max="12551" width="35" style="270" customWidth="1"/>
    <col min="12552" max="12552" width="7.6640625" style="270" customWidth="1"/>
    <col min="12553" max="12557" width="0" style="270" hidden="1" customWidth="1"/>
    <col min="12558" max="12559" width="7.44140625" style="270" customWidth="1"/>
    <col min="12560" max="12560" width="0" style="270" hidden="1" customWidth="1"/>
    <col min="12561" max="12561" width="7.44140625" style="270" customWidth="1"/>
    <col min="12562" max="12800" width="8.88671875" style="270"/>
    <col min="12801" max="12801" width="3.88671875" style="270" customWidth="1"/>
    <col min="12802" max="12802" width="13.33203125" style="270" customWidth="1"/>
    <col min="12803" max="12803" width="14.6640625" style="270" bestFit="1" customWidth="1"/>
    <col min="12804" max="12804" width="30.77734375" style="270" customWidth="1"/>
    <col min="12805" max="12805" width="10.6640625" style="270" customWidth="1"/>
    <col min="12806" max="12806" width="0" style="270" hidden="1" customWidth="1"/>
    <col min="12807" max="12807" width="35" style="270" customWidth="1"/>
    <col min="12808" max="12808" width="7.6640625" style="270" customWidth="1"/>
    <col min="12809" max="12813" width="0" style="270" hidden="1" customWidth="1"/>
    <col min="12814" max="12815" width="7.44140625" style="270" customWidth="1"/>
    <col min="12816" max="12816" width="0" style="270" hidden="1" customWidth="1"/>
    <col min="12817" max="12817" width="7.44140625" style="270" customWidth="1"/>
    <col min="12818" max="13056" width="8.88671875" style="270"/>
    <col min="13057" max="13057" width="3.88671875" style="270" customWidth="1"/>
    <col min="13058" max="13058" width="13.33203125" style="270" customWidth="1"/>
    <col min="13059" max="13059" width="14.6640625" style="270" bestFit="1" customWidth="1"/>
    <col min="13060" max="13060" width="30.77734375" style="270" customWidth="1"/>
    <col min="13061" max="13061" width="10.6640625" style="270" customWidth="1"/>
    <col min="13062" max="13062" width="0" style="270" hidden="1" customWidth="1"/>
    <col min="13063" max="13063" width="35" style="270" customWidth="1"/>
    <col min="13064" max="13064" width="7.6640625" style="270" customWidth="1"/>
    <col min="13065" max="13069" width="0" style="270" hidden="1" customWidth="1"/>
    <col min="13070" max="13071" width="7.44140625" style="270" customWidth="1"/>
    <col min="13072" max="13072" width="0" style="270" hidden="1" customWidth="1"/>
    <col min="13073" max="13073" width="7.44140625" style="270" customWidth="1"/>
    <col min="13074" max="13312" width="8.88671875" style="270"/>
    <col min="13313" max="13313" width="3.88671875" style="270" customWidth="1"/>
    <col min="13314" max="13314" width="13.33203125" style="270" customWidth="1"/>
    <col min="13315" max="13315" width="14.6640625" style="270" bestFit="1" customWidth="1"/>
    <col min="13316" max="13316" width="30.77734375" style="270" customWidth="1"/>
    <col min="13317" max="13317" width="10.6640625" style="270" customWidth="1"/>
    <col min="13318" max="13318" width="0" style="270" hidden="1" customWidth="1"/>
    <col min="13319" max="13319" width="35" style="270" customWidth="1"/>
    <col min="13320" max="13320" width="7.6640625" style="270" customWidth="1"/>
    <col min="13321" max="13325" width="0" style="270" hidden="1" customWidth="1"/>
    <col min="13326" max="13327" width="7.44140625" style="270" customWidth="1"/>
    <col min="13328" max="13328" width="0" style="270" hidden="1" customWidth="1"/>
    <col min="13329" max="13329" width="7.44140625" style="270" customWidth="1"/>
    <col min="13330" max="13568" width="8.88671875" style="270"/>
    <col min="13569" max="13569" width="3.88671875" style="270" customWidth="1"/>
    <col min="13570" max="13570" width="13.33203125" style="270" customWidth="1"/>
    <col min="13571" max="13571" width="14.6640625" style="270" bestFit="1" customWidth="1"/>
    <col min="13572" max="13572" width="30.77734375" style="270" customWidth="1"/>
    <col min="13573" max="13573" width="10.6640625" style="270" customWidth="1"/>
    <col min="13574" max="13574" width="0" style="270" hidden="1" customWidth="1"/>
    <col min="13575" max="13575" width="35" style="270" customWidth="1"/>
    <col min="13576" max="13576" width="7.6640625" style="270" customWidth="1"/>
    <col min="13577" max="13581" width="0" style="270" hidden="1" customWidth="1"/>
    <col min="13582" max="13583" width="7.44140625" style="270" customWidth="1"/>
    <col min="13584" max="13584" width="0" style="270" hidden="1" customWidth="1"/>
    <col min="13585" max="13585" width="7.44140625" style="270" customWidth="1"/>
    <col min="13586" max="13824" width="8.88671875" style="270"/>
    <col min="13825" max="13825" width="3.88671875" style="270" customWidth="1"/>
    <col min="13826" max="13826" width="13.33203125" style="270" customWidth="1"/>
    <col min="13827" max="13827" width="14.6640625" style="270" bestFit="1" customWidth="1"/>
    <col min="13828" max="13828" width="30.77734375" style="270" customWidth="1"/>
    <col min="13829" max="13829" width="10.6640625" style="270" customWidth="1"/>
    <col min="13830" max="13830" width="0" style="270" hidden="1" customWidth="1"/>
    <col min="13831" max="13831" width="35" style="270" customWidth="1"/>
    <col min="13832" max="13832" width="7.6640625" style="270" customWidth="1"/>
    <col min="13833" max="13837" width="0" style="270" hidden="1" customWidth="1"/>
    <col min="13838" max="13839" width="7.44140625" style="270" customWidth="1"/>
    <col min="13840" max="13840" width="0" style="270" hidden="1" customWidth="1"/>
    <col min="13841" max="13841" width="7.44140625" style="270" customWidth="1"/>
    <col min="13842" max="14080" width="8.88671875" style="270"/>
    <col min="14081" max="14081" width="3.88671875" style="270" customWidth="1"/>
    <col min="14082" max="14082" width="13.33203125" style="270" customWidth="1"/>
    <col min="14083" max="14083" width="14.6640625" style="270" bestFit="1" customWidth="1"/>
    <col min="14084" max="14084" width="30.77734375" style="270" customWidth="1"/>
    <col min="14085" max="14085" width="10.6640625" style="270" customWidth="1"/>
    <col min="14086" max="14086" width="0" style="270" hidden="1" customWidth="1"/>
    <col min="14087" max="14087" width="35" style="270" customWidth="1"/>
    <col min="14088" max="14088" width="7.6640625" style="270" customWidth="1"/>
    <col min="14089" max="14093" width="0" style="270" hidden="1" customWidth="1"/>
    <col min="14094" max="14095" width="7.44140625" style="270" customWidth="1"/>
    <col min="14096" max="14096" width="0" style="270" hidden="1" customWidth="1"/>
    <col min="14097" max="14097" width="7.44140625" style="270" customWidth="1"/>
    <col min="14098" max="14336" width="8.88671875" style="270"/>
    <col min="14337" max="14337" width="3.88671875" style="270" customWidth="1"/>
    <col min="14338" max="14338" width="13.33203125" style="270" customWidth="1"/>
    <col min="14339" max="14339" width="14.6640625" style="270" bestFit="1" customWidth="1"/>
    <col min="14340" max="14340" width="30.77734375" style="270" customWidth="1"/>
    <col min="14341" max="14341" width="10.6640625" style="270" customWidth="1"/>
    <col min="14342" max="14342" width="0" style="270" hidden="1" customWidth="1"/>
    <col min="14343" max="14343" width="35" style="270" customWidth="1"/>
    <col min="14344" max="14344" width="7.6640625" style="270" customWidth="1"/>
    <col min="14345" max="14349" width="0" style="270" hidden="1" customWidth="1"/>
    <col min="14350" max="14351" width="7.44140625" style="270" customWidth="1"/>
    <col min="14352" max="14352" width="0" style="270" hidden="1" customWidth="1"/>
    <col min="14353" max="14353" width="7.44140625" style="270" customWidth="1"/>
    <col min="14354" max="14592" width="8.88671875" style="270"/>
    <col min="14593" max="14593" width="3.88671875" style="270" customWidth="1"/>
    <col min="14594" max="14594" width="13.33203125" style="270" customWidth="1"/>
    <col min="14595" max="14595" width="14.6640625" style="270" bestFit="1" customWidth="1"/>
    <col min="14596" max="14596" width="30.77734375" style="270" customWidth="1"/>
    <col min="14597" max="14597" width="10.6640625" style="270" customWidth="1"/>
    <col min="14598" max="14598" width="0" style="270" hidden="1" customWidth="1"/>
    <col min="14599" max="14599" width="35" style="270" customWidth="1"/>
    <col min="14600" max="14600" width="7.6640625" style="270" customWidth="1"/>
    <col min="14601" max="14605" width="0" style="270" hidden="1" customWidth="1"/>
    <col min="14606" max="14607" width="7.44140625" style="270" customWidth="1"/>
    <col min="14608" max="14608" width="0" style="270" hidden="1" customWidth="1"/>
    <col min="14609" max="14609" width="7.44140625" style="270" customWidth="1"/>
    <col min="14610" max="14848" width="8.88671875" style="270"/>
    <col min="14849" max="14849" width="3.88671875" style="270" customWidth="1"/>
    <col min="14850" max="14850" width="13.33203125" style="270" customWidth="1"/>
    <col min="14851" max="14851" width="14.6640625" style="270" bestFit="1" customWidth="1"/>
    <col min="14852" max="14852" width="30.77734375" style="270" customWidth="1"/>
    <col min="14853" max="14853" width="10.6640625" style="270" customWidth="1"/>
    <col min="14854" max="14854" width="0" style="270" hidden="1" customWidth="1"/>
    <col min="14855" max="14855" width="35" style="270" customWidth="1"/>
    <col min="14856" max="14856" width="7.6640625" style="270" customWidth="1"/>
    <col min="14857" max="14861" width="0" style="270" hidden="1" customWidth="1"/>
    <col min="14862" max="14863" width="7.44140625" style="270" customWidth="1"/>
    <col min="14864" max="14864" width="0" style="270" hidden="1" customWidth="1"/>
    <col min="14865" max="14865" width="7.44140625" style="270" customWidth="1"/>
    <col min="14866" max="15104" width="8.88671875" style="270"/>
    <col min="15105" max="15105" width="3.88671875" style="270" customWidth="1"/>
    <col min="15106" max="15106" width="13.33203125" style="270" customWidth="1"/>
    <col min="15107" max="15107" width="14.6640625" style="270" bestFit="1" customWidth="1"/>
    <col min="15108" max="15108" width="30.77734375" style="270" customWidth="1"/>
    <col min="15109" max="15109" width="10.6640625" style="270" customWidth="1"/>
    <col min="15110" max="15110" width="0" style="270" hidden="1" customWidth="1"/>
    <col min="15111" max="15111" width="35" style="270" customWidth="1"/>
    <col min="15112" max="15112" width="7.6640625" style="270" customWidth="1"/>
    <col min="15113" max="15117" width="0" style="270" hidden="1" customWidth="1"/>
    <col min="15118" max="15119" width="7.44140625" style="270" customWidth="1"/>
    <col min="15120" max="15120" width="0" style="270" hidden="1" customWidth="1"/>
    <col min="15121" max="15121" width="7.44140625" style="270" customWidth="1"/>
    <col min="15122" max="15360" width="8.88671875" style="270"/>
    <col min="15361" max="15361" width="3.88671875" style="270" customWidth="1"/>
    <col min="15362" max="15362" width="13.33203125" style="270" customWidth="1"/>
    <col min="15363" max="15363" width="14.6640625" style="270" bestFit="1" customWidth="1"/>
    <col min="15364" max="15364" width="30.77734375" style="270" customWidth="1"/>
    <col min="15365" max="15365" width="10.6640625" style="270" customWidth="1"/>
    <col min="15366" max="15366" width="0" style="270" hidden="1" customWidth="1"/>
    <col min="15367" max="15367" width="35" style="270" customWidth="1"/>
    <col min="15368" max="15368" width="7.6640625" style="270" customWidth="1"/>
    <col min="15369" max="15373" width="0" style="270" hidden="1" customWidth="1"/>
    <col min="15374" max="15375" width="7.44140625" style="270" customWidth="1"/>
    <col min="15376" max="15376" width="0" style="270" hidden="1" customWidth="1"/>
    <col min="15377" max="15377" width="7.44140625" style="270" customWidth="1"/>
    <col min="15378" max="15616" width="8.88671875" style="270"/>
    <col min="15617" max="15617" width="3.88671875" style="270" customWidth="1"/>
    <col min="15618" max="15618" width="13.33203125" style="270" customWidth="1"/>
    <col min="15619" max="15619" width="14.6640625" style="270" bestFit="1" customWidth="1"/>
    <col min="15620" max="15620" width="30.77734375" style="270" customWidth="1"/>
    <col min="15621" max="15621" width="10.6640625" style="270" customWidth="1"/>
    <col min="15622" max="15622" width="0" style="270" hidden="1" customWidth="1"/>
    <col min="15623" max="15623" width="35" style="270" customWidth="1"/>
    <col min="15624" max="15624" width="7.6640625" style="270" customWidth="1"/>
    <col min="15625" max="15629" width="0" style="270" hidden="1" customWidth="1"/>
    <col min="15630" max="15631" width="7.44140625" style="270" customWidth="1"/>
    <col min="15632" max="15632" width="0" style="270" hidden="1" customWidth="1"/>
    <col min="15633" max="15633" width="7.44140625" style="270" customWidth="1"/>
    <col min="15634" max="15872" width="8.88671875" style="270"/>
    <col min="15873" max="15873" width="3.88671875" style="270" customWidth="1"/>
    <col min="15874" max="15874" width="13.33203125" style="270" customWidth="1"/>
    <col min="15875" max="15875" width="14.6640625" style="270" bestFit="1" customWidth="1"/>
    <col min="15876" max="15876" width="30.77734375" style="270" customWidth="1"/>
    <col min="15877" max="15877" width="10.6640625" style="270" customWidth="1"/>
    <col min="15878" max="15878" width="0" style="270" hidden="1" customWidth="1"/>
    <col min="15879" max="15879" width="35" style="270" customWidth="1"/>
    <col min="15880" max="15880" width="7.6640625" style="270" customWidth="1"/>
    <col min="15881" max="15885" width="0" style="270" hidden="1" customWidth="1"/>
    <col min="15886" max="15887" width="7.44140625" style="270" customWidth="1"/>
    <col min="15888" max="15888" width="0" style="270" hidden="1" customWidth="1"/>
    <col min="15889" max="15889" width="7.44140625" style="270" customWidth="1"/>
    <col min="15890" max="16128" width="8.88671875" style="270"/>
    <col min="16129" max="16129" width="3.88671875" style="270" customWidth="1"/>
    <col min="16130" max="16130" width="13.33203125" style="270" customWidth="1"/>
    <col min="16131" max="16131" width="14.6640625" style="270" bestFit="1" customWidth="1"/>
    <col min="16132" max="16132" width="30.77734375" style="270" customWidth="1"/>
    <col min="16133" max="16133" width="10.6640625" style="270" customWidth="1"/>
    <col min="16134" max="16134" width="0" style="270" hidden="1" customWidth="1"/>
    <col min="16135" max="16135" width="35" style="270" customWidth="1"/>
    <col min="16136" max="16136" width="7.6640625" style="270" customWidth="1"/>
    <col min="16137" max="16141" width="0" style="270" hidden="1" customWidth="1"/>
    <col min="16142" max="16143" width="7.44140625" style="270" customWidth="1"/>
    <col min="16144" max="16144" width="0" style="270" hidden="1" customWidth="1"/>
    <col min="16145" max="16145" width="7.44140625" style="270" customWidth="1"/>
    <col min="16146" max="16384" width="8.88671875" style="270"/>
  </cols>
  <sheetData>
    <row r="1" spans="1:19" ht="24.6" x14ac:dyDescent="0.4">
      <c r="A1" s="456" t="str">
        <f>[1]Altalanos!$A$6</f>
        <v>Somogy Vármegyei Tenisz DO B kategória - Fiú</v>
      </c>
      <c r="B1" s="262"/>
      <c r="C1" s="262"/>
      <c r="D1" s="263"/>
      <c r="E1" s="264" t="s">
        <v>44</v>
      </c>
      <c r="F1" s="265"/>
      <c r="G1" s="266"/>
      <c r="H1" s="267"/>
      <c r="I1" s="267"/>
      <c r="J1" s="268"/>
      <c r="K1" s="268"/>
      <c r="L1" s="268"/>
      <c r="M1" s="268"/>
      <c r="N1" s="268"/>
      <c r="O1" s="268"/>
      <c r="P1" s="268"/>
      <c r="Q1" s="269"/>
    </row>
    <row r="2" spans="1:19" ht="13.8" thickBot="1" x14ac:dyDescent="0.3">
      <c r="B2" s="271" t="s">
        <v>43</v>
      </c>
      <c r="C2" s="457" t="str">
        <f>[1]Altalanos!$B$8</f>
        <v>II.kcs.-U10-N-F</v>
      </c>
      <c r="D2" s="265"/>
      <c r="E2" s="264" t="s">
        <v>29</v>
      </c>
      <c r="F2" s="272"/>
      <c r="G2" s="272"/>
      <c r="H2" s="273"/>
      <c r="I2" s="273"/>
      <c r="J2" s="267"/>
      <c r="K2" s="267"/>
      <c r="L2" s="267"/>
      <c r="M2" s="267"/>
      <c r="N2" s="274"/>
      <c r="O2" s="275"/>
      <c r="P2" s="275"/>
      <c r="Q2" s="274"/>
    </row>
    <row r="3" spans="1:19" s="285" customFormat="1" ht="13.8" thickBot="1" x14ac:dyDescent="0.3">
      <c r="A3" s="276" t="s">
        <v>42</v>
      </c>
      <c r="B3" s="277"/>
      <c r="C3" s="277"/>
      <c r="D3" s="277"/>
      <c r="E3" s="277"/>
      <c r="F3" s="277"/>
      <c r="G3" s="277"/>
      <c r="H3" s="277"/>
      <c r="I3" s="278"/>
      <c r="J3" s="279"/>
      <c r="K3" s="280"/>
      <c r="L3" s="280"/>
      <c r="M3" s="280"/>
      <c r="N3" s="281" t="s">
        <v>28</v>
      </c>
      <c r="O3" s="282"/>
      <c r="P3" s="283"/>
      <c r="Q3" s="284"/>
    </row>
    <row r="4" spans="1:19" s="285" customFormat="1" x14ac:dyDescent="0.25">
      <c r="A4" s="286" t="s">
        <v>21</v>
      </c>
      <c r="B4" s="286"/>
      <c r="C4" s="287" t="s">
        <v>19</v>
      </c>
      <c r="D4" s="286" t="s">
        <v>24</v>
      </c>
      <c r="E4" s="288"/>
      <c r="G4" s="289"/>
      <c r="H4" s="290" t="s">
        <v>25</v>
      </c>
      <c r="I4" s="291"/>
      <c r="J4" s="292"/>
      <c r="K4" s="293"/>
      <c r="L4" s="293"/>
      <c r="M4" s="293"/>
      <c r="N4" s="292"/>
      <c r="O4" s="294"/>
      <c r="P4" s="294"/>
      <c r="Q4" s="295"/>
    </row>
    <row r="5" spans="1:19" s="285" customFormat="1" ht="13.8" thickBot="1" x14ac:dyDescent="0.3">
      <c r="A5" s="296">
        <f>[1]Altalanos!$A$10</f>
        <v>46135</v>
      </c>
      <c r="B5" s="296"/>
      <c r="C5" s="297" t="str">
        <f>[1]Altalanos!$C$10</f>
        <v>Balatonboglár</v>
      </c>
      <c r="D5" s="298" t="str">
        <f>[1]Altalanos!$D$10</f>
        <v xml:space="preserve">  </v>
      </c>
      <c r="E5" s="298"/>
      <c r="F5" s="298"/>
      <c r="G5" s="298"/>
      <c r="H5" s="299" t="str">
        <f>[1]Altalanos!$E$10</f>
        <v>Nagyistók-Nádasi Judit</v>
      </c>
      <c r="I5" s="300"/>
      <c r="J5" s="301"/>
      <c r="K5" s="302"/>
      <c r="L5" s="302"/>
      <c r="M5" s="302"/>
      <c r="N5" s="301"/>
      <c r="O5" s="298"/>
      <c r="P5" s="298"/>
      <c r="Q5" s="303"/>
    </row>
    <row r="6" spans="1:19" ht="30" customHeight="1" thickBot="1" x14ac:dyDescent="0.3">
      <c r="A6" s="304" t="s">
        <v>30</v>
      </c>
      <c r="B6" s="305" t="s">
        <v>22</v>
      </c>
      <c r="C6" s="305" t="s">
        <v>23</v>
      </c>
      <c r="D6" s="305" t="s">
        <v>26</v>
      </c>
      <c r="E6" s="306" t="s">
        <v>27</v>
      </c>
      <c r="F6" s="306" t="s">
        <v>31</v>
      </c>
      <c r="G6" s="306" t="s">
        <v>83</v>
      </c>
      <c r="H6" s="307" t="s">
        <v>32</v>
      </c>
      <c r="I6" s="308"/>
      <c r="J6" s="309" t="s">
        <v>14</v>
      </c>
      <c r="K6" s="310" t="s">
        <v>12</v>
      </c>
      <c r="L6" s="311" t="s">
        <v>0</v>
      </c>
      <c r="M6" s="312" t="s">
        <v>13</v>
      </c>
      <c r="N6" s="313" t="s">
        <v>40</v>
      </c>
      <c r="O6" s="314" t="s">
        <v>33</v>
      </c>
      <c r="P6" s="315" t="s">
        <v>1</v>
      </c>
      <c r="Q6" s="306" t="s">
        <v>34</v>
      </c>
    </row>
    <row r="7" spans="1:19" s="330" customFormat="1" ht="18.899999999999999" customHeight="1" x14ac:dyDescent="0.25">
      <c r="A7" s="316">
        <v>1</v>
      </c>
      <c r="B7" s="337" t="s">
        <v>91</v>
      </c>
      <c r="C7" s="337" t="s">
        <v>331</v>
      </c>
      <c r="D7" s="319" t="s">
        <v>332</v>
      </c>
      <c r="E7" s="320" t="s">
        <v>333</v>
      </c>
      <c r="F7" s="321"/>
      <c r="G7" s="322"/>
      <c r="H7" s="323"/>
      <c r="I7" s="323"/>
      <c r="J7" s="324"/>
      <c r="K7" s="325"/>
      <c r="L7" s="326"/>
      <c r="M7" s="325"/>
      <c r="N7" s="327"/>
      <c r="O7" s="323"/>
      <c r="P7" s="328"/>
      <c r="Q7" s="329"/>
    </row>
    <row r="8" spans="1:19" s="330" customFormat="1" ht="18.899999999999999" customHeight="1" x14ac:dyDescent="0.25">
      <c r="A8" s="316">
        <v>2</v>
      </c>
      <c r="B8" s="337" t="s">
        <v>334</v>
      </c>
      <c r="C8" s="337" t="s">
        <v>335</v>
      </c>
      <c r="D8" s="319" t="s">
        <v>336</v>
      </c>
      <c r="E8" s="320" t="s">
        <v>337</v>
      </c>
      <c r="F8" s="333"/>
      <c r="G8" s="334"/>
      <c r="H8" s="323"/>
      <c r="I8" s="323"/>
      <c r="J8" s="324"/>
      <c r="K8" s="325"/>
      <c r="L8" s="326"/>
      <c r="M8" s="325"/>
      <c r="N8" s="327"/>
      <c r="O8" s="323"/>
      <c r="P8" s="328"/>
      <c r="Q8" s="329"/>
    </row>
    <row r="9" spans="1:19" s="330" customFormat="1" ht="18.899999999999999" customHeight="1" x14ac:dyDescent="0.25">
      <c r="A9" s="316">
        <v>3</v>
      </c>
      <c r="B9" s="337" t="s">
        <v>338</v>
      </c>
      <c r="C9" s="337" t="s">
        <v>339</v>
      </c>
      <c r="D9" s="319" t="s">
        <v>340</v>
      </c>
      <c r="E9" s="320" t="s">
        <v>341</v>
      </c>
      <c r="F9" s="333"/>
      <c r="G9" s="334"/>
      <c r="H9" s="323"/>
      <c r="I9" s="323"/>
      <c r="J9" s="324"/>
      <c r="K9" s="325"/>
      <c r="L9" s="326"/>
      <c r="M9" s="325"/>
      <c r="N9" s="327"/>
      <c r="O9" s="323"/>
      <c r="P9" s="335"/>
      <c r="Q9" s="336"/>
      <c r="S9" s="270" t="s">
        <v>150</v>
      </c>
    </row>
    <row r="10" spans="1:19" s="330" customFormat="1" ht="18.899999999999999" customHeight="1" x14ac:dyDescent="0.25">
      <c r="A10" s="316">
        <v>4</v>
      </c>
      <c r="B10" s="337" t="s">
        <v>342</v>
      </c>
      <c r="C10" s="337" t="s">
        <v>320</v>
      </c>
      <c r="D10" s="319" t="s">
        <v>340</v>
      </c>
      <c r="E10" s="320" t="s">
        <v>343</v>
      </c>
      <c r="F10" s="333"/>
      <c r="G10" s="334"/>
      <c r="H10" s="323"/>
      <c r="I10" s="323"/>
      <c r="J10" s="324"/>
      <c r="K10" s="325"/>
      <c r="L10" s="326"/>
      <c r="M10" s="325"/>
      <c r="N10" s="327"/>
      <c r="O10" s="323"/>
      <c r="P10" s="338"/>
      <c r="Q10" s="339"/>
      <c r="S10" s="270" t="s">
        <v>175</v>
      </c>
    </row>
    <row r="11" spans="1:19" s="330" customFormat="1" ht="18.899999999999999" customHeight="1" x14ac:dyDescent="0.25">
      <c r="A11" s="316">
        <v>5</v>
      </c>
      <c r="B11" s="337" t="s">
        <v>344</v>
      </c>
      <c r="C11" s="337" t="s">
        <v>345</v>
      </c>
      <c r="D11" s="319" t="s">
        <v>329</v>
      </c>
      <c r="E11" s="320" t="s">
        <v>346</v>
      </c>
      <c r="F11" s="333"/>
      <c r="G11" s="334"/>
      <c r="H11" s="323"/>
      <c r="I11" s="323"/>
      <c r="J11" s="324"/>
      <c r="K11" s="325"/>
      <c r="L11" s="326"/>
      <c r="M11" s="325"/>
      <c r="N11" s="327"/>
      <c r="O11" s="323"/>
      <c r="P11" s="338"/>
      <c r="Q11" s="339"/>
      <c r="S11" s="270" t="s">
        <v>347</v>
      </c>
    </row>
    <row r="12" spans="1:19" s="330" customFormat="1" ht="18.899999999999999" customHeight="1" x14ac:dyDescent="0.25">
      <c r="A12" s="316">
        <v>6</v>
      </c>
      <c r="B12" s="337" t="s">
        <v>348</v>
      </c>
      <c r="C12" s="337" t="s">
        <v>349</v>
      </c>
      <c r="D12" s="319" t="s">
        <v>350</v>
      </c>
      <c r="E12" s="320" t="s">
        <v>351</v>
      </c>
      <c r="F12" s="333"/>
      <c r="G12" s="334"/>
      <c r="H12" s="323"/>
      <c r="I12" s="323"/>
      <c r="J12" s="324"/>
      <c r="K12" s="325"/>
      <c r="L12" s="326"/>
      <c r="M12" s="325"/>
      <c r="N12" s="327"/>
      <c r="O12" s="323"/>
      <c r="P12" s="338"/>
      <c r="Q12" s="339"/>
      <c r="S12" s="270"/>
    </row>
    <row r="13" spans="1:19" s="330" customFormat="1" ht="18.899999999999999" customHeight="1" x14ac:dyDescent="0.25">
      <c r="A13" s="316">
        <v>7</v>
      </c>
      <c r="B13" s="337" t="s">
        <v>352</v>
      </c>
      <c r="C13" s="337" t="s">
        <v>353</v>
      </c>
      <c r="D13" s="319" t="s">
        <v>354</v>
      </c>
      <c r="E13" s="320" t="s">
        <v>355</v>
      </c>
      <c r="F13" s="333"/>
      <c r="G13" s="334"/>
      <c r="H13" s="323"/>
      <c r="I13" s="323"/>
      <c r="J13" s="324"/>
      <c r="K13" s="325"/>
      <c r="L13" s="326"/>
      <c r="M13" s="325"/>
      <c r="N13" s="327"/>
      <c r="O13" s="323"/>
      <c r="P13" s="338"/>
      <c r="Q13" s="339"/>
      <c r="S13" s="270"/>
    </row>
    <row r="14" spans="1:19" s="330" customFormat="1" ht="18.899999999999999" customHeight="1" x14ac:dyDescent="0.25">
      <c r="A14" s="316">
        <v>8</v>
      </c>
      <c r="B14" s="337" t="s">
        <v>356</v>
      </c>
      <c r="C14" s="337" t="s">
        <v>357</v>
      </c>
      <c r="D14" s="319" t="s">
        <v>350</v>
      </c>
      <c r="E14" s="320" t="s">
        <v>358</v>
      </c>
      <c r="F14" s="333"/>
      <c r="G14" s="334"/>
      <c r="H14" s="323"/>
      <c r="I14" s="323"/>
      <c r="J14" s="324"/>
      <c r="K14" s="325"/>
      <c r="L14" s="326"/>
      <c r="M14" s="325"/>
      <c r="N14" s="327"/>
      <c r="O14" s="323"/>
      <c r="P14" s="338"/>
      <c r="Q14" s="339"/>
      <c r="S14" s="270"/>
    </row>
    <row r="15" spans="1:19" s="330" customFormat="1" ht="18.899999999999999" customHeight="1" x14ac:dyDescent="0.25">
      <c r="A15" s="316">
        <v>9</v>
      </c>
      <c r="B15" s="337" t="s">
        <v>359</v>
      </c>
      <c r="C15" s="337" t="s">
        <v>360</v>
      </c>
      <c r="D15" s="319" t="s">
        <v>350</v>
      </c>
      <c r="E15" s="320" t="s">
        <v>361</v>
      </c>
      <c r="F15" s="329"/>
      <c r="G15" s="329"/>
      <c r="H15" s="323"/>
      <c r="I15" s="323"/>
      <c r="J15" s="324"/>
      <c r="K15" s="325"/>
      <c r="L15" s="326"/>
      <c r="M15" s="340"/>
      <c r="N15" s="327"/>
      <c r="O15" s="323"/>
      <c r="P15" s="329"/>
      <c r="Q15" s="329"/>
      <c r="S15" s="270"/>
    </row>
    <row r="16" spans="1:19" s="330" customFormat="1" ht="18.899999999999999" customHeight="1" x14ac:dyDescent="0.25">
      <c r="A16" s="316">
        <v>10</v>
      </c>
      <c r="B16" s="341"/>
      <c r="C16" s="337"/>
      <c r="D16" s="323"/>
      <c r="E16" s="320"/>
      <c r="F16" s="329"/>
      <c r="G16" s="329"/>
      <c r="H16" s="323"/>
      <c r="I16" s="323"/>
      <c r="J16" s="324"/>
      <c r="K16" s="325"/>
      <c r="L16" s="326"/>
      <c r="M16" s="340"/>
      <c r="N16" s="327"/>
      <c r="O16" s="323"/>
      <c r="P16" s="328"/>
      <c r="Q16" s="329"/>
      <c r="S16" s="270"/>
    </row>
    <row r="17" spans="1:19" s="330" customFormat="1" ht="18.899999999999999" customHeight="1" x14ac:dyDescent="0.25">
      <c r="A17" s="316">
        <v>11</v>
      </c>
      <c r="B17" s="337"/>
      <c r="C17" s="337"/>
      <c r="D17" s="323"/>
      <c r="E17" s="320"/>
      <c r="F17" s="329"/>
      <c r="G17" s="329"/>
      <c r="H17" s="323"/>
      <c r="I17" s="323"/>
      <c r="J17" s="324"/>
      <c r="K17" s="325"/>
      <c r="L17" s="326"/>
      <c r="M17" s="340"/>
      <c r="N17" s="327"/>
      <c r="O17" s="323"/>
      <c r="P17" s="328"/>
      <c r="Q17" s="329"/>
      <c r="S17" s="270"/>
    </row>
    <row r="18" spans="1:19" s="330" customFormat="1" ht="18.899999999999999" customHeight="1" x14ac:dyDescent="0.25">
      <c r="A18" s="316">
        <v>12</v>
      </c>
      <c r="B18" s="337"/>
      <c r="C18" s="337"/>
      <c r="D18" s="319" t="s">
        <v>362</v>
      </c>
      <c r="E18" s="320"/>
      <c r="F18" s="329"/>
      <c r="G18" s="329"/>
      <c r="H18" s="323"/>
      <c r="I18" s="323"/>
      <c r="J18" s="324"/>
      <c r="K18" s="325"/>
      <c r="L18" s="326"/>
      <c r="M18" s="340"/>
      <c r="N18" s="327"/>
      <c r="O18" s="323"/>
      <c r="P18" s="328"/>
      <c r="Q18" s="329"/>
    </row>
    <row r="19" spans="1:19" s="330" customFormat="1" ht="18.899999999999999" customHeight="1" x14ac:dyDescent="0.25">
      <c r="A19" s="316">
        <v>13</v>
      </c>
      <c r="B19" s="337"/>
      <c r="C19" s="337"/>
      <c r="D19" s="323"/>
      <c r="E19" s="320"/>
      <c r="F19" s="329"/>
      <c r="G19" s="329"/>
      <c r="H19" s="323"/>
      <c r="I19" s="323"/>
      <c r="J19" s="324"/>
      <c r="K19" s="325"/>
      <c r="L19" s="326"/>
      <c r="M19" s="340"/>
      <c r="N19" s="327"/>
      <c r="O19" s="323"/>
      <c r="P19" s="328"/>
      <c r="Q19" s="329"/>
    </row>
    <row r="20" spans="1:19" s="330" customFormat="1" ht="18.899999999999999" customHeight="1" x14ac:dyDescent="0.25">
      <c r="A20" s="316">
        <v>14</v>
      </c>
      <c r="B20" s="337"/>
      <c r="C20" s="337"/>
      <c r="D20" s="323"/>
      <c r="E20" s="320"/>
      <c r="F20" s="329"/>
      <c r="G20" s="329"/>
      <c r="H20" s="323"/>
      <c r="I20" s="323"/>
      <c r="J20" s="324"/>
      <c r="K20" s="325"/>
      <c r="L20" s="326"/>
      <c r="M20" s="340"/>
      <c r="N20" s="327"/>
      <c r="O20" s="323"/>
      <c r="P20" s="328"/>
      <c r="Q20" s="329"/>
    </row>
    <row r="21" spans="1:19" s="330" customFormat="1" ht="18.899999999999999" customHeight="1" x14ac:dyDescent="0.25">
      <c r="A21" s="316">
        <v>15</v>
      </c>
      <c r="B21" s="337"/>
      <c r="C21" s="337"/>
      <c r="D21" s="323"/>
      <c r="E21" s="320"/>
      <c r="F21" s="329"/>
      <c r="G21" s="329"/>
      <c r="H21" s="323"/>
      <c r="I21" s="323"/>
      <c r="J21" s="324"/>
      <c r="K21" s="325"/>
      <c r="L21" s="326"/>
      <c r="M21" s="340"/>
      <c r="N21" s="327"/>
      <c r="O21" s="323"/>
      <c r="P21" s="328"/>
      <c r="Q21" s="329"/>
    </row>
    <row r="22" spans="1:19" s="330" customFormat="1" ht="18.899999999999999" customHeight="1" x14ac:dyDescent="0.25">
      <c r="A22" s="316">
        <v>16</v>
      </c>
      <c r="B22" s="337"/>
      <c r="C22" s="337"/>
      <c r="D22" s="323"/>
      <c r="E22" s="320"/>
      <c r="F22" s="329"/>
      <c r="G22" s="329"/>
      <c r="H22" s="323"/>
      <c r="I22" s="323"/>
      <c r="J22" s="324"/>
      <c r="K22" s="325"/>
      <c r="L22" s="326"/>
      <c r="M22" s="340"/>
      <c r="N22" s="327"/>
      <c r="O22" s="323"/>
      <c r="P22" s="328"/>
      <c r="Q22" s="329"/>
    </row>
    <row r="23" spans="1:19" s="330" customFormat="1" ht="18.899999999999999" customHeight="1" x14ac:dyDescent="0.25">
      <c r="A23" s="316">
        <v>17</v>
      </c>
      <c r="B23" s="337"/>
      <c r="C23" s="337"/>
      <c r="D23" s="323"/>
      <c r="E23" s="320"/>
      <c r="F23" s="329"/>
      <c r="G23" s="329"/>
      <c r="H23" s="323"/>
      <c r="I23" s="323"/>
      <c r="J23" s="324"/>
      <c r="K23" s="325"/>
      <c r="L23" s="326"/>
      <c r="M23" s="340"/>
      <c r="N23" s="327"/>
      <c r="O23" s="323"/>
      <c r="P23" s="328"/>
      <c r="Q23" s="329"/>
    </row>
    <row r="24" spans="1:19" s="330" customFormat="1" ht="18.899999999999999" customHeight="1" x14ac:dyDescent="0.25">
      <c r="A24" s="316">
        <v>18</v>
      </c>
      <c r="B24" s="337"/>
      <c r="C24" s="337"/>
      <c r="D24" s="323"/>
      <c r="E24" s="320"/>
      <c r="F24" s="329"/>
      <c r="G24" s="329"/>
      <c r="H24" s="323"/>
      <c r="I24" s="323"/>
      <c r="J24" s="324"/>
      <c r="K24" s="325"/>
      <c r="L24" s="326"/>
      <c r="M24" s="340"/>
      <c r="N24" s="327"/>
      <c r="O24" s="323"/>
      <c r="P24" s="328"/>
      <c r="Q24" s="329"/>
    </row>
    <row r="25" spans="1:19" s="330" customFormat="1" ht="18.899999999999999" customHeight="1" x14ac:dyDescent="0.25">
      <c r="A25" s="316">
        <v>19</v>
      </c>
      <c r="B25" s="337"/>
      <c r="C25" s="337"/>
      <c r="D25" s="323"/>
      <c r="E25" s="320"/>
      <c r="F25" s="329"/>
      <c r="G25" s="329"/>
      <c r="H25" s="323"/>
      <c r="I25" s="323"/>
      <c r="J25" s="324"/>
      <c r="K25" s="325"/>
      <c r="L25" s="326"/>
      <c r="M25" s="340"/>
      <c r="N25" s="327"/>
      <c r="O25" s="323"/>
      <c r="P25" s="328"/>
      <c r="Q25" s="329"/>
    </row>
    <row r="26" spans="1:19" s="330" customFormat="1" ht="18.899999999999999" customHeight="1" x14ac:dyDescent="0.25">
      <c r="A26" s="316">
        <v>20</v>
      </c>
      <c r="B26" s="337"/>
      <c r="C26" s="337"/>
      <c r="D26" s="323"/>
      <c r="E26" s="320"/>
      <c r="F26" s="329"/>
      <c r="G26" s="329"/>
      <c r="H26" s="323"/>
      <c r="I26" s="323"/>
      <c r="J26" s="324"/>
      <c r="K26" s="325"/>
      <c r="L26" s="326"/>
      <c r="M26" s="340"/>
      <c r="N26" s="327"/>
      <c r="O26" s="323"/>
      <c r="P26" s="328"/>
      <c r="Q26" s="329"/>
    </row>
    <row r="27" spans="1:19" s="330" customFormat="1" ht="18.899999999999999" customHeight="1" x14ac:dyDescent="0.25">
      <c r="A27" s="316">
        <v>21</v>
      </c>
      <c r="B27" s="337"/>
      <c r="C27" s="337"/>
      <c r="D27" s="323"/>
      <c r="E27" s="320"/>
      <c r="F27" s="329"/>
      <c r="G27" s="329"/>
      <c r="H27" s="323"/>
      <c r="I27" s="323"/>
      <c r="J27" s="324"/>
      <c r="K27" s="325"/>
      <c r="L27" s="326"/>
      <c r="M27" s="340"/>
      <c r="N27" s="327"/>
      <c r="O27" s="323"/>
      <c r="P27" s="328"/>
      <c r="Q27" s="329"/>
    </row>
    <row r="28" spans="1:19" s="330" customFormat="1" ht="18.899999999999999" customHeight="1" x14ac:dyDescent="0.25">
      <c r="A28" s="316">
        <v>22</v>
      </c>
      <c r="B28" s="337"/>
      <c r="C28" s="337"/>
      <c r="D28" s="323"/>
      <c r="E28" s="342"/>
      <c r="F28" s="343"/>
      <c r="G28" s="336"/>
      <c r="H28" s="323"/>
      <c r="I28" s="323"/>
      <c r="J28" s="324"/>
      <c r="K28" s="325"/>
      <c r="L28" s="326"/>
      <c r="M28" s="340"/>
      <c r="N28" s="327"/>
      <c r="O28" s="323"/>
      <c r="P28" s="328"/>
      <c r="Q28" s="329"/>
    </row>
    <row r="29" spans="1:19" s="330" customFormat="1" ht="18.899999999999999" customHeight="1" x14ac:dyDescent="0.25">
      <c r="A29" s="316">
        <v>23</v>
      </c>
      <c r="B29" s="337"/>
      <c r="C29" s="337"/>
      <c r="D29" s="323"/>
      <c r="E29" s="344"/>
      <c r="F29" s="329"/>
      <c r="G29" s="329"/>
      <c r="H29" s="323"/>
      <c r="I29" s="323"/>
      <c r="J29" s="324"/>
      <c r="K29" s="325"/>
      <c r="L29" s="326"/>
      <c r="M29" s="340"/>
      <c r="N29" s="327"/>
      <c r="O29" s="323"/>
      <c r="P29" s="328"/>
      <c r="Q29" s="329"/>
    </row>
    <row r="30" spans="1:19" s="330" customFormat="1" ht="18.899999999999999" customHeight="1" x14ac:dyDescent="0.25">
      <c r="A30" s="316">
        <v>24</v>
      </c>
      <c r="B30" s="337"/>
      <c r="C30" s="337"/>
      <c r="D30" s="323"/>
      <c r="E30" s="320"/>
      <c r="F30" s="329"/>
      <c r="G30" s="329"/>
      <c r="H30" s="323"/>
      <c r="I30" s="323"/>
      <c r="J30" s="324"/>
      <c r="K30" s="325"/>
      <c r="L30" s="326"/>
      <c r="M30" s="340"/>
      <c r="N30" s="327"/>
      <c r="O30" s="323"/>
      <c r="P30" s="328"/>
      <c r="Q30" s="329"/>
    </row>
    <row r="31" spans="1:19" s="330" customFormat="1" ht="18.899999999999999" customHeight="1" x14ac:dyDescent="0.25">
      <c r="A31" s="316">
        <v>25</v>
      </c>
      <c r="B31" s="337"/>
      <c r="C31" s="337"/>
      <c r="D31" s="323"/>
      <c r="E31" s="320"/>
      <c r="F31" s="329"/>
      <c r="G31" s="329"/>
      <c r="H31" s="323"/>
      <c r="I31" s="323"/>
      <c r="J31" s="324"/>
      <c r="K31" s="325"/>
      <c r="L31" s="326"/>
      <c r="M31" s="340"/>
      <c r="N31" s="327"/>
      <c r="O31" s="323"/>
      <c r="P31" s="328"/>
      <c r="Q31" s="329"/>
    </row>
    <row r="32" spans="1:19" s="330" customFormat="1" ht="18.899999999999999" customHeight="1" x14ac:dyDescent="0.25">
      <c r="A32" s="316">
        <v>26</v>
      </c>
      <c r="B32" s="337"/>
      <c r="C32" s="337"/>
      <c r="D32" s="323"/>
      <c r="E32" s="458"/>
      <c r="F32" s="329"/>
      <c r="G32" s="329"/>
      <c r="H32" s="323"/>
      <c r="I32" s="323"/>
      <c r="J32" s="324"/>
      <c r="K32" s="325"/>
      <c r="L32" s="326"/>
      <c r="M32" s="340"/>
      <c r="N32" s="327"/>
      <c r="O32" s="323"/>
      <c r="P32" s="328"/>
      <c r="Q32" s="329"/>
    </row>
    <row r="33" spans="1:17" s="330" customFormat="1" ht="18.899999999999999" customHeight="1" x14ac:dyDescent="0.25">
      <c r="A33" s="316">
        <v>27</v>
      </c>
      <c r="B33" s="337"/>
      <c r="C33" s="337"/>
      <c r="D33" s="323"/>
      <c r="E33" s="320"/>
      <c r="F33" s="329"/>
      <c r="G33" s="329"/>
      <c r="H33" s="323"/>
      <c r="I33" s="323"/>
      <c r="J33" s="324"/>
      <c r="K33" s="325"/>
      <c r="L33" s="326"/>
      <c r="M33" s="340"/>
      <c r="N33" s="327"/>
      <c r="O33" s="323"/>
      <c r="P33" s="328"/>
      <c r="Q33" s="329"/>
    </row>
    <row r="34" spans="1:17" s="330" customFormat="1" ht="18.899999999999999" customHeight="1" x14ac:dyDescent="0.25">
      <c r="A34" s="316">
        <v>28</v>
      </c>
      <c r="B34" s="337"/>
      <c r="C34" s="337"/>
      <c r="D34" s="323"/>
      <c r="E34" s="320"/>
      <c r="F34" s="329"/>
      <c r="G34" s="329"/>
      <c r="H34" s="323"/>
      <c r="I34" s="323"/>
      <c r="J34" s="324"/>
      <c r="K34" s="325"/>
      <c r="L34" s="326"/>
      <c r="M34" s="340"/>
      <c r="N34" s="327"/>
      <c r="O34" s="323"/>
      <c r="P34" s="328"/>
      <c r="Q34" s="329"/>
    </row>
    <row r="35" spans="1:17" s="330" customFormat="1" ht="18.899999999999999" customHeight="1" x14ac:dyDescent="0.25">
      <c r="A35" s="316">
        <v>29</v>
      </c>
      <c r="B35" s="337"/>
      <c r="C35" s="337"/>
      <c r="D35" s="323"/>
      <c r="E35" s="320"/>
      <c r="F35" s="329"/>
      <c r="G35" s="329"/>
      <c r="H35" s="323"/>
      <c r="I35" s="323"/>
      <c r="J35" s="324"/>
      <c r="K35" s="325"/>
      <c r="L35" s="326"/>
      <c r="M35" s="340"/>
      <c r="N35" s="327"/>
      <c r="O35" s="323"/>
      <c r="P35" s="328"/>
      <c r="Q35" s="329"/>
    </row>
    <row r="36" spans="1:17" s="330" customFormat="1" ht="18.899999999999999" customHeight="1" x14ac:dyDescent="0.25">
      <c r="A36" s="316">
        <v>30</v>
      </c>
      <c r="B36" s="337"/>
      <c r="C36" s="337"/>
      <c r="D36" s="323"/>
      <c r="E36" s="320"/>
      <c r="F36" s="329"/>
      <c r="G36" s="329"/>
      <c r="H36" s="323"/>
      <c r="I36" s="323"/>
      <c r="J36" s="324"/>
      <c r="K36" s="325"/>
      <c r="L36" s="326"/>
      <c r="M36" s="340"/>
      <c r="N36" s="327"/>
      <c r="O36" s="323"/>
      <c r="P36" s="328"/>
      <c r="Q36" s="329"/>
    </row>
    <row r="37" spans="1:17" s="330" customFormat="1" ht="18.899999999999999" customHeight="1" x14ac:dyDescent="0.25">
      <c r="A37" s="316">
        <v>31</v>
      </c>
      <c r="B37" s="337"/>
      <c r="C37" s="337"/>
      <c r="D37" s="323"/>
      <c r="E37" s="320"/>
      <c r="F37" s="329"/>
      <c r="G37" s="329"/>
      <c r="H37" s="323"/>
      <c r="I37" s="323"/>
      <c r="J37" s="324"/>
      <c r="K37" s="325"/>
      <c r="L37" s="326"/>
      <c r="M37" s="340"/>
      <c r="N37" s="327"/>
      <c r="O37" s="323"/>
      <c r="P37" s="328"/>
      <c r="Q37" s="329"/>
    </row>
    <row r="38" spans="1:17" s="330" customFormat="1" ht="18.899999999999999" customHeight="1" x14ac:dyDescent="0.25">
      <c r="A38" s="316">
        <v>32</v>
      </c>
      <c r="B38" s="337"/>
      <c r="C38" s="337"/>
      <c r="D38" s="323"/>
      <c r="E38" s="320"/>
      <c r="F38" s="329"/>
      <c r="G38" s="329"/>
      <c r="H38" s="333"/>
      <c r="I38" s="334"/>
      <c r="J38" s="324"/>
      <c r="K38" s="325"/>
      <c r="L38" s="326"/>
      <c r="M38" s="340"/>
      <c r="N38" s="327"/>
      <c r="O38" s="329"/>
      <c r="P38" s="328"/>
      <c r="Q38" s="329"/>
    </row>
    <row r="39" spans="1:17" s="330" customFormat="1" ht="18.899999999999999" customHeight="1" x14ac:dyDescent="0.25">
      <c r="A39" s="316">
        <v>33</v>
      </c>
      <c r="B39" s="337"/>
      <c r="C39" s="337"/>
      <c r="D39" s="323"/>
      <c r="E39" s="320"/>
      <c r="F39" s="329"/>
      <c r="G39" s="329"/>
      <c r="H39" s="333"/>
      <c r="I39" s="334"/>
      <c r="J39" s="324"/>
      <c r="K39" s="325"/>
      <c r="L39" s="326"/>
      <c r="M39" s="340"/>
      <c r="N39" s="336"/>
      <c r="O39" s="329"/>
      <c r="P39" s="328"/>
      <c r="Q39" s="329"/>
    </row>
    <row r="40" spans="1:17" s="330" customFormat="1" ht="18.899999999999999" customHeight="1" x14ac:dyDescent="0.25">
      <c r="A40" s="316">
        <v>34</v>
      </c>
      <c r="B40" s="337"/>
      <c r="C40" s="337"/>
      <c r="D40" s="323"/>
      <c r="E40" s="320"/>
      <c r="F40" s="329"/>
      <c r="G40" s="329"/>
      <c r="H40" s="333"/>
      <c r="I40" s="334"/>
      <c r="J40" s="324" t="e">
        <f>IF(AND(Q40="",#REF!&gt;0,#REF!&lt;5),K40,)</f>
        <v>#REF!</v>
      </c>
      <c r="K40" s="325" t="str">
        <f>IF(D40="","ZZZ9",IF(AND(#REF!&gt;0,#REF!&lt;5),D40&amp;#REF!,D40&amp;"9"))</f>
        <v>ZZZ9</v>
      </c>
      <c r="L40" s="326">
        <f t="shared" ref="L40:L103" si="0">IF(Q40="",999,Q40)</f>
        <v>999</v>
      </c>
      <c r="M40" s="340">
        <f t="shared" ref="M40:M103" si="1">IF(P40=999,999,1)</f>
        <v>999</v>
      </c>
      <c r="N40" s="336"/>
      <c r="O40" s="329"/>
      <c r="P40" s="328">
        <f t="shared" ref="P40:P103" si="2">IF(N40="DA",1,IF(N40="WC",2,IF(N40="SE",3,IF(N40="Q",4,IF(N40="LL",5,999)))))</f>
        <v>999</v>
      </c>
      <c r="Q40" s="329"/>
    </row>
    <row r="41" spans="1:17" s="330" customFormat="1" ht="18.899999999999999" customHeight="1" x14ac:dyDescent="0.25">
      <c r="A41" s="316">
        <v>35</v>
      </c>
      <c r="B41" s="337"/>
      <c r="C41" s="337"/>
      <c r="D41" s="323"/>
      <c r="E41" s="320"/>
      <c r="F41" s="329"/>
      <c r="G41" s="329"/>
      <c r="H41" s="333"/>
      <c r="I41" s="334"/>
      <c r="J41" s="324" t="e">
        <f>IF(AND(Q41="",#REF!&gt;0,#REF!&lt;5),K41,)</f>
        <v>#REF!</v>
      </c>
      <c r="K41" s="325" t="str">
        <f>IF(D41="","ZZZ9",IF(AND(#REF!&gt;0,#REF!&lt;5),D41&amp;#REF!,D41&amp;"9"))</f>
        <v>ZZZ9</v>
      </c>
      <c r="L41" s="326">
        <f t="shared" si="0"/>
        <v>999</v>
      </c>
      <c r="M41" s="340">
        <f t="shared" si="1"/>
        <v>999</v>
      </c>
      <c r="N41" s="336"/>
      <c r="O41" s="329"/>
      <c r="P41" s="328">
        <f t="shared" si="2"/>
        <v>999</v>
      </c>
      <c r="Q41" s="329"/>
    </row>
    <row r="42" spans="1:17" s="330" customFormat="1" ht="18.899999999999999" customHeight="1" x14ac:dyDescent="0.25">
      <c r="A42" s="316">
        <v>36</v>
      </c>
      <c r="B42" s="337"/>
      <c r="C42" s="337"/>
      <c r="D42" s="323"/>
      <c r="E42" s="320"/>
      <c r="F42" s="329"/>
      <c r="G42" s="329"/>
      <c r="H42" s="333"/>
      <c r="I42" s="334"/>
      <c r="J42" s="324" t="e">
        <f>IF(AND(Q42="",#REF!&gt;0,#REF!&lt;5),K42,)</f>
        <v>#REF!</v>
      </c>
      <c r="K42" s="325" t="str">
        <f>IF(D42="","ZZZ9",IF(AND(#REF!&gt;0,#REF!&lt;5),D42&amp;#REF!,D42&amp;"9"))</f>
        <v>ZZZ9</v>
      </c>
      <c r="L42" s="326">
        <f t="shared" si="0"/>
        <v>999</v>
      </c>
      <c r="M42" s="340">
        <f t="shared" si="1"/>
        <v>999</v>
      </c>
      <c r="N42" s="336"/>
      <c r="O42" s="329"/>
      <c r="P42" s="328">
        <f t="shared" si="2"/>
        <v>999</v>
      </c>
      <c r="Q42" s="329"/>
    </row>
    <row r="43" spans="1:17" s="330" customFormat="1" ht="18.899999999999999" customHeight="1" x14ac:dyDescent="0.25">
      <c r="A43" s="316">
        <v>37</v>
      </c>
      <c r="B43" s="337"/>
      <c r="C43" s="337"/>
      <c r="D43" s="323"/>
      <c r="E43" s="320"/>
      <c r="F43" s="329"/>
      <c r="G43" s="329"/>
      <c r="H43" s="333"/>
      <c r="I43" s="334"/>
      <c r="J43" s="324" t="e">
        <f>IF(AND(Q43="",#REF!&gt;0,#REF!&lt;5),K43,)</f>
        <v>#REF!</v>
      </c>
      <c r="K43" s="325" t="str">
        <f>IF(D43="","ZZZ9",IF(AND(#REF!&gt;0,#REF!&lt;5),D43&amp;#REF!,D43&amp;"9"))</f>
        <v>ZZZ9</v>
      </c>
      <c r="L43" s="326">
        <f t="shared" si="0"/>
        <v>999</v>
      </c>
      <c r="M43" s="340">
        <f t="shared" si="1"/>
        <v>999</v>
      </c>
      <c r="N43" s="336"/>
      <c r="O43" s="329"/>
      <c r="P43" s="328">
        <f t="shared" si="2"/>
        <v>999</v>
      </c>
      <c r="Q43" s="329"/>
    </row>
    <row r="44" spans="1:17" s="330" customFormat="1" ht="18.899999999999999" customHeight="1" x14ac:dyDescent="0.25">
      <c r="A44" s="316">
        <v>38</v>
      </c>
      <c r="B44" s="337"/>
      <c r="C44" s="337"/>
      <c r="D44" s="323"/>
      <c r="E44" s="320"/>
      <c r="F44" s="329"/>
      <c r="G44" s="329"/>
      <c r="H44" s="333"/>
      <c r="I44" s="334"/>
      <c r="J44" s="324" t="e">
        <f>IF(AND(Q44="",#REF!&gt;0,#REF!&lt;5),K44,)</f>
        <v>#REF!</v>
      </c>
      <c r="K44" s="325" t="str">
        <f>IF(D44="","ZZZ9",IF(AND(#REF!&gt;0,#REF!&lt;5),D44&amp;#REF!,D44&amp;"9"))</f>
        <v>ZZZ9</v>
      </c>
      <c r="L44" s="326">
        <f t="shared" si="0"/>
        <v>999</v>
      </c>
      <c r="M44" s="340">
        <f t="shared" si="1"/>
        <v>999</v>
      </c>
      <c r="N44" s="336"/>
      <c r="O44" s="329"/>
      <c r="P44" s="328">
        <f t="shared" si="2"/>
        <v>999</v>
      </c>
      <c r="Q44" s="329"/>
    </row>
    <row r="45" spans="1:17" s="330" customFormat="1" ht="18.899999999999999" customHeight="1" x14ac:dyDescent="0.25">
      <c r="A45" s="316">
        <v>39</v>
      </c>
      <c r="B45" s="337"/>
      <c r="C45" s="337"/>
      <c r="D45" s="323"/>
      <c r="E45" s="320"/>
      <c r="F45" s="329"/>
      <c r="G45" s="329"/>
      <c r="H45" s="333"/>
      <c r="I45" s="334"/>
      <c r="J45" s="324" t="e">
        <f>IF(AND(Q45="",#REF!&gt;0,#REF!&lt;5),K45,)</f>
        <v>#REF!</v>
      </c>
      <c r="K45" s="325" t="str">
        <f>IF(D45="","ZZZ9",IF(AND(#REF!&gt;0,#REF!&lt;5),D45&amp;#REF!,D45&amp;"9"))</f>
        <v>ZZZ9</v>
      </c>
      <c r="L45" s="326">
        <f t="shared" si="0"/>
        <v>999</v>
      </c>
      <c r="M45" s="340">
        <f t="shared" si="1"/>
        <v>999</v>
      </c>
      <c r="N45" s="336"/>
      <c r="O45" s="329"/>
      <c r="P45" s="328">
        <f t="shared" si="2"/>
        <v>999</v>
      </c>
      <c r="Q45" s="329"/>
    </row>
    <row r="46" spans="1:17" s="330" customFormat="1" ht="18.899999999999999" customHeight="1" x14ac:dyDescent="0.25">
      <c r="A46" s="316">
        <v>40</v>
      </c>
      <c r="B46" s="337"/>
      <c r="C46" s="337"/>
      <c r="D46" s="323"/>
      <c r="E46" s="320"/>
      <c r="F46" s="329"/>
      <c r="G46" s="329"/>
      <c r="H46" s="333"/>
      <c r="I46" s="334"/>
      <c r="J46" s="324" t="e">
        <f>IF(AND(Q46="",#REF!&gt;0,#REF!&lt;5),K46,)</f>
        <v>#REF!</v>
      </c>
      <c r="K46" s="325" t="str">
        <f>IF(D46="","ZZZ9",IF(AND(#REF!&gt;0,#REF!&lt;5),D46&amp;#REF!,D46&amp;"9"))</f>
        <v>ZZZ9</v>
      </c>
      <c r="L46" s="326">
        <f t="shared" si="0"/>
        <v>999</v>
      </c>
      <c r="M46" s="340">
        <f t="shared" si="1"/>
        <v>999</v>
      </c>
      <c r="N46" s="336"/>
      <c r="O46" s="329"/>
      <c r="P46" s="328">
        <f t="shared" si="2"/>
        <v>999</v>
      </c>
      <c r="Q46" s="329"/>
    </row>
    <row r="47" spans="1:17" s="330" customFormat="1" ht="18.899999999999999" customHeight="1" x14ac:dyDescent="0.25">
      <c r="A47" s="316">
        <v>41</v>
      </c>
      <c r="B47" s="337"/>
      <c r="C47" s="337"/>
      <c r="D47" s="323"/>
      <c r="E47" s="320"/>
      <c r="F47" s="329"/>
      <c r="G47" s="329"/>
      <c r="H47" s="333"/>
      <c r="I47" s="334"/>
      <c r="J47" s="324" t="e">
        <f>IF(AND(Q47="",#REF!&gt;0,#REF!&lt;5),K47,)</f>
        <v>#REF!</v>
      </c>
      <c r="K47" s="325" t="str">
        <f>IF(D47="","ZZZ9",IF(AND(#REF!&gt;0,#REF!&lt;5),D47&amp;#REF!,D47&amp;"9"))</f>
        <v>ZZZ9</v>
      </c>
      <c r="L47" s="326">
        <f t="shared" si="0"/>
        <v>999</v>
      </c>
      <c r="M47" s="340">
        <f t="shared" si="1"/>
        <v>999</v>
      </c>
      <c r="N47" s="336"/>
      <c r="O47" s="329"/>
      <c r="P47" s="328">
        <f t="shared" si="2"/>
        <v>999</v>
      </c>
      <c r="Q47" s="329"/>
    </row>
    <row r="48" spans="1:17" s="330" customFormat="1" ht="18.899999999999999" customHeight="1" x14ac:dyDescent="0.25">
      <c r="A48" s="316">
        <v>42</v>
      </c>
      <c r="B48" s="337"/>
      <c r="C48" s="337"/>
      <c r="D48" s="323"/>
      <c r="E48" s="320"/>
      <c r="F48" s="329"/>
      <c r="G48" s="329"/>
      <c r="H48" s="333"/>
      <c r="I48" s="334"/>
      <c r="J48" s="324" t="e">
        <f>IF(AND(Q48="",#REF!&gt;0,#REF!&lt;5),K48,)</f>
        <v>#REF!</v>
      </c>
      <c r="K48" s="325" t="str">
        <f>IF(D48="","ZZZ9",IF(AND(#REF!&gt;0,#REF!&lt;5),D48&amp;#REF!,D48&amp;"9"))</f>
        <v>ZZZ9</v>
      </c>
      <c r="L48" s="326">
        <f t="shared" si="0"/>
        <v>999</v>
      </c>
      <c r="M48" s="340">
        <f t="shared" si="1"/>
        <v>999</v>
      </c>
      <c r="N48" s="336"/>
      <c r="O48" s="329"/>
      <c r="P48" s="328">
        <f t="shared" si="2"/>
        <v>999</v>
      </c>
      <c r="Q48" s="329"/>
    </row>
    <row r="49" spans="1:17" s="330" customFormat="1" ht="18.899999999999999" customHeight="1" x14ac:dyDescent="0.25">
      <c r="A49" s="316">
        <v>43</v>
      </c>
      <c r="B49" s="337"/>
      <c r="C49" s="337"/>
      <c r="D49" s="323"/>
      <c r="E49" s="320"/>
      <c r="F49" s="329"/>
      <c r="G49" s="329"/>
      <c r="H49" s="333"/>
      <c r="I49" s="334"/>
      <c r="J49" s="324" t="e">
        <f>IF(AND(Q49="",#REF!&gt;0,#REF!&lt;5),K49,)</f>
        <v>#REF!</v>
      </c>
      <c r="K49" s="325" t="str">
        <f>IF(D49="","ZZZ9",IF(AND(#REF!&gt;0,#REF!&lt;5),D49&amp;#REF!,D49&amp;"9"))</f>
        <v>ZZZ9</v>
      </c>
      <c r="L49" s="326">
        <f t="shared" si="0"/>
        <v>999</v>
      </c>
      <c r="M49" s="340">
        <f t="shared" si="1"/>
        <v>999</v>
      </c>
      <c r="N49" s="336"/>
      <c r="O49" s="329"/>
      <c r="P49" s="328">
        <f t="shared" si="2"/>
        <v>999</v>
      </c>
      <c r="Q49" s="329"/>
    </row>
    <row r="50" spans="1:17" s="330" customFormat="1" ht="18.899999999999999" customHeight="1" x14ac:dyDescent="0.25">
      <c r="A50" s="316">
        <v>44</v>
      </c>
      <c r="B50" s="337"/>
      <c r="C50" s="337"/>
      <c r="D50" s="323"/>
      <c r="E50" s="320"/>
      <c r="F50" s="329"/>
      <c r="G50" s="329"/>
      <c r="H50" s="333"/>
      <c r="I50" s="334"/>
      <c r="J50" s="324" t="e">
        <f>IF(AND(Q50="",#REF!&gt;0,#REF!&lt;5),K50,)</f>
        <v>#REF!</v>
      </c>
      <c r="K50" s="325" t="str">
        <f>IF(D50="","ZZZ9",IF(AND(#REF!&gt;0,#REF!&lt;5),D50&amp;#REF!,D50&amp;"9"))</f>
        <v>ZZZ9</v>
      </c>
      <c r="L50" s="326">
        <f t="shared" si="0"/>
        <v>999</v>
      </c>
      <c r="M50" s="340">
        <f t="shared" si="1"/>
        <v>999</v>
      </c>
      <c r="N50" s="336"/>
      <c r="O50" s="329"/>
      <c r="P50" s="328">
        <f t="shared" si="2"/>
        <v>999</v>
      </c>
      <c r="Q50" s="329"/>
    </row>
    <row r="51" spans="1:17" s="330" customFormat="1" ht="18.899999999999999" customHeight="1" x14ac:dyDescent="0.25">
      <c r="A51" s="316">
        <v>45</v>
      </c>
      <c r="B51" s="337"/>
      <c r="C51" s="337"/>
      <c r="D51" s="323"/>
      <c r="E51" s="320"/>
      <c r="F51" s="329"/>
      <c r="G51" s="329"/>
      <c r="H51" s="333"/>
      <c r="I51" s="334"/>
      <c r="J51" s="324" t="e">
        <f>IF(AND(Q51="",#REF!&gt;0,#REF!&lt;5),K51,)</f>
        <v>#REF!</v>
      </c>
      <c r="K51" s="325" t="str">
        <f>IF(D51="","ZZZ9",IF(AND(#REF!&gt;0,#REF!&lt;5),D51&amp;#REF!,D51&amp;"9"))</f>
        <v>ZZZ9</v>
      </c>
      <c r="L51" s="326">
        <f t="shared" si="0"/>
        <v>999</v>
      </c>
      <c r="M51" s="340">
        <f t="shared" si="1"/>
        <v>999</v>
      </c>
      <c r="N51" s="336"/>
      <c r="O51" s="329"/>
      <c r="P51" s="328">
        <f t="shared" si="2"/>
        <v>999</v>
      </c>
      <c r="Q51" s="329"/>
    </row>
    <row r="52" spans="1:17" s="330" customFormat="1" ht="18.899999999999999" customHeight="1" x14ac:dyDescent="0.25">
      <c r="A52" s="316">
        <v>46</v>
      </c>
      <c r="B52" s="337"/>
      <c r="C52" s="337"/>
      <c r="D52" s="323"/>
      <c r="E52" s="320"/>
      <c r="F52" s="329"/>
      <c r="G52" s="329"/>
      <c r="H52" s="333"/>
      <c r="I52" s="334"/>
      <c r="J52" s="324" t="e">
        <f>IF(AND(Q52="",#REF!&gt;0,#REF!&lt;5),K52,)</f>
        <v>#REF!</v>
      </c>
      <c r="K52" s="325" t="str">
        <f>IF(D52="","ZZZ9",IF(AND(#REF!&gt;0,#REF!&lt;5),D52&amp;#REF!,D52&amp;"9"))</f>
        <v>ZZZ9</v>
      </c>
      <c r="L52" s="326">
        <f t="shared" si="0"/>
        <v>999</v>
      </c>
      <c r="M52" s="340">
        <f t="shared" si="1"/>
        <v>999</v>
      </c>
      <c r="N52" s="336"/>
      <c r="O52" s="329"/>
      <c r="P52" s="328">
        <f t="shared" si="2"/>
        <v>999</v>
      </c>
      <c r="Q52" s="329"/>
    </row>
    <row r="53" spans="1:17" s="330" customFormat="1" ht="18.899999999999999" customHeight="1" x14ac:dyDescent="0.25">
      <c r="A53" s="316">
        <v>47</v>
      </c>
      <c r="B53" s="337"/>
      <c r="C53" s="337"/>
      <c r="D53" s="323"/>
      <c r="E53" s="320"/>
      <c r="F53" s="329"/>
      <c r="G53" s="329"/>
      <c r="H53" s="333"/>
      <c r="I53" s="334"/>
      <c r="J53" s="324" t="e">
        <f>IF(AND(Q53="",#REF!&gt;0,#REF!&lt;5),K53,)</f>
        <v>#REF!</v>
      </c>
      <c r="K53" s="325" t="str">
        <f>IF(D53="","ZZZ9",IF(AND(#REF!&gt;0,#REF!&lt;5),D53&amp;#REF!,D53&amp;"9"))</f>
        <v>ZZZ9</v>
      </c>
      <c r="L53" s="326">
        <f t="shared" si="0"/>
        <v>999</v>
      </c>
      <c r="M53" s="340">
        <f t="shared" si="1"/>
        <v>999</v>
      </c>
      <c r="N53" s="336"/>
      <c r="O53" s="329"/>
      <c r="P53" s="328">
        <f t="shared" si="2"/>
        <v>999</v>
      </c>
      <c r="Q53" s="329"/>
    </row>
    <row r="54" spans="1:17" s="330" customFormat="1" ht="18.899999999999999" customHeight="1" x14ac:dyDescent="0.25">
      <c r="A54" s="316">
        <v>48</v>
      </c>
      <c r="B54" s="337"/>
      <c r="C54" s="337"/>
      <c r="D54" s="323"/>
      <c r="E54" s="320"/>
      <c r="F54" s="329"/>
      <c r="G54" s="329"/>
      <c r="H54" s="333"/>
      <c r="I54" s="334"/>
      <c r="J54" s="324" t="e">
        <f>IF(AND(Q54="",#REF!&gt;0,#REF!&lt;5),K54,)</f>
        <v>#REF!</v>
      </c>
      <c r="K54" s="325" t="str">
        <f>IF(D54="","ZZZ9",IF(AND(#REF!&gt;0,#REF!&lt;5),D54&amp;#REF!,D54&amp;"9"))</f>
        <v>ZZZ9</v>
      </c>
      <c r="L54" s="326">
        <f t="shared" si="0"/>
        <v>999</v>
      </c>
      <c r="M54" s="340">
        <f t="shared" si="1"/>
        <v>999</v>
      </c>
      <c r="N54" s="336"/>
      <c r="O54" s="329"/>
      <c r="P54" s="328">
        <f t="shared" si="2"/>
        <v>999</v>
      </c>
      <c r="Q54" s="329"/>
    </row>
    <row r="55" spans="1:17" s="330" customFormat="1" ht="18.899999999999999" customHeight="1" x14ac:dyDescent="0.25">
      <c r="A55" s="316">
        <v>49</v>
      </c>
      <c r="B55" s="337"/>
      <c r="C55" s="337"/>
      <c r="D55" s="323"/>
      <c r="E55" s="320"/>
      <c r="F55" s="329"/>
      <c r="G55" s="329"/>
      <c r="H55" s="333"/>
      <c r="I55" s="334"/>
      <c r="J55" s="324" t="e">
        <f>IF(AND(Q55="",#REF!&gt;0,#REF!&lt;5),K55,)</f>
        <v>#REF!</v>
      </c>
      <c r="K55" s="325" t="str">
        <f>IF(D55="","ZZZ9",IF(AND(#REF!&gt;0,#REF!&lt;5),D55&amp;#REF!,D55&amp;"9"))</f>
        <v>ZZZ9</v>
      </c>
      <c r="L55" s="326">
        <f t="shared" si="0"/>
        <v>999</v>
      </c>
      <c r="M55" s="340">
        <f t="shared" si="1"/>
        <v>999</v>
      </c>
      <c r="N55" s="336"/>
      <c r="O55" s="329"/>
      <c r="P55" s="328">
        <f t="shared" si="2"/>
        <v>999</v>
      </c>
      <c r="Q55" s="329"/>
    </row>
    <row r="56" spans="1:17" s="330" customFormat="1" ht="18.899999999999999" customHeight="1" x14ac:dyDescent="0.25">
      <c r="A56" s="316">
        <v>50</v>
      </c>
      <c r="B56" s="337"/>
      <c r="C56" s="337"/>
      <c r="D56" s="323"/>
      <c r="E56" s="320"/>
      <c r="F56" s="329"/>
      <c r="G56" s="329"/>
      <c r="H56" s="333"/>
      <c r="I56" s="334"/>
      <c r="J56" s="324" t="e">
        <f>IF(AND(Q56="",#REF!&gt;0,#REF!&lt;5),K56,)</f>
        <v>#REF!</v>
      </c>
      <c r="K56" s="325" t="str">
        <f>IF(D56="","ZZZ9",IF(AND(#REF!&gt;0,#REF!&lt;5),D56&amp;#REF!,D56&amp;"9"))</f>
        <v>ZZZ9</v>
      </c>
      <c r="L56" s="326">
        <f t="shared" si="0"/>
        <v>999</v>
      </c>
      <c r="M56" s="340">
        <f t="shared" si="1"/>
        <v>999</v>
      </c>
      <c r="N56" s="336"/>
      <c r="O56" s="329"/>
      <c r="P56" s="328">
        <f t="shared" si="2"/>
        <v>999</v>
      </c>
      <c r="Q56" s="329"/>
    </row>
    <row r="57" spans="1:17" s="330" customFormat="1" ht="18.899999999999999" customHeight="1" x14ac:dyDescent="0.25">
      <c r="A57" s="316">
        <v>51</v>
      </c>
      <c r="B57" s="337"/>
      <c r="C57" s="337"/>
      <c r="D57" s="323"/>
      <c r="E57" s="320"/>
      <c r="F57" s="329"/>
      <c r="G57" s="329"/>
      <c r="H57" s="333"/>
      <c r="I57" s="334"/>
      <c r="J57" s="324" t="e">
        <f>IF(AND(Q57="",#REF!&gt;0,#REF!&lt;5),K57,)</f>
        <v>#REF!</v>
      </c>
      <c r="K57" s="325" t="str">
        <f>IF(D57="","ZZZ9",IF(AND(#REF!&gt;0,#REF!&lt;5),D57&amp;#REF!,D57&amp;"9"))</f>
        <v>ZZZ9</v>
      </c>
      <c r="L57" s="326">
        <f t="shared" si="0"/>
        <v>999</v>
      </c>
      <c r="M57" s="340">
        <f t="shared" si="1"/>
        <v>999</v>
      </c>
      <c r="N57" s="336"/>
      <c r="O57" s="329"/>
      <c r="P57" s="328">
        <f t="shared" si="2"/>
        <v>999</v>
      </c>
      <c r="Q57" s="329"/>
    </row>
    <row r="58" spans="1:17" s="330" customFormat="1" ht="18.899999999999999" customHeight="1" x14ac:dyDescent="0.25">
      <c r="A58" s="316">
        <v>52</v>
      </c>
      <c r="B58" s="337"/>
      <c r="C58" s="337"/>
      <c r="D58" s="323"/>
      <c r="E58" s="320"/>
      <c r="F58" s="329"/>
      <c r="G58" s="329"/>
      <c r="H58" s="333"/>
      <c r="I58" s="334"/>
      <c r="J58" s="324" t="e">
        <f>IF(AND(Q58="",#REF!&gt;0,#REF!&lt;5),K58,)</f>
        <v>#REF!</v>
      </c>
      <c r="K58" s="325" t="str">
        <f>IF(D58="","ZZZ9",IF(AND(#REF!&gt;0,#REF!&lt;5),D58&amp;#REF!,D58&amp;"9"))</f>
        <v>ZZZ9</v>
      </c>
      <c r="L58" s="326">
        <f t="shared" si="0"/>
        <v>999</v>
      </c>
      <c r="M58" s="340">
        <f t="shared" si="1"/>
        <v>999</v>
      </c>
      <c r="N58" s="336"/>
      <c r="O58" s="329"/>
      <c r="P58" s="328">
        <f t="shared" si="2"/>
        <v>999</v>
      </c>
      <c r="Q58" s="329"/>
    </row>
    <row r="59" spans="1:17" s="330" customFormat="1" ht="18.899999999999999" customHeight="1" x14ac:dyDescent="0.25">
      <c r="A59" s="316">
        <v>53</v>
      </c>
      <c r="B59" s="337"/>
      <c r="C59" s="337"/>
      <c r="D59" s="323"/>
      <c r="E59" s="320"/>
      <c r="F59" s="329"/>
      <c r="G59" s="329"/>
      <c r="H59" s="333"/>
      <c r="I59" s="334"/>
      <c r="J59" s="324" t="e">
        <f>IF(AND(Q59="",#REF!&gt;0,#REF!&lt;5),K59,)</f>
        <v>#REF!</v>
      </c>
      <c r="K59" s="325" t="str">
        <f>IF(D59="","ZZZ9",IF(AND(#REF!&gt;0,#REF!&lt;5),D59&amp;#REF!,D59&amp;"9"))</f>
        <v>ZZZ9</v>
      </c>
      <c r="L59" s="326">
        <f t="shared" si="0"/>
        <v>999</v>
      </c>
      <c r="M59" s="340">
        <f t="shared" si="1"/>
        <v>999</v>
      </c>
      <c r="N59" s="336"/>
      <c r="O59" s="329"/>
      <c r="P59" s="328">
        <f t="shared" si="2"/>
        <v>999</v>
      </c>
      <c r="Q59" s="329"/>
    </row>
    <row r="60" spans="1:17" s="330" customFormat="1" ht="18.899999999999999" customHeight="1" x14ac:dyDescent="0.25">
      <c r="A60" s="316">
        <v>54</v>
      </c>
      <c r="B60" s="337"/>
      <c r="C60" s="337"/>
      <c r="D60" s="323"/>
      <c r="E60" s="320"/>
      <c r="F60" s="329"/>
      <c r="G60" s="329"/>
      <c r="H60" s="333"/>
      <c r="I60" s="334"/>
      <c r="J60" s="324" t="e">
        <f>IF(AND(Q60="",#REF!&gt;0,#REF!&lt;5),K60,)</f>
        <v>#REF!</v>
      </c>
      <c r="K60" s="325" t="str">
        <f>IF(D60="","ZZZ9",IF(AND(#REF!&gt;0,#REF!&lt;5),D60&amp;#REF!,D60&amp;"9"))</f>
        <v>ZZZ9</v>
      </c>
      <c r="L60" s="326">
        <f t="shared" si="0"/>
        <v>999</v>
      </c>
      <c r="M60" s="340">
        <f t="shared" si="1"/>
        <v>999</v>
      </c>
      <c r="N60" s="336"/>
      <c r="O60" s="329"/>
      <c r="P60" s="328">
        <f t="shared" si="2"/>
        <v>999</v>
      </c>
      <c r="Q60" s="329"/>
    </row>
    <row r="61" spans="1:17" s="330" customFormat="1" ht="18.899999999999999" customHeight="1" x14ac:dyDescent="0.25">
      <c r="A61" s="316">
        <v>55</v>
      </c>
      <c r="B61" s="337"/>
      <c r="C61" s="337"/>
      <c r="D61" s="323"/>
      <c r="E61" s="320"/>
      <c r="F61" s="329"/>
      <c r="G61" s="329"/>
      <c r="H61" s="333"/>
      <c r="I61" s="334"/>
      <c r="J61" s="324" t="e">
        <f>IF(AND(Q61="",#REF!&gt;0,#REF!&lt;5),K61,)</f>
        <v>#REF!</v>
      </c>
      <c r="K61" s="325" t="str">
        <f>IF(D61="","ZZZ9",IF(AND(#REF!&gt;0,#REF!&lt;5),D61&amp;#REF!,D61&amp;"9"))</f>
        <v>ZZZ9</v>
      </c>
      <c r="L61" s="326">
        <f t="shared" si="0"/>
        <v>999</v>
      </c>
      <c r="M61" s="340">
        <f t="shared" si="1"/>
        <v>999</v>
      </c>
      <c r="N61" s="336"/>
      <c r="O61" s="329"/>
      <c r="P61" s="328">
        <f t="shared" si="2"/>
        <v>999</v>
      </c>
      <c r="Q61" s="329"/>
    </row>
    <row r="62" spans="1:17" s="330" customFormat="1" ht="18.899999999999999" customHeight="1" x14ac:dyDescent="0.25">
      <c r="A62" s="316">
        <v>56</v>
      </c>
      <c r="B62" s="337"/>
      <c r="C62" s="337"/>
      <c r="D62" s="323"/>
      <c r="E62" s="320"/>
      <c r="F62" s="329"/>
      <c r="G62" s="329"/>
      <c r="H62" s="333"/>
      <c r="I62" s="334"/>
      <c r="J62" s="324" t="e">
        <f>IF(AND(Q62="",#REF!&gt;0,#REF!&lt;5),K62,)</f>
        <v>#REF!</v>
      </c>
      <c r="K62" s="325" t="str">
        <f>IF(D62="","ZZZ9",IF(AND(#REF!&gt;0,#REF!&lt;5),D62&amp;#REF!,D62&amp;"9"))</f>
        <v>ZZZ9</v>
      </c>
      <c r="L62" s="326">
        <f t="shared" si="0"/>
        <v>999</v>
      </c>
      <c r="M62" s="340">
        <f t="shared" si="1"/>
        <v>999</v>
      </c>
      <c r="N62" s="336"/>
      <c r="O62" s="329"/>
      <c r="P62" s="328">
        <f t="shared" si="2"/>
        <v>999</v>
      </c>
      <c r="Q62" s="329"/>
    </row>
    <row r="63" spans="1:17" s="330" customFormat="1" ht="18.899999999999999" customHeight="1" x14ac:dyDescent="0.25">
      <c r="A63" s="316">
        <v>57</v>
      </c>
      <c r="B63" s="337"/>
      <c r="C63" s="337"/>
      <c r="D63" s="323"/>
      <c r="E63" s="320"/>
      <c r="F63" s="329"/>
      <c r="G63" s="329"/>
      <c r="H63" s="333"/>
      <c r="I63" s="334"/>
      <c r="J63" s="324" t="e">
        <f>IF(AND(Q63="",#REF!&gt;0,#REF!&lt;5),K63,)</f>
        <v>#REF!</v>
      </c>
      <c r="K63" s="325" t="str">
        <f>IF(D63="","ZZZ9",IF(AND(#REF!&gt;0,#REF!&lt;5),D63&amp;#REF!,D63&amp;"9"))</f>
        <v>ZZZ9</v>
      </c>
      <c r="L63" s="326">
        <f t="shared" si="0"/>
        <v>999</v>
      </c>
      <c r="M63" s="340">
        <f t="shared" si="1"/>
        <v>999</v>
      </c>
      <c r="N63" s="336"/>
      <c r="O63" s="329"/>
      <c r="P63" s="328">
        <f t="shared" si="2"/>
        <v>999</v>
      </c>
      <c r="Q63" s="329"/>
    </row>
    <row r="64" spans="1:17" s="330" customFormat="1" ht="18.899999999999999" customHeight="1" x14ac:dyDescent="0.25">
      <c r="A64" s="316">
        <v>58</v>
      </c>
      <c r="B64" s="337"/>
      <c r="C64" s="337"/>
      <c r="D64" s="323"/>
      <c r="E64" s="320"/>
      <c r="F64" s="329"/>
      <c r="G64" s="329"/>
      <c r="H64" s="333"/>
      <c r="I64" s="334"/>
      <c r="J64" s="324" t="e">
        <f>IF(AND(Q64="",#REF!&gt;0,#REF!&lt;5),K64,)</f>
        <v>#REF!</v>
      </c>
      <c r="K64" s="325" t="str">
        <f>IF(D64="","ZZZ9",IF(AND(#REF!&gt;0,#REF!&lt;5),D64&amp;#REF!,D64&amp;"9"))</f>
        <v>ZZZ9</v>
      </c>
      <c r="L64" s="326">
        <f t="shared" si="0"/>
        <v>999</v>
      </c>
      <c r="M64" s="340">
        <f t="shared" si="1"/>
        <v>999</v>
      </c>
      <c r="N64" s="336"/>
      <c r="O64" s="329"/>
      <c r="P64" s="328">
        <f t="shared" si="2"/>
        <v>999</v>
      </c>
      <c r="Q64" s="329"/>
    </row>
    <row r="65" spans="1:17" s="330" customFormat="1" ht="18.899999999999999" customHeight="1" x14ac:dyDescent="0.25">
      <c r="A65" s="316">
        <v>59</v>
      </c>
      <c r="B65" s="337"/>
      <c r="C65" s="337"/>
      <c r="D65" s="323"/>
      <c r="E65" s="320"/>
      <c r="F65" s="329"/>
      <c r="G65" s="329"/>
      <c r="H65" s="333"/>
      <c r="I65" s="334"/>
      <c r="J65" s="324" t="e">
        <f>IF(AND(Q65="",#REF!&gt;0,#REF!&lt;5),K65,)</f>
        <v>#REF!</v>
      </c>
      <c r="K65" s="325" t="str">
        <f>IF(D65="","ZZZ9",IF(AND(#REF!&gt;0,#REF!&lt;5),D65&amp;#REF!,D65&amp;"9"))</f>
        <v>ZZZ9</v>
      </c>
      <c r="L65" s="326">
        <f t="shared" si="0"/>
        <v>999</v>
      </c>
      <c r="M65" s="340">
        <f t="shared" si="1"/>
        <v>999</v>
      </c>
      <c r="N65" s="336"/>
      <c r="O65" s="329"/>
      <c r="P65" s="328">
        <f t="shared" si="2"/>
        <v>999</v>
      </c>
      <c r="Q65" s="329"/>
    </row>
    <row r="66" spans="1:17" s="330" customFormat="1" ht="18.899999999999999" customHeight="1" x14ac:dyDescent="0.25">
      <c r="A66" s="316">
        <v>60</v>
      </c>
      <c r="B66" s="337"/>
      <c r="C66" s="337"/>
      <c r="D66" s="323"/>
      <c r="E66" s="320"/>
      <c r="F66" s="329"/>
      <c r="G66" s="329"/>
      <c r="H66" s="333"/>
      <c r="I66" s="334"/>
      <c r="J66" s="324" t="e">
        <f>IF(AND(Q66="",#REF!&gt;0,#REF!&lt;5),K66,)</f>
        <v>#REF!</v>
      </c>
      <c r="K66" s="325" t="str">
        <f>IF(D66="","ZZZ9",IF(AND(#REF!&gt;0,#REF!&lt;5),D66&amp;#REF!,D66&amp;"9"))</f>
        <v>ZZZ9</v>
      </c>
      <c r="L66" s="326">
        <f t="shared" si="0"/>
        <v>999</v>
      </c>
      <c r="M66" s="340">
        <f t="shared" si="1"/>
        <v>999</v>
      </c>
      <c r="N66" s="336"/>
      <c r="O66" s="329"/>
      <c r="P66" s="328">
        <f t="shared" si="2"/>
        <v>999</v>
      </c>
      <c r="Q66" s="329"/>
    </row>
    <row r="67" spans="1:17" s="330" customFormat="1" ht="18.899999999999999" customHeight="1" x14ac:dyDescent="0.25">
      <c r="A67" s="316">
        <v>61</v>
      </c>
      <c r="B67" s="337"/>
      <c r="C67" s="337"/>
      <c r="D67" s="323"/>
      <c r="E67" s="320"/>
      <c r="F67" s="329"/>
      <c r="G67" s="329"/>
      <c r="H67" s="333"/>
      <c r="I67" s="334"/>
      <c r="J67" s="324" t="e">
        <f>IF(AND(Q67="",#REF!&gt;0,#REF!&lt;5),K67,)</f>
        <v>#REF!</v>
      </c>
      <c r="K67" s="325" t="str">
        <f>IF(D67="","ZZZ9",IF(AND(#REF!&gt;0,#REF!&lt;5),D67&amp;#REF!,D67&amp;"9"))</f>
        <v>ZZZ9</v>
      </c>
      <c r="L67" s="326">
        <f t="shared" si="0"/>
        <v>999</v>
      </c>
      <c r="M67" s="340">
        <f t="shared" si="1"/>
        <v>999</v>
      </c>
      <c r="N67" s="336"/>
      <c r="O67" s="329"/>
      <c r="P67" s="328">
        <f t="shared" si="2"/>
        <v>999</v>
      </c>
      <c r="Q67" s="329"/>
    </row>
    <row r="68" spans="1:17" s="330" customFormat="1" ht="18.899999999999999" customHeight="1" x14ac:dyDescent="0.25">
      <c r="A68" s="316">
        <v>62</v>
      </c>
      <c r="B68" s="337"/>
      <c r="C68" s="337"/>
      <c r="D68" s="323"/>
      <c r="E68" s="320"/>
      <c r="F68" s="329"/>
      <c r="G68" s="329"/>
      <c r="H68" s="333"/>
      <c r="I68" s="334"/>
      <c r="J68" s="324" t="e">
        <f>IF(AND(Q68="",#REF!&gt;0,#REF!&lt;5),K68,)</f>
        <v>#REF!</v>
      </c>
      <c r="K68" s="325" t="str">
        <f>IF(D68="","ZZZ9",IF(AND(#REF!&gt;0,#REF!&lt;5),D68&amp;#REF!,D68&amp;"9"))</f>
        <v>ZZZ9</v>
      </c>
      <c r="L68" s="326">
        <f t="shared" si="0"/>
        <v>999</v>
      </c>
      <c r="M68" s="340">
        <f t="shared" si="1"/>
        <v>999</v>
      </c>
      <c r="N68" s="336"/>
      <c r="O68" s="329"/>
      <c r="P68" s="328">
        <f t="shared" si="2"/>
        <v>999</v>
      </c>
      <c r="Q68" s="329"/>
    </row>
    <row r="69" spans="1:17" s="330" customFormat="1" ht="18.899999999999999" customHeight="1" x14ac:dyDescent="0.25">
      <c r="A69" s="316">
        <v>63</v>
      </c>
      <c r="B69" s="337"/>
      <c r="C69" s="337"/>
      <c r="D69" s="323"/>
      <c r="E69" s="320"/>
      <c r="F69" s="329"/>
      <c r="G69" s="329"/>
      <c r="H69" s="333"/>
      <c r="I69" s="334"/>
      <c r="J69" s="324" t="e">
        <f>IF(AND(Q69="",#REF!&gt;0,#REF!&lt;5),K69,)</f>
        <v>#REF!</v>
      </c>
      <c r="K69" s="325" t="str">
        <f>IF(D69="","ZZZ9",IF(AND(#REF!&gt;0,#REF!&lt;5),D69&amp;#REF!,D69&amp;"9"))</f>
        <v>ZZZ9</v>
      </c>
      <c r="L69" s="326">
        <f t="shared" si="0"/>
        <v>999</v>
      </c>
      <c r="M69" s="340">
        <f t="shared" si="1"/>
        <v>999</v>
      </c>
      <c r="N69" s="336"/>
      <c r="O69" s="329"/>
      <c r="P69" s="328">
        <f t="shared" si="2"/>
        <v>999</v>
      </c>
      <c r="Q69" s="329"/>
    </row>
    <row r="70" spans="1:17" s="330" customFormat="1" ht="18.899999999999999" customHeight="1" x14ac:dyDescent="0.25">
      <c r="A70" s="316">
        <v>64</v>
      </c>
      <c r="B70" s="337"/>
      <c r="C70" s="337"/>
      <c r="D70" s="323"/>
      <c r="E70" s="320"/>
      <c r="F70" s="329"/>
      <c r="G70" s="329"/>
      <c r="H70" s="333"/>
      <c r="I70" s="334"/>
      <c r="J70" s="324" t="e">
        <f>IF(AND(Q70="",#REF!&gt;0,#REF!&lt;5),K70,)</f>
        <v>#REF!</v>
      </c>
      <c r="K70" s="325" t="str">
        <f>IF(D70="","ZZZ9",IF(AND(#REF!&gt;0,#REF!&lt;5),D70&amp;#REF!,D70&amp;"9"))</f>
        <v>ZZZ9</v>
      </c>
      <c r="L70" s="326">
        <f t="shared" si="0"/>
        <v>999</v>
      </c>
      <c r="M70" s="340">
        <f t="shared" si="1"/>
        <v>999</v>
      </c>
      <c r="N70" s="336"/>
      <c r="O70" s="329"/>
      <c r="P70" s="328">
        <f t="shared" si="2"/>
        <v>999</v>
      </c>
      <c r="Q70" s="329"/>
    </row>
    <row r="71" spans="1:17" s="330" customFormat="1" ht="18.899999999999999" customHeight="1" x14ac:dyDescent="0.25">
      <c r="A71" s="316">
        <v>65</v>
      </c>
      <c r="B71" s="337"/>
      <c r="C71" s="337"/>
      <c r="D71" s="323"/>
      <c r="E71" s="320"/>
      <c r="F71" s="329"/>
      <c r="G71" s="329"/>
      <c r="H71" s="333"/>
      <c r="I71" s="334"/>
      <c r="J71" s="324" t="e">
        <f>IF(AND(Q71="",#REF!&gt;0,#REF!&lt;5),K71,)</f>
        <v>#REF!</v>
      </c>
      <c r="K71" s="325" t="str">
        <f>IF(D71="","ZZZ9",IF(AND(#REF!&gt;0,#REF!&lt;5),D71&amp;#REF!,D71&amp;"9"))</f>
        <v>ZZZ9</v>
      </c>
      <c r="L71" s="326">
        <f t="shared" si="0"/>
        <v>999</v>
      </c>
      <c r="M71" s="340">
        <f t="shared" si="1"/>
        <v>999</v>
      </c>
      <c r="N71" s="336"/>
      <c r="O71" s="329"/>
      <c r="P71" s="328">
        <f t="shared" si="2"/>
        <v>999</v>
      </c>
      <c r="Q71" s="329"/>
    </row>
    <row r="72" spans="1:17" s="330" customFormat="1" ht="18.899999999999999" customHeight="1" x14ac:dyDescent="0.25">
      <c r="A72" s="316">
        <v>66</v>
      </c>
      <c r="B72" s="337"/>
      <c r="C72" s="337"/>
      <c r="D72" s="323"/>
      <c r="E72" s="320"/>
      <c r="F72" s="329"/>
      <c r="G72" s="329"/>
      <c r="H72" s="333"/>
      <c r="I72" s="334"/>
      <c r="J72" s="324" t="e">
        <f>IF(AND(Q72="",#REF!&gt;0,#REF!&lt;5),K72,)</f>
        <v>#REF!</v>
      </c>
      <c r="K72" s="325" t="str">
        <f>IF(D72="","ZZZ9",IF(AND(#REF!&gt;0,#REF!&lt;5),D72&amp;#REF!,D72&amp;"9"))</f>
        <v>ZZZ9</v>
      </c>
      <c r="L72" s="326">
        <f t="shared" si="0"/>
        <v>999</v>
      </c>
      <c r="M72" s="340">
        <f t="shared" si="1"/>
        <v>999</v>
      </c>
      <c r="N72" s="336"/>
      <c r="O72" s="329"/>
      <c r="P72" s="328">
        <f t="shared" si="2"/>
        <v>999</v>
      </c>
      <c r="Q72" s="329"/>
    </row>
    <row r="73" spans="1:17" s="330" customFormat="1" ht="18.899999999999999" customHeight="1" x14ac:dyDescent="0.25">
      <c r="A73" s="316">
        <v>67</v>
      </c>
      <c r="B73" s="337"/>
      <c r="C73" s="337"/>
      <c r="D73" s="323"/>
      <c r="E73" s="320"/>
      <c r="F73" s="329"/>
      <c r="G73" s="329"/>
      <c r="H73" s="333"/>
      <c r="I73" s="334"/>
      <c r="J73" s="324" t="e">
        <f>IF(AND(Q73="",#REF!&gt;0,#REF!&lt;5),K73,)</f>
        <v>#REF!</v>
      </c>
      <c r="K73" s="325" t="str">
        <f>IF(D73="","ZZZ9",IF(AND(#REF!&gt;0,#REF!&lt;5),D73&amp;#REF!,D73&amp;"9"))</f>
        <v>ZZZ9</v>
      </c>
      <c r="L73" s="326">
        <f t="shared" si="0"/>
        <v>999</v>
      </c>
      <c r="M73" s="340">
        <f t="shared" si="1"/>
        <v>999</v>
      </c>
      <c r="N73" s="336"/>
      <c r="O73" s="329"/>
      <c r="P73" s="328">
        <f t="shared" si="2"/>
        <v>999</v>
      </c>
      <c r="Q73" s="329"/>
    </row>
    <row r="74" spans="1:17" s="330" customFormat="1" ht="18.899999999999999" customHeight="1" x14ac:dyDescent="0.25">
      <c r="A74" s="316">
        <v>68</v>
      </c>
      <c r="B74" s="337"/>
      <c r="C74" s="337"/>
      <c r="D74" s="323"/>
      <c r="E74" s="320"/>
      <c r="F74" s="329"/>
      <c r="G74" s="329"/>
      <c r="H74" s="333"/>
      <c r="I74" s="334"/>
      <c r="J74" s="324" t="e">
        <f>IF(AND(Q74="",#REF!&gt;0,#REF!&lt;5),K74,)</f>
        <v>#REF!</v>
      </c>
      <c r="K74" s="325" t="str">
        <f>IF(D74="","ZZZ9",IF(AND(#REF!&gt;0,#REF!&lt;5),D74&amp;#REF!,D74&amp;"9"))</f>
        <v>ZZZ9</v>
      </c>
      <c r="L74" s="326">
        <f t="shared" si="0"/>
        <v>999</v>
      </c>
      <c r="M74" s="340">
        <f t="shared" si="1"/>
        <v>999</v>
      </c>
      <c r="N74" s="336"/>
      <c r="O74" s="329"/>
      <c r="P74" s="328">
        <f t="shared" si="2"/>
        <v>999</v>
      </c>
      <c r="Q74" s="329"/>
    </row>
    <row r="75" spans="1:17" s="330" customFormat="1" ht="18.899999999999999" customHeight="1" x14ac:dyDescent="0.25">
      <c r="A75" s="316">
        <v>69</v>
      </c>
      <c r="B75" s="337"/>
      <c r="C75" s="337"/>
      <c r="D75" s="323"/>
      <c r="E75" s="320"/>
      <c r="F75" s="329"/>
      <c r="G75" s="329"/>
      <c r="H75" s="333"/>
      <c r="I75" s="334"/>
      <c r="J75" s="324" t="e">
        <f>IF(AND(Q75="",#REF!&gt;0,#REF!&lt;5),K75,)</f>
        <v>#REF!</v>
      </c>
      <c r="K75" s="325" t="str">
        <f>IF(D75="","ZZZ9",IF(AND(#REF!&gt;0,#REF!&lt;5),D75&amp;#REF!,D75&amp;"9"))</f>
        <v>ZZZ9</v>
      </c>
      <c r="L75" s="326">
        <f t="shared" si="0"/>
        <v>999</v>
      </c>
      <c r="M75" s="340">
        <f t="shared" si="1"/>
        <v>999</v>
      </c>
      <c r="N75" s="336"/>
      <c r="O75" s="329"/>
      <c r="P75" s="328">
        <f t="shared" si="2"/>
        <v>999</v>
      </c>
      <c r="Q75" s="329"/>
    </row>
    <row r="76" spans="1:17" s="330" customFormat="1" ht="18.899999999999999" customHeight="1" x14ac:dyDescent="0.25">
      <c r="A76" s="316">
        <v>70</v>
      </c>
      <c r="B76" s="337"/>
      <c r="C76" s="337"/>
      <c r="D76" s="323"/>
      <c r="E76" s="320"/>
      <c r="F76" s="329"/>
      <c r="G76" s="329"/>
      <c r="H76" s="333"/>
      <c r="I76" s="334"/>
      <c r="J76" s="324" t="e">
        <f>IF(AND(Q76="",#REF!&gt;0,#REF!&lt;5),K76,)</f>
        <v>#REF!</v>
      </c>
      <c r="K76" s="325" t="str">
        <f>IF(D76="","ZZZ9",IF(AND(#REF!&gt;0,#REF!&lt;5),D76&amp;#REF!,D76&amp;"9"))</f>
        <v>ZZZ9</v>
      </c>
      <c r="L76" s="326">
        <f t="shared" si="0"/>
        <v>999</v>
      </c>
      <c r="M76" s="340">
        <f t="shared" si="1"/>
        <v>999</v>
      </c>
      <c r="N76" s="336"/>
      <c r="O76" s="329"/>
      <c r="P76" s="328">
        <f t="shared" si="2"/>
        <v>999</v>
      </c>
      <c r="Q76" s="329"/>
    </row>
    <row r="77" spans="1:17" s="330" customFormat="1" ht="18.899999999999999" customHeight="1" x14ac:dyDescent="0.25">
      <c r="A77" s="316">
        <v>71</v>
      </c>
      <c r="B77" s="337"/>
      <c r="C77" s="337"/>
      <c r="D77" s="323"/>
      <c r="E77" s="320"/>
      <c r="F77" s="329"/>
      <c r="G77" s="329"/>
      <c r="H77" s="333"/>
      <c r="I77" s="334"/>
      <c r="J77" s="324" t="e">
        <f>IF(AND(Q77="",#REF!&gt;0,#REF!&lt;5),K77,)</f>
        <v>#REF!</v>
      </c>
      <c r="K77" s="325" t="str">
        <f>IF(D77="","ZZZ9",IF(AND(#REF!&gt;0,#REF!&lt;5),D77&amp;#REF!,D77&amp;"9"))</f>
        <v>ZZZ9</v>
      </c>
      <c r="L77" s="326">
        <f t="shared" si="0"/>
        <v>999</v>
      </c>
      <c r="M77" s="340">
        <f t="shared" si="1"/>
        <v>999</v>
      </c>
      <c r="N77" s="336"/>
      <c r="O77" s="329"/>
      <c r="P77" s="328">
        <f t="shared" si="2"/>
        <v>999</v>
      </c>
      <c r="Q77" s="329"/>
    </row>
    <row r="78" spans="1:17" s="330" customFormat="1" ht="18.899999999999999" customHeight="1" x14ac:dyDescent="0.25">
      <c r="A78" s="316">
        <v>72</v>
      </c>
      <c r="B78" s="337"/>
      <c r="C78" s="337"/>
      <c r="D78" s="323"/>
      <c r="E78" s="320"/>
      <c r="F78" s="329"/>
      <c r="G78" s="329"/>
      <c r="H78" s="333"/>
      <c r="I78" s="334"/>
      <c r="J78" s="324" t="e">
        <f>IF(AND(Q78="",#REF!&gt;0,#REF!&lt;5),K78,)</f>
        <v>#REF!</v>
      </c>
      <c r="K78" s="325" t="str">
        <f>IF(D78="","ZZZ9",IF(AND(#REF!&gt;0,#REF!&lt;5),D78&amp;#REF!,D78&amp;"9"))</f>
        <v>ZZZ9</v>
      </c>
      <c r="L78" s="326">
        <f t="shared" si="0"/>
        <v>999</v>
      </c>
      <c r="M78" s="340">
        <f t="shared" si="1"/>
        <v>999</v>
      </c>
      <c r="N78" s="336"/>
      <c r="O78" s="329"/>
      <c r="P78" s="328">
        <f t="shared" si="2"/>
        <v>999</v>
      </c>
      <c r="Q78" s="329"/>
    </row>
    <row r="79" spans="1:17" s="330" customFormat="1" ht="18.899999999999999" customHeight="1" x14ac:dyDescent="0.25">
      <c r="A79" s="316">
        <v>73</v>
      </c>
      <c r="B79" s="337"/>
      <c r="C79" s="337"/>
      <c r="D79" s="323"/>
      <c r="E79" s="320"/>
      <c r="F79" s="329"/>
      <c r="G79" s="329"/>
      <c r="H79" s="333"/>
      <c r="I79" s="334"/>
      <c r="J79" s="324" t="e">
        <f>IF(AND(Q79="",#REF!&gt;0,#REF!&lt;5),K79,)</f>
        <v>#REF!</v>
      </c>
      <c r="K79" s="325" t="str">
        <f>IF(D79="","ZZZ9",IF(AND(#REF!&gt;0,#REF!&lt;5),D79&amp;#REF!,D79&amp;"9"))</f>
        <v>ZZZ9</v>
      </c>
      <c r="L79" s="326">
        <f t="shared" si="0"/>
        <v>999</v>
      </c>
      <c r="M79" s="340">
        <f t="shared" si="1"/>
        <v>999</v>
      </c>
      <c r="N79" s="336"/>
      <c r="O79" s="329"/>
      <c r="P79" s="328">
        <f t="shared" si="2"/>
        <v>999</v>
      </c>
      <c r="Q79" s="329"/>
    </row>
    <row r="80" spans="1:17" s="330" customFormat="1" ht="18.899999999999999" customHeight="1" x14ac:dyDescent="0.25">
      <c r="A80" s="316">
        <v>74</v>
      </c>
      <c r="B80" s="337"/>
      <c r="C80" s="337"/>
      <c r="D80" s="323"/>
      <c r="E80" s="320"/>
      <c r="F80" s="329"/>
      <c r="G80" s="329"/>
      <c r="H80" s="333"/>
      <c r="I80" s="334"/>
      <c r="J80" s="324" t="e">
        <f>IF(AND(Q80="",#REF!&gt;0,#REF!&lt;5),K80,)</f>
        <v>#REF!</v>
      </c>
      <c r="K80" s="325" t="str">
        <f>IF(D80="","ZZZ9",IF(AND(#REF!&gt;0,#REF!&lt;5),D80&amp;#REF!,D80&amp;"9"))</f>
        <v>ZZZ9</v>
      </c>
      <c r="L80" s="326">
        <f t="shared" si="0"/>
        <v>999</v>
      </c>
      <c r="M80" s="340">
        <f t="shared" si="1"/>
        <v>999</v>
      </c>
      <c r="N80" s="336"/>
      <c r="O80" s="329"/>
      <c r="P80" s="328">
        <f t="shared" si="2"/>
        <v>999</v>
      </c>
      <c r="Q80" s="329"/>
    </row>
    <row r="81" spans="1:17" s="330" customFormat="1" ht="18.899999999999999" customHeight="1" x14ac:dyDescent="0.25">
      <c r="A81" s="316">
        <v>75</v>
      </c>
      <c r="B81" s="337"/>
      <c r="C81" s="337"/>
      <c r="D81" s="323"/>
      <c r="E81" s="320"/>
      <c r="F81" s="329"/>
      <c r="G81" s="329"/>
      <c r="H81" s="333"/>
      <c r="I81" s="334"/>
      <c r="J81" s="324" t="e">
        <f>IF(AND(Q81="",#REF!&gt;0,#REF!&lt;5),K81,)</f>
        <v>#REF!</v>
      </c>
      <c r="K81" s="325" t="str">
        <f>IF(D81="","ZZZ9",IF(AND(#REF!&gt;0,#REF!&lt;5),D81&amp;#REF!,D81&amp;"9"))</f>
        <v>ZZZ9</v>
      </c>
      <c r="L81" s="326">
        <f t="shared" si="0"/>
        <v>999</v>
      </c>
      <c r="M81" s="340">
        <f t="shared" si="1"/>
        <v>999</v>
      </c>
      <c r="N81" s="336"/>
      <c r="O81" s="329"/>
      <c r="P81" s="328">
        <f t="shared" si="2"/>
        <v>999</v>
      </c>
      <c r="Q81" s="329"/>
    </row>
    <row r="82" spans="1:17" s="330" customFormat="1" ht="18.899999999999999" customHeight="1" x14ac:dyDescent="0.25">
      <c r="A82" s="316">
        <v>76</v>
      </c>
      <c r="B82" s="337"/>
      <c r="C82" s="337"/>
      <c r="D82" s="323"/>
      <c r="E82" s="320"/>
      <c r="F82" s="329"/>
      <c r="G82" s="329"/>
      <c r="H82" s="333"/>
      <c r="I82" s="334"/>
      <c r="J82" s="324" t="e">
        <f>IF(AND(Q82="",#REF!&gt;0,#REF!&lt;5),K82,)</f>
        <v>#REF!</v>
      </c>
      <c r="K82" s="325" t="str">
        <f>IF(D82="","ZZZ9",IF(AND(#REF!&gt;0,#REF!&lt;5),D82&amp;#REF!,D82&amp;"9"))</f>
        <v>ZZZ9</v>
      </c>
      <c r="L82" s="326">
        <f t="shared" si="0"/>
        <v>999</v>
      </c>
      <c r="M82" s="340">
        <f t="shared" si="1"/>
        <v>999</v>
      </c>
      <c r="N82" s="336"/>
      <c r="O82" s="329"/>
      <c r="P82" s="328">
        <f t="shared" si="2"/>
        <v>999</v>
      </c>
      <c r="Q82" s="329"/>
    </row>
    <row r="83" spans="1:17" s="330" customFormat="1" ht="18.899999999999999" customHeight="1" x14ac:dyDescent="0.25">
      <c r="A83" s="316">
        <v>77</v>
      </c>
      <c r="B83" s="337"/>
      <c r="C83" s="337"/>
      <c r="D83" s="323"/>
      <c r="E83" s="320"/>
      <c r="F83" s="329"/>
      <c r="G83" s="329"/>
      <c r="H83" s="333"/>
      <c r="I83" s="334"/>
      <c r="J83" s="324" t="e">
        <f>IF(AND(Q83="",#REF!&gt;0,#REF!&lt;5),K83,)</f>
        <v>#REF!</v>
      </c>
      <c r="K83" s="325" t="str">
        <f>IF(D83="","ZZZ9",IF(AND(#REF!&gt;0,#REF!&lt;5),D83&amp;#REF!,D83&amp;"9"))</f>
        <v>ZZZ9</v>
      </c>
      <c r="L83" s="326">
        <f t="shared" si="0"/>
        <v>999</v>
      </c>
      <c r="M83" s="340">
        <f t="shared" si="1"/>
        <v>999</v>
      </c>
      <c r="N83" s="336"/>
      <c r="O83" s="329"/>
      <c r="P83" s="328">
        <f t="shared" si="2"/>
        <v>999</v>
      </c>
      <c r="Q83" s="329"/>
    </row>
    <row r="84" spans="1:17" s="330" customFormat="1" ht="18.899999999999999" customHeight="1" x14ac:dyDescent="0.25">
      <c r="A84" s="316">
        <v>78</v>
      </c>
      <c r="B84" s="337"/>
      <c r="C84" s="337"/>
      <c r="D84" s="323"/>
      <c r="E84" s="320"/>
      <c r="F84" s="329"/>
      <c r="G84" s="329"/>
      <c r="H84" s="333"/>
      <c r="I84" s="334"/>
      <c r="J84" s="324" t="e">
        <f>IF(AND(Q84="",#REF!&gt;0,#REF!&lt;5),K84,)</f>
        <v>#REF!</v>
      </c>
      <c r="K84" s="325" t="str">
        <f>IF(D84="","ZZZ9",IF(AND(#REF!&gt;0,#REF!&lt;5),D84&amp;#REF!,D84&amp;"9"))</f>
        <v>ZZZ9</v>
      </c>
      <c r="L84" s="326">
        <f t="shared" si="0"/>
        <v>999</v>
      </c>
      <c r="M84" s="340">
        <f t="shared" si="1"/>
        <v>999</v>
      </c>
      <c r="N84" s="336"/>
      <c r="O84" s="329"/>
      <c r="P84" s="328">
        <f t="shared" si="2"/>
        <v>999</v>
      </c>
      <c r="Q84" s="329"/>
    </row>
    <row r="85" spans="1:17" s="330" customFormat="1" ht="18.899999999999999" customHeight="1" x14ac:dyDescent="0.25">
      <c r="A85" s="316">
        <v>79</v>
      </c>
      <c r="B85" s="337"/>
      <c r="C85" s="337"/>
      <c r="D85" s="323"/>
      <c r="E85" s="320"/>
      <c r="F85" s="329"/>
      <c r="G85" s="329"/>
      <c r="H85" s="333"/>
      <c r="I85" s="334"/>
      <c r="J85" s="324" t="e">
        <f>IF(AND(Q85="",#REF!&gt;0,#REF!&lt;5),K85,)</f>
        <v>#REF!</v>
      </c>
      <c r="K85" s="325" t="str">
        <f>IF(D85="","ZZZ9",IF(AND(#REF!&gt;0,#REF!&lt;5),D85&amp;#REF!,D85&amp;"9"))</f>
        <v>ZZZ9</v>
      </c>
      <c r="L85" s="326">
        <f t="shared" si="0"/>
        <v>999</v>
      </c>
      <c r="M85" s="340">
        <f t="shared" si="1"/>
        <v>999</v>
      </c>
      <c r="N85" s="336"/>
      <c r="O85" s="329"/>
      <c r="P85" s="328">
        <f t="shared" si="2"/>
        <v>999</v>
      </c>
      <c r="Q85" s="329"/>
    </row>
    <row r="86" spans="1:17" s="330" customFormat="1" ht="18.899999999999999" customHeight="1" x14ac:dyDescent="0.25">
      <c r="A86" s="316">
        <v>80</v>
      </c>
      <c r="B86" s="337"/>
      <c r="C86" s="337"/>
      <c r="D86" s="323"/>
      <c r="E86" s="320"/>
      <c r="F86" s="329"/>
      <c r="G86" s="329"/>
      <c r="H86" s="333"/>
      <c r="I86" s="334"/>
      <c r="J86" s="324" t="e">
        <f>IF(AND(Q86="",#REF!&gt;0,#REF!&lt;5),K86,)</f>
        <v>#REF!</v>
      </c>
      <c r="K86" s="325" t="str">
        <f>IF(D86="","ZZZ9",IF(AND(#REF!&gt;0,#REF!&lt;5),D86&amp;#REF!,D86&amp;"9"))</f>
        <v>ZZZ9</v>
      </c>
      <c r="L86" s="326">
        <f t="shared" si="0"/>
        <v>999</v>
      </c>
      <c r="M86" s="340">
        <f t="shared" si="1"/>
        <v>999</v>
      </c>
      <c r="N86" s="336"/>
      <c r="O86" s="329"/>
      <c r="P86" s="328">
        <f t="shared" si="2"/>
        <v>999</v>
      </c>
      <c r="Q86" s="329"/>
    </row>
    <row r="87" spans="1:17" s="330" customFormat="1" ht="18.899999999999999" customHeight="1" x14ac:dyDescent="0.25">
      <c r="A87" s="316">
        <v>81</v>
      </c>
      <c r="B87" s="337"/>
      <c r="C87" s="337"/>
      <c r="D87" s="323"/>
      <c r="E87" s="320"/>
      <c r="F87" s="329"/>
      <c r="G87" s="329"/>
      <c r="H87" s="333"/>
      <c r="I87" s="334"/>
      <c r="J87" s="324" t="e">
        <f>IF(AND(Q87="",#REF!&gt;0,#REF!&lt;5),K87,)</f>
        <v>#REF!</v>
      </c>
      <c r="K87" s="325" t="str">
        <f>IF(D87="","ZZZ9",IF(AND(#REF!&gt;0,#REF!&lt;5),D87&amp;#REF!,D87&amp;"9"))</f>
        <v>ZZZ9</v>
      </c>
      <c r="L87" s="326">
        <f t="shared" si="0"/>
        <v>999</v>
      </c>
      <c r="M87" s="340">
        <f t="shared" si="1"/>
        <v>999</v>
      </c>
      <c r="N87" s="336"/>
      <c r="O87" s="329"/>
      <c r="P87" s="328">
        <f t="shared" si="2"/>
        <v>999</v>
      </c>
      <c r="Q87" s="329"/>
    </row>
    <row r="88" spans="1:17" s="330" customFormat="1" ht="18.899999999999999" customHeight="1" x14ac:dyDescent="0.25">
      <c r="A88" s="316">
        <v>82</v>
      </c>
      <c r="B88" s="337"/>
      <c r="C88" s="337"/>
      <c r="D88" s="323"/>
      <c r="E88" s="320"/>
      <c r="F88" s="329"/>
      <c r="G88" s="329"/>
      <c r="H88" s="333"/>
      <c r="I88" s="334"/>
      <c r="J88" s="324" t="e">
        <f>IF(AND(Q88="",#REF!&gt;0,#REF!&lt;5),K88,)</f>
        <v>#REF!</v>
      </c>
      <c r="K88" s="325" t="str">
        <f>IF(D88="","ZZZ9",IF(AND(#REF!&gt;0,#REF!&lt;5),D88&amp;#REF!,D88&amp;"9"))</f>
        <v>ZZZ9</v>
      </c>
      <c r="L88" s="326">
        <f t="shared" si="0"/>
        <v>999</v>
      </c>
      <c r="M88" s="340">
        <f t="shared" si="1"/>
        <v>999</v>
      </c>
      <c r="N88" s="336"/>
      <c r="O88" s="329"/>
      <c r="P88" s="328">
        <f t="shared" si="2"/>
        <v>999</v>
      </c>
      <c r="Q88" s="329"/>
    </row>
    <row r="89" spans="1:17" s="330" customFormat="1" ht="18.899999999999999" customHeight="1" x14ac:dyDescent="0.25">
      <c r="A89" s="316">
        <v>83</v>
      </c>
      <c r="B89" s="337"/>
      <c r="C89" s="337"/>
      <c r="D89" s="323"/>
      <c r="E89" s="320"/>
      <c r="F89" s="329"/>
      <c r="G89" s="329"/>
      <c r="H89" s="333"/>
      <c r="I89" s="334"/>
      <c r="J89" s="324" t="e">
        <f>IF(AND(Q89="",#REF!&gt;0,#REF!&lt;5),K89,)</f>
        <v>#REF!</v>
      </c>
      <c r="K89" s="325" t="str">
        <f>IF(D89="","ZZZ9",IF(AND(#REF!&gt;0,#REF!&lt;5),D89&amp;#REF!,D89&amp;"9"))</f>
        <v>ZZZ9</v>
      </c>
      <c r="L89" s="326">
        <f t="shared" si="0"/>
        <v>999</v>
      </c>
      <c r="M89" s="340">
        <f t="shared" si="1"/>
        <v>999</v>
      </c>
      <c r="N89" s="336"/>
      <c r="O89" s="329"/>
      <c r="P89" s="328">
        <f t="shared" si="2"/>
        <v>999</v>
      </c>
      <c r="Q89" s="329"/>
    </row>
    <row r="90" spans="1:17" s="330" customFormat="1" ht="18.899999999999999" customHeight="1" x14ac:dyDescent="0.25">
      <c r="A90" s="316">
        <v>84</v>
      </c>
      <c r="B90" s="337"/>
      <c r="C90" s="337"/>
      <c r="D90" s="323"/>
      <c r="E90" s="320"/>
      <c r="F90" s="329"/>
      <c r="G90" s="329"/>
      <c r="H90" s="333"/>
      <c r="I90" s="334"/>
      <c r="J90" s="324" t="e">
        <f>IF(AND(Q90="",#REF!&gt;0,#REF!&lt;5),K90,)</f>
        <v>#REF!</v>
      </c>
      <c r="K90" s="325" t="str">
        <f>IF(D90="","ZZZ9",IF(AND(#REF!&gt;0,#REF!&lt;5),D90&amp;#REF!,D90&amp;"9"))</f>
        <v>ZZZ9</v>
      </c>
      <c r="L90" s="326">
        <f t="shared" si="0"/>
        <v>999</v>
      </c>
      <c r="M90" s="340">
        <f t="shared" si="1"/>
        <v>999</v>
      </c>
      <c r="N90" s="336"/>
      <c r="O90" s="329"/>
      <c r="P90" s="328">
        <f t="shared" si="2"/>
        <v>999</v>
      </c>
      <c r="Q90" s="329"/>
    </row>
    <row r="91" spans="1:17" s="330" customFormat="1" ht="18.899999999999999" customHeight="1" x14ac:dyDescent="0.25">
      <c r="A91" s="316">
        <v>85</v>
      </c>
      <c r="B91" s="337"/>
      <c r="C91" s="337"/>
      <c r="D91" s="323"/>
      <c r="E91" s="320"/>
      <c r="F91" s="329"/>
      <c r="G91" s="329"/>
      <c r="H91" s="333"/>
      <c r="I91" s="334"/>
      <c r="J91" s="324" t="e">
        <f>IF(AND(Q91="",#REF!&gt;0,#REF!&lt;5),K91,)</f>
        <v>#REF!</v>
      </c>
      <c r="K91" s="325" t="str">
        <f>IF(D91="","ZZZ9",IF(AND(#REF!&gt;0,#REF!&lt;5),D91&amp;#REF!,D91&amp;"9"))</f>
        <v>ZZZ9</v>
      </c>
      <c r="L91" s="326">
        <f t="shared" si="0"/>
        <v>999</v>
      </c>
      <c r="M91" s="340">
        <f t="shared" si="1"/>
        <v>999</v>
      </c>
      <c r="N91" s="336"/>
      <c r="O91" s="329"/>
      <c r="P91" s="328">
        <f t="shared" si="2"/>
        <v>999</v>
      </c>
      <c r="Q91" s="329"/>
    </row>
    <row r="92" spans="1:17" s="330" customFormat="1" ht="18.899999999999999" customHeight="1" x14ac:dyDescent="0.25">
      <c r="A92" s="316">
        <v>86</v>
      </c>
      <c r="B92" s="337"/>
      <c r="C92" s="337"/>
      <c r="D92" s="323"/>
      <c r="E92" s="320"/>
      <c r="F92" s="329"/>
      <c r="G92" s="329"/>
      <c r="H92" s="333"/>
      <c r="I92" s="334"/>
      <c r="J92" s="324" t="e">
        <f>IF(AND(Q92="",#REF!&gt;0,#REF!&lt;5),K92,)</f>
        <v>#REF!</v>
      </c>
      <c r="K92" s="325" t="str">
        <f>IF(D92="","ZZZ9",IF(AND(#REF!&gt;0,#REF!&lt;5),D92&amp;#REF!,D92&amp;"9"))</f>
        <v>ZZZ9</v>
      </c>
      <c r="L92" s="326">
        <f t="shared" si="0"/>
        <v>999</v>
      </c>
      <c r="M92" s="340">
        <f t="shared" si="1"/>
        <v>999</v>
      </c>
      <c r="N92" s="336"/>
      <c r="O92" s="329"/>
      <c r="P92" s="328">
        <f t="shared" si="2"/>
        <v>999</v>
      </c>
      <c r="Q92" s="329"/>
    </row>
    <row r="93" spans="1:17" s="330" customFormat="1" ht="18.899999999999999" customHeight="1" x14ac:dyDescent="0.25">
      <c r="A93" s="316">
        <v>87</v>
      </c>
      <c r="B93" s="337"/>
      <c r="C93" s="337"/>
      <c r="D93" s="323"/>
      <c r="E93" s="320"/>
      <c r="F93" s="329"/>
      <c r="G93" s="329"/>
      <c r="H93" s="333"/>
      <c r="I93" s="334"/>
      <c r="J93" s="324" t="e">
        <f>IF(AND(Q93="",#REF!&gt;0,#REF!&lt;5),K93,)</f>
        <v>#REF!</v>
      </c>
      <c r="K93" s="325" t="str">
        <f>IF(D93="","ZZZ9",IF(AND(#REF!&gt;0,#REF!&lt;5),D93&amp;#REF!,D93&amp;"9"))</f>
        <v>ZZZ9</v>
      </c>
      <c r="L93" s="326">
        <f t="shared" si="0"/>
        <v>999</v>
      </c>
      <c r="M93" s="340">
        <f t="shared" si="1"/>
        <v>999</v>
      </c>
      <c r="N93" s="336"/>
      <c r="O93" s="329"/>
      <c r="P93" s="328">
        <f t="shared" si="2"/>
        <v>999</v>
      </c>
      <c r="Q93" s="329"/>
    </row>
    <row r="94" spans="1:17" s="330" customFormat="1" ht="18.899999999999999" customHeight="1" x14ac:dyDescent="0.25">
      <c r="A94" s="316">
        <v>88</v>
      </c>
      <c r="B94" s="337"/>
      <c r="C94" s="337"/>
      <c r="D94" s="323"/>
      <c r="E94" s="320"/>
      <c r="F94" s="329"/>
      <c r="G94" s="329"/>
      <c r="H94" s="333"/>
      <c r="I94" s="334"/>
      <c r="J94" s="324" t="e">
        <f>IF(AND(Q94="",#REF!&gt;0,#REF!&lt;5),K94,)</f>
        <v>#REF!</v>
      </c>
      <c r="K94" s="325" t="str">
        <f>IF(D94="","ZZZ9",IF(AND(#REF!&gt;0,#REF!&lt;5),D94&amp;#REF!,D94&amp;"9"))</f>
        <v>ZZZ9</v>
      </c>
      <c r="L94" s="326">
        <f t="shared" si="0"/>
        <v>999</v>
      </c>
      <c r="M94" s="340">
        <f t="shared" si="1"/>
        <v>999</v>
      </c>
      <c r="N94" s="336"/>
      <c r="O94" s="329"/>
      <c r="P94" s="328">
        <f t="shared" si="2"/>
        <v>999</v>
      </c>
      <c r="Q94" s="329"/>
    </row>
    <row r="95" spans="1:17" s="330" customFormat="1" ht="18.899999999999999" customHeight="1" x14ac:dyDescent="0.25">
      <c r="A95" s="316">
        <v>89</v>
      </c>
      <c r="B95" s="337"/>
      <c r="C95" s="337"/>
      <c r="D95" s="323"/>
      <c r="E95" s="320"/>
      <c r="F95" s="329"/>
      <c r="G95" s="329"/>
      <c r="H95" s="333"/>
      <c r="I95" s="334"/>
      <c r="J95" s="324" t="e">
        <f>IF(AND(Q95="",#REF!&gt;0,#REF!&lt;5),K95,)</f>
        <v>#REF!</v>
      </c>
      <c r="K95" s="325" t="str">
        <f>IF(D95="","ZZZ9",IF(AND(#REF!&gt;0,#REF!&lt;5),D95&amp;#REF!,D95&amp;"9"))</f>
        <v>ZZZ9</v>
      </c>
      <c r="L95" s="326">
        <f t="shared" si="0"/>
        <v>999</v>
      </c>
      <c r="M95" s="340">
        <f t="shared" si="1"/>
        <v>999</v>
      </c>
      <c r="N95" s="336"/>
      <c r="O95" s="329"/>
      <c r="P95" s="328">
        <f t="shared" si="2"/>
        <v>999</v>
      </c>
      <c r="Q95" s="329"/>
    </row>
    <row r="96" spans="1:17" s="330" customFormat="1" ht="18.899999999999999" customHeight="1" x14ac:dyDescent="0.25">
      <c r="A96" s="316">
        <v>90</v>
      </c>
      <c r="B96" s="337"/>
      <c r="C96" s="337"/>
      <c r="D96" s="323"/>
      <c r="E96" s="320"/>
      <c r="F96" s="329"/>
      <c r="G96" s="329"/>
      <c r="H96" s="333"/>
      <c r="I96" s="334"/>
      <c r="J96" s="324" t="e">
        <f>IF(AND(Q96="",#REF!&gt;0,#REF!&lt;5),K96,)</f>
        <v>#REF!</v>
      </c>
      <c r="K96" s="325" t="str">
        <f>IF(D96="","ZZZ9",IF(AND(#REF!&gt;0,#REF!&lt;5),D96&amp;#REF!,D96&amp;"9"))</f>
        <v>ZZZ9</v>
      </c>
      <c r="L96" s="326">
        <f t="shared" si="0"/>
        <v>999</v>
      </c>
      <c r="M96" s="340">
        <f t="shared" si="1"/>
        <v>999</v>
      </c>
      <c r="N96" s="336"/>
      <c r="O96" s="329"/>
      <c r="P96" s="328">
        <f t="shared" si="2"/>
        <v>999</v>
      </c>
      <c r="Q96" s="329"/>
    </row>
    <row r="97" spans="1:17" s="330" customFormat="1" ht="18.899999999999999" customHeight="1" x14ac:dyDescent="0.25">
      <c r="A97" s="316">
        <v>91</v>
      </c>
      <c r="B97" s="337"/>
      <c r="C97" s="337"/>
      <c r="D97" s="323"/>
      <c r="E97" s="320"/>
      <c r="F97" s="329"/>
      <c r="G97" s="329"/>
      <c r="H97" s="333"/>
      <c r="I97" s="334"/>
      <c r="J97" s="324" t="e">
        <f>IF(AND(Q97="",#REF!&gt;0,#REF!&lt;5),K97,)</f>
        <v>#REF!</v>
      </c>
      <c r="K97" s="325" t="str">
        <f>IF(D97="","ZZZ9",IF(AND(#REF!&gt;0,#REF!&lt;5),D97&amp;#REF!,D97&amp;"9"))</f>
        <v>ZZZ9</v>
      </c>
      <c r="L97" s="326">
        <f t="shared" si="0"/>
        <v>999</v>
      </c>
      <c r="M97" s="340">
        <f t="shared" si="1"/>
        <v>999</v>
      </c>
      <c r="N97" s="336"/>
      <c r="O97" s="329"/>
      <c r="P97" s="328">
        <f t="shared" si="2"/>
        <v>999</v>
      </c>
      <c r="Q97" s="329"/>
    </row>
    <row r="98" spans="1:17" s="330" customFormat="1" ht="18.899999999999999" customHeight="1" x14ac:dyDescent="0.25">
      <c r="A98" s="316">
        <v>92</v>
      </c>
      <c r="B98" s="337"/>
      <c r="C98" s="337"/>
      <c r="D98" s="323"/>
      <c r="E98" s="320"/>
      <c r="F98" s="329"/>
      <c r="G98" s="329"/>
      <c r="H98" s="333"/>
      <c r="I98" s="334"/>
      <c r="J98" s="324" t="e">
        <f>IF(AND(Q98="",#REF!&gt;0,#REF!&lt;5),K98,)</f>
        <v>#REF!</v>
      </c>
      <c r="K98" s="325" t="str">
        <f>IF(D98="","ZZZ9",IF(AND(#REF!&gt;0,#REF!&lt;5),D98&amp;#REF!,D98&amp;"9"))</f>
        <v>ZZZ9</v>
      </c>
      <c r="L98" s="326">
        <f t="shared" si="0"/>
        <v>999</v>
      </c>
      <c r="M98" s="340">
        <f t="shared" si="1"/>
        <v>999</v>
      </c>
      <c r="N98" s="336"/>
      <c r="O98" s="329"/>
      <c r="P98" s="328">
        <f t="shared" si="2"/>
        <v>999</v>
      </c>
      <c r="Q98" s="329"/>
    </row>
    <row r="99" spans="1:17" s="330" customFormat="1" ht="18.899999999999999" customHeight="1" x14ac:dyDescent="0.25">
      <c r="A99" s="316">
        <v>93</v>
      </c>
      <c r="B99" s="337"/>
      <c r="C99" s="337"/>
      <c r="D99" s="323"/>
      <c r="E99" s="320"/>
      <c r="F99" s="329"/>
      <c r="G99" s="329"/>
      <c r="H99" s="333"/>
      <c r="I99" s="334"/>
      <c r="J99" s="324" t="e">
        <f>IF(AND(Q99="",#REF!&gt;0,#REF!&lt;5),K99,)</f>
        <v>#REF!</v>
      </c>
      <c r="K99" s="325" t="str">
        <f>IF(D99="","ZZZ9",IF(AND(#REF!&gt;0,#REF!&lt;5),D99&amp;#REF!,D99&amp;"9"))</f>
        <v>ZZZ9</v>
      </c>
      <c r="L99" s="326">
        <f t="shared" si="0"/>
        <v>999</v>
      </c>
      <c r="M99" s="340">
        <f t="shared" si="1"/>
        <v>999</v>
      </c>
      <c r="N99" s="336"/>
      <c r="O99" s="329"/>
      <c r="P99" s="328">
        <f t="shared" si="2"/>
        <v>999</v>
      </c>
      <c r="Q99" s="329"/>
    </row>
    <row r="100" spans="1:17" s="330" customFormat="1" ht="18.899999999999999" customHeight="1" x14ac:dyDescent="0.25">
      <c r="A100" s="316">
        <v>94</v>
      </c>
      <c r="B100" s="337"/>
      <c r="C100" s="337"/>
      <c r="D100" s="323"/>
      <c r="E100" s="320"/>
      <c r="F100" s="329"/>
      <c r="G100" s="329"/>
      <c r="H100" s="333"/>
      <c r="I100" s="334"/>
      <c r="J100" s="324" t="e">
        <f>IF(AND(Q100="",#REF!&gt;0,#REF!&lt;5),K100,)</f>
        <v>#REF!</v>
      </c>
      <c r="K100" s="325" t="str">
        <f>IF(D100="","ZZZ9",IF(AND(#REF!&gt;0,#REF!&lt;5),D100&amp;#REF!,D100&amp;"9"))</f>
        <v>ZZZ9</v>
      </c>
      <c r="L100" s="326">
        <f t="shared" si="0"/>
        <v>999</v>
      </c>
      <c r="M100" s="340">
        <f t="shared" si="1"/>
        <v>999</v>
      </c>
      <c r="N100" s="336"/>
      <c r="O100" s="329"/>
      <c r="P100" s="328">
        <f t="shared" si="2"/>
        <v>999</v>
      </c>
      <c r="Q100" s="329"/>
    </row>
    <row r="101" spans="1:17" s="330" customFormat="1" ht="18.899999999999999" customHeight="1" x14ac:dyDescent="0.25">
      <c r="A101" s="316">
        <v>95</v>
      </c>
      <c r="B101" s="337"/>
      <c r="C101" s="337"/>
      <c r="D101" s="323"/>
      <c r="E101" s="320"/>
      <c r="F101" s="329"/>
      <c r="G101" s="329"/>
      <c r="H101" s="333"/>
      <c r="I101" s="334"/>
      <c r="J101" s="324" t="e">
        <f>IF(AND(Q101="",#REF!&gt;0,#REF!&lt;5),K101,)</f>
        <v>#REF!</v>
      </c>
      <c r="K101" s="325" t="str">
        <f>IF(D101="","ZZZ9",IF(AND(#REF!&gt;0,#REF!&lt;5),D101&amp;#REF!,D101&amp;"9"))</f>
        <v>ZZZ9</v>
      </c>
      <c r="L101" s="326">
        <f t="shared" si="0"/>
        <v>999</v>
      </c>
      <c r="M101" s="340">
        <f t="shared" si="1"/>
        <v>999</v>
      </c>
      <c r="N101" s="336"/>
      <c r="O101" s="329"/>
      <c r="P101" s="328">
        <f t="shared" si="2"/>
        <v>999</v>
      </c>
      <c r="Q101" s="329"/>
    </row>
    <row r="102" spans="1:17" s="330" customFormat="1" ht="18.899999999999999" customHeight="1" x14ac:dyDescent="0.25">
      <c r="A102" s="316">
        <v>96</v>
      </c>
      <c r="B102" s="337"/>
      <c r="C102" s="337"/>
      <c r="D102" s="323"/>
      <c r="E102" s="320"/>
      <c r="F102" s="329"/>
      <c r="G102" s="329"/>
      <c r="H102" s="333"/>
      <c r="I102" s="334"/>
      <c r="J102" s="324" t="e">
        <f>IF(AND(Q102="",#REF!&gt;0,#REF!&lt;5),K102,)</f>
        <v>#REF!</v>
      </c>
      <c r="K102" s="325" t="str">
        <f>IF(D102="","ZZZ9",IF(AND(#REF!&gt;0,#REF!&lt;5),D102&amp;#REF!,D102&amp;"9"))</f>
        <v>ZZZ9</v>
      </c>
      <c r="L102" s="326">
        <f t="shared" si="0"/>
        <v>999</v>
      </c>
      <c r="M102" s="340">
        <f t="shared" si="1"/>
        <v>999</v>
      </c>
      <c r="N102" s="336"/>
      <c r="O102" s="329"/>
      <c r="P102" s="328">
        <f t="shared" si="2"/>
        <v>999</v>
      </c>
      <c r="Q102" s="329"/>
    </row>
    <row r="103" spans="1:17" s="330" customFormat="1" ht="18.899999999999999" customHeight="1" x14ac:dyDescent="0.25">
      <c r="A103" s="316">
        <v>97</v>
      </c>
      <c r="B103" s="337"/>
      <c r="C103" s="337"/>
      <c r="D103" s="323"/>
      <c r="E103" s="320"/>
      <c r="F103" s="329"/>
      <c r="G103" s="329"/>
      <c r="H103" s="333"/>
      <c r="I103" s="334"/>
      <c r="J103" s="324" t="e">
        <f>IF(AND(Q103="",#REF!&gt;0,#REF!&lt;5),K103,)</f>
        <v>#REF!</v>
      </c>
      <c r="K103" s="325" t="str">
        <f>IF(D103="","ZZZ9",IF(AND(#REF!&gt;0,#REF!&lt;5),D103&amp;#REF!,D103&amp;"9"))</f>
        <v>ZZZ9</v>
      </c>
      <c r="L103" s="326">
        <f t="shared" si="0"/>
        <v>999</v>
      </c>
      <c r="M103" s="340">
        <f t="shared" si="1"/>
        <v>999</v>
      </c>
      <c r="N103" s="336"/>
      <c r="O103" s="329"/>
      <c r="P103" s="328">
        <f t="shared" si="2"/>
        <v>999</v>
      </c>
      <c r="Q103" s="329"/>
    </row>
    <row r="104" spans="1:17" s="330" customFormat="1" ht="18.899999999999999" customHeight="1" x14ac:dyDescent="0.25">
      <c r="A104" s="316">
        <v>98</v>
      </c>
      <c r="B104" s="337"/>
      <c r="C104" s="337"/>
      <c r="D104" s="323"/>
      <c r="E104" s="320"/>
      <c r="F104" s="329"/>
      <c r="G104" s="329"/>
      <c r="H104" s="333"/>
      <c r="I104" s="334"/>
      <c r="J104" s="324" t="e">
        <f>IF(AND(Q104="",#REF!&gt;0,#REF!&lt;5),K104,)</f>
        <v>#REF!</v>
      </c>
      <c r="K104" s="325" t="str">
        <f>IF(D104="","ZZZ9",IF(AND(#REF!&gt;0,#REF!&lt;5),D104&amp;#REF!,D104&amp;"9"))</f>
        <v>ZZZ9</v>
      </c>
      <c r="L104" s="326">
        <f t="shared" ref="L104:L156" si="3">IF(Q104="",999,Q104)</f>
        <v>999</v>
      </c>
      <c r="M104" s="340">
        <f t="shared" ref="M104:M156" si="4">IF(P104=999,999,1)</f>
        <v>999</v>
      </c>
      <c r="N104" s="336"/>
      <c r="O104" s="329"/>
      <c r="P104" s="328">
        <f t="shared" ref="P104:P156" si="5">IF(N104="DA",1,IF(N104="WC",2,IF(N104="SE",3,IF(N104="Q",4,IF(N104="LL",5,999)))))</f>
        <v>999</v>
      </c>
      <c r="Q104" s="329"/>
    </row>
    <row r="105" spans="1:17" s="330" customFormat="1" ht="18.899999999999999" customHeight="1" x14ac:dyDescent="0.25">
      <c r="A105" s="316">
        <v>99</v>
      </c>
      <c r="B105" s="337"/>
      <c r="C105" s="337"/>
      <c r="D105" s="323"/>
      <c r="E105" s="320"/>
      <c r="F105" s="329"/>
      <c r="G105" s="329"/>
      <c r="H105" s="333"/>
      <c r="I105" s="334"/>
      <c r="J105" s="324" t="e">
        <f>IF(AND(Q105="",#REF!&gt;0,#REF!&lt;5),K105,)</f>
        <v>#REF!</v>
      </c>
      <c r="K105" s="325" t="str">
        <f>IF(D105="","ZZZ9",IF(AND(#REF!&gt;0,#REF!&lt;5),D105&amp;#REF!,D105&amp;"9"))</f>
        <v>ZZZ9</v>
      </c>
      <c r="L105" s="326">
        <f t="shared" si="3"/>
        <v>999</v>
      </c>
      <c r="M105" s="340">
        <f t="shared" si="4"/>
        <v>999</v>
      </c>
      <c r="N105" s="336"/>
      <c r="O105" s="329"/>
      <c r="P105" s="328">
        <f t="shared" si="5"/>
        <v>999</v>
      </c>
      <c r="Q105" s="329"/>
    </row>
    <row r="106" spans="1:17" s="330" customFormat="1" ht="18.899999999999999" customHeight="1" x14ac:dyDescent="0.25">
      <c r="A106" s="316">
        <v>100</v>
      </c>
      <c r="B106" s="337"/>
      <c r="C106" s="337"/>
      <c r="D106" s="323"/>
      <c r="E106" s="320"/>
      <c r="F106" s="329"/>
      <c r="G106" s="329"/>
      <c r="H106" s="333"/>
      <c r="I106" s="334"/>
      <c r="J106" s="324" t="e">
        <f>IF(AND(Q106="",#REF!&gt;0,#REF!&lt;5),K106,)</f>
        <v>#REF!</v>
      </c>
      <c r="K106" s="325" t="str">
        <f>IF(D106="","ZZZ9",IF(AND(#REF!&gt;0,#REF!&lt;5),D106&amp;#REF!,D106&amp;"9"))</f>
        <v>ZZZ9</v>
      </c>
      <c r="L106" s="326">
        <f t="shared" si="3"/>
        <v>999</v>
      </c>
      <c r="M106" s="340">
        <f t="shared" si="4"/>
        <v>999</v>
      </c>
      <c r="N106" s="336"/>
      <c r="O106" s="329"/>
      <c r="P106" s="328">
        <f t="shared" si="5"/>
        <v>999</v>
      </c>
      <c r="Q106" s="329"/>
    </row>
    <row r="107" spans="1:17" s="330" customFormat="1" ht="18.899999999999999" customHeight="1" x14ac:dyDescent="0.25">
      <c r="A107" s="316">
        <v>101</v>
      </c>
      <c r="B107" s="337"/>
      <c r="C107" s="337"/>
      <c r="D107" s="323"/>
      <c r="E107" s="320"/>
      <c r="F107" s="329"/>
      <c r="G107" s="329"/>
      <c r="H107" s="333"/>
      <c r="I107" s="334"/>
      <c r="J107" s="324" t="e">
        <f>IF(AND(Q107="",#REF!&gt;0,#REF!&lt;5),K107,)</f>
        <v>#REF!</v>
      </c>
      <c r="K107" s="325" t="str">
        <f>IF(D107="","ZZZ9",IF(AND(#REF!&gt;0,#REF!&lt;5),D107&amp;#REF!,D107&amp;"9"))</f>
        <v>ZZZ9</v>
      </c>
      <c r="L107" s="326">
        <f t="shared" si="3"/>
        <v>999</v>
      </c>
      <c r="M107" s="340">
        <f t="shared" si="4"/>
        <v>999</v>
      </c>
      <c r="N107" s="336"/>
      <c r="O107" s="329"/>
      <c r="P107" s="328">
        <f t="shared" si="5"/>
        <v>999</v>
      </c>
      <c r="Q107" s="329"/>
    </row>
    <row r="108" spans="1:17" s="330" customFormat="1" ht="18.899999999999999" customHeight="1" x14ac:dyDescent="0.25">
      <c r="A108" s="316">
        <v>102</v>
      </c>
      <c r="B108" s="337"/>
      <c r="C108" s="337"/>
      <c r="D108" s="323"/>
      <c r="E108" s="320"/>
      <c r="F108" s="329"/>
      <c r="G108" s="329"/>
      <c r="H108" s="333"/>
      <c r="I108" s="334"/>
      <c r="J108" s="324" t="e">
        <f>IF(AND(Q108="",#REF!&gt;0,#REF!&lt;5),K108,)</f>
        <v>#REF!</v>
      </c>
      <c r="K108" s="325" t="str">
        <f>IF(D108="","ZZZ9",IF(AND(#REF!&gt;0,#REF!&lt;5),D108&amp;#REF!,D108&amp;"9"))</f>
        <v>ZZZ9</v>
      </c>
      <c r="L108" s="326">
        <f t="shared" si="3"/>
        <v>999</v>
      </c>
      <c r="M108" s="340">
        <f t="shared" si="4"/>
        <v>999</v>
      </c>
      <c r="N108" s="336"/>
      <c r="O108" s="329"/>
      <c r="P108" s="328">
        <f t="shared" si="5"/>
        <v>999</v>
      </c>
      <c r="Q108" s="329"/>
    </row>
    <row r="109" spans="1:17" s="330" customFormat="1" ht="18.899999999999999" customHeight="1" x14ac:dyDescent="0.25">
      <c r="A109" s="316">
        <v>103</v>
      </c>
      <c r="B109" s="337"/>
      <c r="C109" s="337"/>
      <c r="D109" s="323"/>
      <c r="E109" s="320"/>
      <c r="F109" s="329"/>
      <c r="G109" s="329"/>
      <c r="H109" s="333"/>
      <c r="I109" s="334"/>
      <c r="J109" s="324" t="e">
        <f>IF(AND(Q109="",#REF!&gt;0,#REF!&lt;5),K109,)</f>
        <v>#REF!</v>
      </c>
      <c r="K109" s="325" t="str">
        <f>IF(D109="","ZZZ9",IF(AND(#REF!&gt;0,#REF!&lt;5),D109&amp;#REF!,D109&amp;"9"))</f>
        <v>ZZZ9</v>
      </c>
      <c r="L109" s="326">
        <f t="shared" si="3"/>
        <v>999</v>
      </c>
      <c r="M109" s="340">
        <f t="shared" si="4"/>
        <v>999</v>
      </c>
      <c r="N109" s="336"/>
      <c r="O109" s="329"/>
      <c r="P109" s="328">
        <f t="shared" si="5"/>
        <v>999</v>
      </c>
      <c r="Q109" s="329"/>
    </row>
    <row r="110" spans="1:17" s="330" customFormat="1" ht="18.899999999999999" customHeight="1" x14ac:dyDescent="0.25">
      <c r="A110" s="316">
        <v>104</v>
      </c>
      <c r="B110" s="337"/>
      <c r="C110" s="337"/>
      <c r="D110" s="323"/>
      <c r="E110" s="320"/>
      <c r="F110" s="329"/>
      <c r="G110" s="329"/>
      <c r="H110" s="333"/>
      <c r="I110" s="334"/>
      <c r="J110" s="324" t="e">
        <f>IF(AND(Q110="",#REF!&gt;0,#REF!&lt;5),K110,)</f>
        <v>#REF!</v>
      </c>
      <c r="K110" s="325" t="str">
        <f>IF(D110="","ZZZ9",IF(AND(#REF!&gt;0,#REF!&lt;5),D110&amp;#REF!,D110&amp;"9"))</f>
        <v>ZZZ9</v>
      </c>
      <c r="L110" s="326">
        <f t="shared" si="3"/>
        <v>999</v>
      </c>
      <c r="M110" s="340">
        <f t="shared" si="4"/>
        <v>999</v>
      </c>
      <c r="N110" s="336"/>
      <c r="O110" s="329"/>
      <c r="P110" s="328">
        <f t="shared" si="5"/>
        <v>999</v>
      </c>
      <c r="Q110" s="329"/>
    </row>
    <row r="111" spans="1:17" s="330" customFormat="1" ht="18.899999999999999" customHeight="1" x14ac:dyDescent="0.25">
      <c r="A111" s="316">
        <v>105</v>
      </c>
      <c r="B111" s="337"/>
      <c r="C111" s="337"/>
      <c r="D111" s="323"/>
      <c r="E111" s="320"/>
      <c r="F111" s="329"/>
      <c r="G111" s="329"/>
      <c r="H111" s="333"/>
      <c r="I111" s="334"/>
      <c r="J111" s="324" t="e">
        <f>IF(AND(Q111="",#REF!&gt;0,#REF!&lt;5),K111,)</f>
        <v>#REF!</v>
      </c>
      <c r="K111" s="325" t="str">
        <f>IF(D111="","ZZZ9",IF(AND(#REF!&gt;0,#REF!&lt;5),D111&amp;#REF!,D111&amp;"9"))</f>
        <v>ZZZ9</v>
      </c>
      <c r="L111" s="326">
        <f t="shared" si="3"/>
        <v>999</v>
      </c>
      <c r="M111" s="340">
        <f t="shared" si="4"/>
        <v>999</v>
      </c>
      <c r="N111" s="336"/>
      <c r="O111" s="329"/>
      <c r="P111" s="328">
        <f t="shared" si="5"/>
        <v>999</v>
      </c>
      <c r="Q111" s="329"/>
    </row>
    <row r="112" spans="1:17" s="330" customFormat="1" ht="18.899999999999999" customHeight="1" x14ac:dyDescent="0.25">
      <c r="A112" s="316">
        <v>106</v>
      </c>
      <c r="B112" s="337"/>
      <c r="C112" s="337"/>
      <c r="D112" s="323"/>
      <c r="E112" s="320"/>
      <c r="F112" s="329"/>
      <c r="G112" s="329"/>
      <c r="H112" s="333"/>
      <c r="I112" s="334"/>
      <c r="J112" s="324" t="e">
        <f>IF(AND(Q112="",#REF!&gt;0,#REF!&lt;5),K112,)</f>
        <v>#REF!</v>
      </c>
      <c r="K112" s="325" t="str">
        <f>IF(D112="","ZZZ9",IF(AND(#REF!&gt;0,#REF!&lt;5),D112&amp;#REF!,D112&amp;"9"))</f>
        <v>ZZZ9</v>
      </c>
      <c r="L112" s="326">
        <f t="shared" si="3"/>
        <v>999</v>
      </c>
      <c r="M112" s="340">
        <f t="shared" si="4"/>
        <v>999</v>
      </c>
      <c r="N112" s="336"/>
      <c r="O112" s="329"/>
      <c r="P112" s="328">
        <f t="shared" si="5"/>
        <v>999</v>
      </c>
      <c r="Q112" s="329"/>
    </row>
    <row r="113" spans="1:17" s="330" customFormat="1" ht="18.899999999999999" customHeight="1" x14ac:dyDescent="0.25">
      <c r="A113" s="316">
        <v>107</v>
      </c>
      <c r="B113" s="337"/>
      <c r="C113" s="337"/>
      <c r="D113" s="323"/>
      <c r="E113" s="320"/>
      <c r="F113" s="329"/>
      <c r="G113" s="329"/>
      <c r="H113" s="333"/>
      <c r="I113" s="334"/>
      <c r="J113" s="324" t="e">
        <f>IF(AND(Q113="",#REF!&gt;0,#REF!&lt;5),K113,)</f>
        <v>#REF!</v>
      </c>
      <c r="K113" s="325" t="str">
        <f>IF(D113="","ZZZ9",IF(AND(#REF!&gt;0,#REF!&lt;5),D113&amp;#REF!,D113&amp;"9"))</f>
        <v>ZZZ9</v>
      </c>
      <c r="L113" s="326">
        <f t="shared" si="3"/>
        <v>999</v>
      </c>
      <c r="M113" s="340">
        <f t="shared" si="4"/>
        <v>999</v>
      </c>
      <c r="N113" s="336"/>
      <c r="O113" s="329"/>
      <c r="P113" s="328">
        <f t="shared" si="5"/>
        <v>999</v>
      </c>
      <c r="Q113" s="329"/>
    </row>
    <row r="114" spans="1:17" s="330" customFormat="1" ht="18.899999999999999" customHeight="1" x14ac:dyDescent="0.25">
      <c r="A114" s="316">
        <v>108</v>
      </c>
      <c r="B114" s="337"/>
      <c r="C114" s="337"/>
      <c r="D114" s="323"/>
      <c r="E114" s="320"/>
      <c r="F114" s="329"/>
      <c r="G114" s="329"/>
      <c r="H114" s="333"/>
      <c r="I114" s="334"/>
      <c r="J114" s="324" t="e">
        <f>IF(AND(Q114="",#REF!&gt;0,#REF!&lt;5),K114,)</f>
        <v>#REF!</v>
      </c>
      <c r="K114" s="325" t="str">
        <f>IF(D114="","ZZZ9",IF(AND(#REF!&gt;0,#REF!&lt;5),D114&amp;#REF!,D114&amp;"9"))</f>
        <v>ZZZ9</v>
      </c>
      <c r="L114" s="326">
        <f t="shared" si="3"/>
        <v>999</v>
      </c>
      <c r="M114" s="340">
        <f t="shared" si="4"/>
        <v>999</v>
      </c>
      <c r="N114" s="336"/>
      <c r="O114" s="329"/>
      <c r="P114" s="328">
        <f t="shared" si="5"/>
        <v>999</v>
      </c>
      <c r="Q114" s="329"/>
    </row>
    <row r="115" spans="1:17" s="330" customFormat="1" ht="18.899999999999999" customHeight="1" x14ac:dyDescent="0.25">
      <c r="A115" s="316">
        <v>109</v>
      </c>
      <c r="B115" s="337"/>
      <c r="C115" s="337"/>
      <c r="D115" s="323"/>
      <c r="E115" s="320"/>
      <c r="F115" s="329"/>
      <c r="G115" s="329"/>
      <c r="H115" s="333"/>
      <c r="I115" s="334"/>
      <c r="J115" s="324" t="e">
        <f>IF(AND(Q115="",#REF!&gt;0,#REF!&lt;5),K115,)</f>
        <v>#REF!</v>
      </c>
      <c r="K115" s="325" t="str">
        <f>IF(D115="","ZZZ9",IF(AND(#REF!&gt;0,#REF!&lt;5),D115&amp;#REF!,D115&amp;"9"))</f>
        <v>ZZZ9</v>
      </c>
      <c r="L115" s="326">
        <f t="shared" si="3"/>
        <v>999</v>
      </c>
      <c r="M115" s="340">
        <f t="shared" si="4"/>
        <v>999</v>
      </c>
      <c r="N115" s="336"/>
      <c r="O115" s="329"/>
      <c r="P115" s="328">
        <f t="shared" si="5"/>
        <v>999</v>
      </c>
      <c r="Q115" s="329"/>
    </row>
    <row r="116" spans="1:17" s="330" customFormat="1" ht="18.899999999999999" customHeight="1" x14ac:dyDescent="0.25">
      <c r="A116" s="316">
        <v>110</v>
      </c>
      <c r="B116" s="337"/>
      <c r="C116" s="337"/>
      <c r="D116" s="323"/>
      <c r="E116" s="320"/>
      <c r="F116" s="329"/>
      <c r="G116" s="329"/>
      <c r="H116" s="333"/>
      <c r="I116" s="334"/>
      <c r="J116" s="324" t="e">
        <f>IF(AND(Q116="",#REF!&gt;0,#REF!&lt;5),K116,)</f>
        <v>#REF!</v>
      </c>
      <c r="K116" s="325" t="str">
        <f>IF(D116="","ZZZ9",IF(AND(#REF!&gt;0,#REF!&lt;5),D116&amp;#REF!,D116&amp;"9"))</f>
        <v>ZZZ9</v>
      </c>
      <c r="L116" s="326">
        <f t="shared" si="3"/>
        <v>999</v>
      </c>
      <c r="M116" s="340">
        <f t="shared" si="4"/>
        <v>999</v>
      </c>
      <c r="N116" s="336"/>
      <c r="O116" s="329"/>
      <c r="P116" s="328">
        <f t="shared" si="5"/>
        <v>999</v>
      </c>
      <c r="Q116" s="329"/>
    </row>
    <row r="117" spans="1:17" s="330" customFormat="1" ht="18.899999999999999" customHeight="1" x14ac:dyDescent="0.25">
      <c r="A117" s="316">
        <v>111</v>
      </c>
      <c r="B117" s="337"/>
      <c r="C117" s="337"/>
      <c r="D117" s="323"/>
      <c r="E117" s="320"/>
      <c r="F117" s="329"/>
      <c r="G117" s="329"/>
      <c r="H117" s="333"/>
      <c r="I117" s="334"/>
      <c r="J117" s="324" t="e">
        <f>IF(AND(Q117="",#REF!&gt;0,#REF!&lt;5),K117,)</f>
        <v>#REF!</v>
      </c>
      <c r="K117" s="325" t="str">
        <f>IF(D117="","ZZZ9",IF(AND(#REF!&gt;0,#REF!&lt;5),D117&amp;#REF!,D117&amp;"9"))</f>
        <v>ZZZ9</v>
      </c>
      <c r="L117" s="326">
        <f t="shared" si="3"/>
        <v>999</v>
      </c>
      <c r="M117" s="340">
        <f t="shared" si="4"/>
        <v>999</v>
      </c>
      <c r="N117" s="336"/>
      <c r="O117" s="329"/>
      <c r="P117" s="328">
        <f t="shared" si="5"/>
        <v>999</v>
      </c>
      <c r="Q117" s="329"/>
    </row>
    <row r="118" spans="1:17" s="330" customFormat="1" ht="18.899999999999999" customHeight="1" x14ac:dyDescent="0.25">
      <c r="A118" s="316">
        <v>112</v>
      </c>
      <c r="B118" s="337"/>
      <c r="C118" s="337"/>
      <c r="D118" s="323"/>
      <c r="E118" s="320"/>
      <c r="F118" s="329"/>
      <c r="G118" s="329"/>
      <c r="H118" s="333"/>
      <c r="I118" s="334"/>
      <c r="J118" s="324" t="e">
        <f>IF(AND(Q118="",#REF!&gt;0,#REF!&lt;5),K118,)</f>
        <v>#REF!</v>
      </c>
      <c r="K118" s="325" t="str">
        <f>IF(D118="","ZZZ9",IF(AND(#REF!&gt;0,#REF!&lt;5),D118&amp;#REF!,D118&amp;"9"))</f>
        <v>ZZZ9</v>
      </c>
      <c r="L118" s="326">
        <f t="shared" si="3"/>
        <v>999</v>
      </c>
      <c r="M118" s="340">
        <f t="shared" si="4"/>
        <v>999</v>
      </c>
      <c r="N118" s="336"/>
      <c r="O118" s="329"/>
      <c r="P118" s="328">
        <f t="shared" si="5"/>
        <v>999</v>
      </c>
      <c r="Q118" s="329"/>
    </row>
    <row r="119" spans="1:17" s="330" customFormat="1" ht="18.899999999999999" customHeight="1" x14ac:dyDescent="0.25">
      <c r="A119" s="316">
        <v>113</v>
      </c>
      <c r="B119" s="337"/>
      <c r="C119" s="337"/>
      <c r="D119" s="323"/>
      <c r="E119" s="320"/>
      <c r="F119" s="329"/>
      <c r="G119" s="329"/>
      <c r="H119" s="333"/>
      <c r="I119" s="334"/>
      <c r="J119" s="324" t="e">
        <f>IF(AND(Q119="",#REF!&gt;0,#REF!&lt;5),K119,)</f>
        <v>#REF!</v>
      </c>
      <c r="K119" s="325" t="str">
        <f>IF(D119="","ZZZ9",IF(AND(#REF!&gt;0,#REF!&lt;5),D119&amp;#REF!,D119&amp;"9"))</f>
        <v>ZZZ9</v>
      </c>
      <c r="L119" s="326">
        <f t="shared" si="3"/>
        <v>999</v>
      </c>
      <c r="M119" s="340">
        <f t="shared" si="4"/>
        <v>999</v>
      </c>
      <c r="N119" s="336"/>
      <c r="O119" s="329"/>
      <c r="P119" s="328">
        <f t="shared" si="5"/>
        <v>999</v>
      </c>
      <c r="Q119" s="329"/>
    </row>
    <row r="120" spans="1:17" s="330" customFormat="1" ht="18.899999999999999" customHeight="1" x14ac:dyDescent="0.25">
      <c r="A120" s="316">
        <v>114</v>
      </c>
      <c r="B120" s="337"/>
      <c r="C120" s="337"/>
      <c r="D120" s="323"/>
      <c r="E120" s="320"/>
      <c r="F120" s="329"/>
      <c r="G120" s="329"/>
      <c r="H120" s="333"/>
      <c r="I120" s="334"/>
      <c r="J120" s="324" t="e">
        <f>IF(AND(Q120="",#REF!&gt;0,#REF!&lt;5),K120,)</f>
        <v>#REF!</v>
      </c>
      <c r="K120" s="325" t="str">
        <f>IF(D120="","ZZZ9",IF(AND(#REF!&gt;0,#REF!&lt;5),D120&amp;#REF!,D120&amp;"9"))</f>
        <v>ZZZ9</v>
      </c>
      <c r="L120" s="326">
        <f t="shared" si="3"/>
        <v>999</v>
      </c>
      <c r="M120" s="340">
        <f t="shared" si="4"/>
        <v>999</v>
      </c>
      <c r="N120" s="336"/>
      <c r="O120" s="329"/>
      <c r="P120" s="328">
        <f t="shared" si="5"/>
        <v>999</v>
      </c>
      <c r="Q120" s="329"/>
    </row>
    <row r="121" spans="1:17" s="330" customFormat="1" ht="18.899999999999999" customHeight="1" x14ac:dyDescent="0.25">
      <c r="A121" s="316">
        <v>115</v>
      </c>
      <c r="B121" s="337"/>
      <c r="C121" s="337"/>
      <c r="D121" s="323"/>
      <c r="E121" s="320"/>
      <c r="F121" s="329"/>
      <c r="G121" s="329"/>
      <c r="H121" s="333"/>
      <c r="I121" s="334"/>
      <c r="J121" s="324" t="e">
        <f>IF(AND(Q121="",#REF!&gt;0,#REF!&lt;5),K121,)</f>
        <v>#REF!</v>
      </c>
      <c r="K121" s="325" t="str">
        <f>IF(D121="","ZZZ9",IF(AND(#REF!&gt;0,#REF!&lt;5),D121&amp;#REF!,D121&amp;"9"))</f>
        <v>ZZZ9</v>
      </c>
      <c r="L121" s="326">
        <f t="shared" si="3"/>
        <v>999</v>
      </c>
      <c r="M121" s="340">
        <f t="shared" si="4"/>
        <v>999</v>
      </c>
      <c r="N121" s="336"/>
      <c r="O121" s="329"/>
      <c r="P121" s="328">
        <f t="shared" si="5"/>
        <v>999</v>
      </c>
      <c r="Q121" s="329"/>
    </row>
    <row r="122" spans="1:17" s="330" customFormat="1" ht="18.899999999999999" customHeight="1" x14ac:dyDescent="0.25">
      <c r="A122" s="316">
        <v>116</v>
      </c>
      <c r="B122" s="337"/>
      <c r="C122" s="337"/>
      <c r="D122" s="323"/>
      <c r="E122" s="320"/>
      <c r="F122" s="329"/>
      <c r="G122" s="329"/>
      <c r="H122" s="333"/>
      <c r="I122" s="334"/>
      <c r="J122" s="324" t="e">
        <f>IF(AND(Q122="",#REF!&gt;0,#REF!&lt;5),K122,)</f>
        <v>#REF!</v>
      </c>
      <c r="K122" s="325" t="str">
        <f>IF(D122="","ZZZ9",IF(AND(#REF!&gt;0,#REF!&lt;5),D122&amp;#REF!,D122&amp;"9"))</f>
        <v>ZZZ9</v>
      </c>
      <c r="L122" s="326">
        <f t="shared" si="3"/>
        <v>999</v>
      </c>
      <c r="M122" s="340">
        <f t="shared" si="4"/>
        <v>999</v>
      </c>
      <c r="N122" s="336"/>
      <c r="O122" s="329"/>
      <c r="P122" s="328">
        <f t="shared" si="5"/>
        <v>999</v>
      </c>
      <c r="Q122" s="329"/>
    </row>
    <row r="123" spans="1:17" s="330" customFormat="1" ht="18.899999999999999" customHeight="1" x14ac:dyDescent="0.25">
      <c r="A123" s="316">
        <v>117</v>
      </c>
      <c r="B123" s="337"/>
      <c r="C123" s="337"/>
      <c r="D123" s="323"/>
      <c r="E123" s="320"/>
      <c r="F123" s="329"/>
      <c r="G123" s="329"/>
      <c r="H123" s="333"/>
      <c r="I123" s="334"/>
      <c r="J123" s="324" t="e">
        <f>IF(AND(Q123="",#REF!&gt;0,#REF!&lt;5),K123,)</f>
        <v>#REF!</v>
      </c>
      <c r="K123" s="325" t="str">
        <f>IF(D123="","ZZZ9",IF(AND(#REF!&gt;0,#REF!&lt;5),D123&amp;#REF!,D123&amp;"9"))</f>
        <v>ZZZ9</v>
      </c>
      <c r="L123" s="326">
        <f t="shared" si="3"/>
        <v>999</v>
      </c>
      <c r="M123" s="340">
        <f t="shared" si="4"/>
        <v>999</v>
      </c>
      <c r="N123" s="336"/>
      <c r="O123" s="329"/>
      <c r="P123" s="328">
        <f t="shared" si="5"/>
        <v>999</v>
      </c>
      <c r="Q123" s="329"/>
    </row>
    <row r="124" spans="1:17" s="330" customFormat="1" ht="18.899999999999999" customHeight="1" x14ac:dyDescent="0.25">
      <c r="A124" s="316">
        <v>118</v>
      </c>
      <c r="B124" s="337"/>
      <c r="C124" s="337"/>
      <c r="D124" s="323"/>
      <c r="E124" s="320"/>
      <c r="F124" s="329"/>
      <c r="G124" s="329"/>
      <c r="H124" s="333"/>
      <c r="I124" s="334"/>
      <c r="J124" s="324" t="e">
        <f>IF(AND(Q124="",#REF!&gt;0,#REF!&lt;5),K124,)</f>
        <v>#REF!</v>
      </c>
      <c r="K124" s="325" t="str">
        <f>IF(D124="","ZZZ9",IF(AND(#REF!&gt;0,#REF!&lt;5),D124&amp;#REF!,D124&amp;"9"))</f>
        <v>ZZZ9</v>
      </c>
      <c r="L124" s="326">
        <f t="shared" si="3"/>
        <v>999</v>
      </c>
      <c r="M124" s="340">
        <f t="shared" si="4"/>
        <v>999</v>
      </c>
      <c r="N124" s="336"/>
      <c r="O124" s="329"/>
      <c r="P124" s="328">
        <f t="shared" si="5"/>
        <v>999</v>
      </c>
      <c r="Q124" s="329"/>
    </row>
    <row r="125" spans="1:17" s="330" customFormat="1" ht="18.899999999999999" customHeight="1" x14ac:dyDescent="0.25">
      <c r="A125" s="316">
        <v>119</v>
      </c>
      <c r="B125" s="337"/>
      <c r="C125" s="337"/>
      <c r="D125" s="323"/>
      <c r="E125" s="320"/>
      <c r="F125" s="329"/>
      <c r="G125" s="329"/>
      <c r="H125" s="333"/>
      <c r="I125" s="334"/>
      <c r="J125" s="324" t="e">
        <f>IF(AND(Q125="",#REF!&gt;0,#REF!&lt;5),K125,)</f>
        <v>#REF!</v>
      </c>
      <c r="K125" s="325" t="str">
        <f>IF(D125="","ZZZ9",IF(AND(#REF!&gt;0,#REF!&lt;5),D125&amp;#REF!,D125&amp;"9"))</f>
        <v>ZZZ9</v>
      </c>
      <c r="L125" s="326">
        <f t="shared" si="3"/>
        <v>999</v>
      </c>
      <c r="M125" s="340">
        <f t="shared" si="4"/>
        <v>999</v>
      </c>
      <c r="N125" s="336"/>
      <c r="O125" s="329"/>
      <c r="P125" s="328">
        <f t="shared" si="5"/>
        <v>999</v>
      </c>
      <c r="Q125" s="329"/>
    </row>
    <row r="126" spans="1:17" s="330" customFormat="1" ht="18.899999999999999" customHeight="1" x14ac:dyDescent="0.25">
      <c r="A126" s="316">
        <v>120</v>
      </c>
      <c r="B126" s="337"/>
      <c r="C126" s="337"/>
      <c r="D126" s="323"/>
      <c r="E126" s="320"/>
      <c r="F126" s="329"/>
      <c r="G126" s="329"/>
      <c r="H126" s="333"/>
      <c r="I126" s="334"/>
      <c r="J126" s="324" t="e">
        <f>IF(AND(Q126="",#REF!&gt;0,#REF!&lt;5),K126,)</f>
        <v>#REF!</v>
      </c>
      <c r="K126" s="325" t="str">
        <f>IF(D126="","ZZZ9",IF(AND(#REF!&gt;0,#REF!&lt;5),D126&amp;#REF!,D126&amp;"9"))</f>
        <v>ZZZ9</v>
      </c>
      <c r="L126" s="326">
        <f t="shared" si="3"/>
        <v>999</v>
      </c>
      <c r="M126" s="340">
        <f t="shared" si="4"/>
        <v>999</v>
      </c>
      <c r="N126" s="336"/>
      <c r="O126" s="329"/>
      <c r="P126" s="328">
        <f t="shared" si="5"/>
        <v>999</v>
      </c>
      <c r="Q126" s="329"/>
    </row>
    <row r="127" spans="1:17" s="330" customFormat="1" ht="18.899999999999999" customHeight="1" x14ac:dyDescent="0.25">
      <c r="A127" s="316">
        <v>121</v>
      </c>
      <c r="B127" s="337"/>
      <c r="C127" s="337"/>
      <c r="D127" s="323"/>
      <c r="E127" s="320"/>
      <c r="F127" s="329"/>
      <c r="G127" s="329"/>
      <c r="H127" s="333"/>
      <c r="I127" s="334"/>
      <c r="J127" s="324" t="e">
        <f>IF(AND(Q127="",#REF!&gt;0,#REF!&lt;5),K127,)</f>
        <v>#REF!</v>
      </c>
      <c r="K127" s="325" t="str">
        <f>IF(D127="","ZZZ9",IF(AND(#REF!&gt;0,#REF!&lt;5),D127&amp;#REF!,D127&amp;"9"))</f>
        <v>ZZZ9</v>
      </c>
      <c r="L127" s="326">
        <f t="shared" si="3"/>
        <v>999</v>
      </c>
      <c r="M127" s="340">
        <f t="shared" si="4"/>
        <v>999</v>
      </c>
      <c r="N127" s="336"/>
      <c r="O127" s="329"/>
      <c r="P127" s="328">
        <f t="shared" si="5"/>
        <v>999</v>
      </c>
      <c r="Q127" s="329"/>
    </row>
    <row r="128" spans="1:17" s="330" customFormat="1" ht="18.899999999999999" customHeight="1" x14ac:dyDescent="0.25">
      <c r="A128" s="316">
        <v>122</v>
      </c>
      <c r="B128" s="337"/>
      <c r="C128" s="337"/>
      <c r="D128" s="323"/>
      <c r="E128" s="320"/>
      <c r="F128" s="329"/>
      <c r="G128" s="329"/>
      <c r="H128" s="333"/>
      <c r="I128" s="334"/>
      <c r="J128" s="324" t="e">
        <f>IF(AND(Q128="",#REF!&gt;0,#REF!&lt;5),K128,)</f>
        <v>#REF!</v>
      </c>
      <c r="K128" s="325" t="str">
        <f>IF(D128="","ZZZ9",IF(AND(#REF!&gt;0,#REF!&lt;5),D128&amp;#REF!,D128&amp;"9"))</f>
        <v>ZZZ9</v>
      </c>
      <c r="L128" s="326">
        <f t="shared" si="3"/>
        <v>999</v>
      </c>
      <c r="M128" s="340">
        <f t="shared" si="4"/>
        <v>999</v>
      </c>
      <c r="N128" s="336"/>
      <c r="O128" s="329"/>
      <c r="P128" s="328">
        <f t="shared" si="5"/>
        <v>999</v>
      </c>
      <c r="Q128" s="329"/>
    </row>
    <row r="129" spans="1:17" s="330" customFormat="1" ht="18.899999999999999" customHeight="1" x14ac:dyDescent="0.25">
      <c r="A129" s="316">
        <v>123</v>
      </c>
      <c r="B129" s="337"/>
      <c r="C129" s="337"/>
      <c r="D129" s="323"/>
      <c r="E129" s="320"/>
      <c r="F129" s="329"/>
      <c r="G129" s="329"/>
      <c r="H129" s="333"/>
      <c r="I129" s="334"/>
      <c r="J129" s="324" t="e">
        <f>IF(AND(Q129="",#REF!&gt;0,#REF!&lt;5),K129,)</f>
        <v>#REF!</v>
      </c>
      <c r="K129" s="325" t="str">
        <f>IF(D129="","ZZZ9",IF(AND(#REF!&gt;0,#REF!&lt;5),D129&amp;#REF!,D129&amp;"9"))</f>
        <v>ZZZ9</v>
      </c>
      <c r="L129" s="326">
        <f t="shared" si="3"/>
        <v>999</v>
      </c>
      <c r="M129" s="340">
        <f t="shared" si="4"/>
        <v>999</v>
      </c>
      <c r="N129" s="336"/>
      <c r="O129" s="329"/>
      <c r="P129" s="328">
        <f t="shared" si="5"/>
        <v>999</v>
      </c>
      <c r="Q129" s="329"/>
    </row>
    <row r="130" spans="1:17" s="330" customFormat="1" ht="18.899999999999999" customHeight="1" x14ac:dyDescent="0.25">
      <c r="A130" s="316">
        <v>124</v>
      </c>
      <c r="B130" s="337"/>
      <c r="C130" s="337"/>
      <c r="D130" s="323"/>
      <c r="E130" s="320"/>
      <c r="F130" s="329"/>
      <c r="G130" s="329"/>
      <c r="H130" s="333"/>
      <c r="I130" s="334"/>
      <c r="J130" s="324" t="e">
        <f>IF(AND(Q130="",#REF!&gt;0,#REF!&lt;5),K130,)</f>
        <v>#REF!</v>
      </c>
      <c r="K130" s="325" t="str">
        <f>IF(D130="","ZZZ9",IF(AND(#REF!&gt;0,#REF!&lt;5),D130&amp;#REF!,D130&amp;"9"))</f>
        <v>ZZZ9</v>
      </c>
      <c r="L130" s="326">
        <f t="shared" si="3"/>
        <v>999</v>
      </c>
      <c r="M130" s="340">
        <f t="shared" si="4"/>
        <v>999</v>
      </c>
      <c r="N130" s="336"/>
      <c r="O130" s="329"/>
      <c r="P130" s="328">
        <f t="shared" si="5"/>
        <v>999</v>
      </c>
      <c r="Q130" s="329"/>
    </row>
    <row r="131" spans="1:17" s="330" customFormat="1" ht="18.899999999999999" customHeight="1" x14ac:dyDescent="0.25">
      <c r="A131" s="316">
        <v>125</v>
      </c>
      <c r="B131" s="337"/>
      <c r="C131" s="337"/>
      <c r="D131" s="323"/>
      <c r="E131" s="320"/>
      <c r="F131" s="329"/>
      <c r="G131" s="329"/>
      <c r="H131" s="333"/>
      <c r="I131" s="334"/>
      <c r="J131" s="324" t="e">
        <f>IF(AND(Q131="",#REF!&gt;0,#REF!&lt;5),K131,)</f>
        <v>#REF!</v>
      </c>
      <c r="K131" s="325" t="str">
        <f>IF(D131="","ZZZ9",IF(AND(#REF!&gt;0,#REF!&lt;5),D131&amp;#REF!,D131&amp;"9"))</f>
        <v>ZZZ9</v>
      </c>
      <c r="L131" s="326">
        <f t="shared" si="3"/>
        <v>999</v>
      </c>
      <c r="M131" s="340">
        <f t="shared" si="4"/>
        <v>999</v>
      </c>
      <c r="N131" s="336"/>
      <c r="O131" s="329"/>
      <c r="P131" s="328">
        <f t="shared" si="5"/>
        <v>999</v>
      </c>
      <c r="Q131" s="329"/>
    </row>
    <row r="132" spans="1:17" s="330" customFormat="1" ht="18.899999999999999" customHeight="1" x14ac:dyDescent="0.25">
      <c r="A132" s="316">
        <v>126</v>
      </c>
      <c r="B132" s="337"/>
      <c r="C132" s="337"/>
      <c r="D132" s="323"/>
      <c r="E132" s="320"/>
      <c r="F132" s="329"/>
      <c r="G132" s="329"/>
      <c r="H132" s="333"/>
      <c r="I132" s="334"/>
      <c r="J132" s="324" t="e">
        <f>IF(AND(Q132="",#REF!&gt;0,#REF!&lt;5),K132,)</f>
        <v>#REF!</v>
      </c>
      <c r="K132" s="325" t="str">
        <f>IF(D132="","ZZZ9",IF(AND(#REF!&gt;0,#REF!&lt;5),D132&amp;#REF!,D132&amp;"9"))</f>
        <v>ZZZ9</v>
      </c>
      <c r="L132" s="326">
        <f t="shared" si="3"/>
        <v>999</v>
      </c>
      <c r="M132" s="340">
        <f t="shared" si="4"/>
        <v>999</v>
      </c>
      <c r="N132" s="336"/>
      <c r="O132" s="329"/>
      <c r="P132" s="328">
        <f t="shared" si="5"/>
        <v>999</v>
      </c>
      <c r="Q132" s="329"/>
    </row>
    <row r="133" spans="1:17" s="330" customFormat="1" ht="18.899999999999999" customHeight="1" x14ac:dyDescent="0.25">
      <c r="A133" s="316">
        <v>127</v>
      </c>
      <c r="B133" s="337"/>
      <c r="C133" s="337"/>
      <c r="D133" s="323"/>
      <c r="E133" s="320"/>
      <c r="F133" s="329"/>
      <c r="G133" s="329"/>
      <c r="H133" s="333"/>
      <c r="I133" s="334"/>
      <c r="J133" s="324" t="e">
        <f>IF(AND(Q133="",#REF!&gt;0,#REF!&lt;5),K133,)</f>
        <v>#REF!</v>
      </c>
      <c r="K133" s="325" t="str">
        <f>IF(D133="","ZZZ9",IF(AND(#REF!&gt;0,#REF!&lt;5),D133&amp;#REF!,D133&amp;"9"))</f>
        <v>ZZZ9</v>
      </c>
      <c r="L133" s="326">
        <f t="shared" si="3"/>
        <v>999</v>
      </c>
      <c r="M133" s="340">
        <f t="shared" si="4"/>
        <v>999</v>
      </c>
      <c r="N133" s="336"/>
      <c r="O133" s="329"/>
      <c r="P133" s="328">
        <f t="shared" si="5"/>
        <v>999</v>
      </c>
      <c r="Q133" s="329"/>
    </row>
    <row r="134" spans="1:17" s="330" customFormat="1" ht="18.899999999999999" customHeight="1" x14ac:dyDescent="0.25">
      <c r="A134" s="316">
        <v>128</v>
      </c>
      <c r="B134" s="337"/>
      <c r="C134" s="337"/>
      <c r="D134" s="323"/>
      <c r="E134" s="320"/>
      <c r="F134" s="329"/>
      <c r="G134" s="329"/>
      <c r="H134" s="333"/>
      <c r="I134" s="334"/>
      <c r="J134" s="324" t="e">
        <f>IF(AND(Q134="",#REF!&gt;0,#REF!&lt;5),K134,)</f>
        <v>#REF!</v>
      </c>
      <c r="K134" s="325" t="str">
        <f>IF(D134="","ZZZ9",IF(AND(#REF!&gt;0,#REF!&lt;5),D134&amp;#REF!,D134&amp;"9"))</f>
        <v>ZZZ9</v>
      </c>
      <c r="L134" s="326">
        <f t="shared" si="3"/>
        <v>999</v>
      </c>
      <c r="M134" s="340">
        <f t="shared" si="4"/>
        <v>999</v>
      </c>
      <c r="N134" s="336"/>
      <c r="O134" s="334"/>
      <c r="P134" s="345">
        <f t="shared" si="5"/>
        <v>999</v>
      </c>
      <c r="Q134" s="334"/>
    </row>
    <row r="135" spans="1:17" x14ac:dyDescent="0.25">
      <c r="A135" s="316">
        <v>129</v>
      </c>
      <c r="B135" s="337"/>
      <c r="C135" s="337"/>
      <c r="D135" s="323"/>
      <c r="E135" s="320"/>
      <c r="F135" s="329"/>
      <c r="G135" s="329"/>
      <c r="H135" s="333"/>
      <c r="I135" s="334"/>
      <c r="J135" s="324" t="e">
        <f>IF(AND(Q135="",#REF!&gt;0,#REF!&lt;5),K135,)</f>
        <v>#REF!</v>
      </c>
      <c r="K135" s="325" t="str">
        <f>IF(D135="","ZZZ9",IF(AND(#REF!&gt;0,#REF!&lt;5),D135&amp;#REF!,D135&amp;"9"))</f>
        <v>ZZZ9</v>
      </c>
      <c r="L135" s="326">
        <f t="shared" si="3"/>
        <v>999</v>
      </c>
      <c r="M135" s="340">
        <f t="shared" si="4"/>
        <v>999</v>
      </c>
      <c r="N135" s="336"/>
      <c r="O135" s="329"/>
      <c r="P135" s="328">
        <f t="shared" si="5"/>
        <v>999</v>
      </c>
      <c r="Q135" s="329"/>
    </row>
    <row r="136" spans="1:17" x14ac:dyDescent="0.25">
      <c r="A136" s="316">
        <v>130</v>
      </c>
      <c r="B136" s="337"/>
      <c r="C136" s="337"/>
      <c r="D136" s="323"/>
      <c r="E136" s="320"/>
      <c r="F136" s="329"/>
      <c r="G136" s="329"/>
      <c r="H136" s="333"/>
      <c r="I136" s="334"/>
      <c r="J136" s="324" t="e">
        <f>IF(AND(Q136="",#REF!&gt;0,#REF!&lt;5),K136,)</f>
        <v>#REF!</v>
      </c>
      <c r="K136" s="325" t="str">
        <f>IF(D136="","ZZZ9",IF(AND(#REF!&gt;0,#REF!&lt;5),D136&amp;#REF!,D136&amp;"9"))</f>
        <v>ZZZ9</v>
      </c>
      <c r="L136" s="326">
        <f t="shared" si="3"/>
        <v>999</v>
      </c>
      <c r="M136" s="340">
        <f t="shared" si="4"/>
        <v>999</v>
      </c>
      <c r="N136" s="336"/>
      <c r="O136" s="329"/>
      <c r="P136" s="328">
        <f t="shared" si="5"/>
        <v>999</v>
      </c>
      <c r="Q136" s="329"/>
    </row>
    <row r="137" spans="1:17" x14ac:dyDescent="0.25">
      <c r="A137" s="316">
        <v>131</v>
      </c>
      <c r="B137" s="337"/>
      <c r="C137" s="337"/>
      <c r="D137" s="323"/>
      <c r="E137" s="320"/>
      <c r="F137" s="329"/>
      <c r="G137" s="329"/>
      <c r="H137" s="333"/>
      <c r="I137" s="334"/>
      <c r="J137" s="324" t="e">
        <f>IF(AND(Q137="",#REF!&gt;0,#REF!&lt;5),K137,)</f>
        <v>#REF!</v>
      </c>
      <c r="K137" s="325" t="str">
        <f>IF(D137="","ZZZ9",IF(AND(#REF!&gt;0,#REF!&lt;5),D137&amp;#REF!,D137&amp;"9"))</f>
        <v>ZZZ9</v>
      </c>
      <c r="L137" s="326">
        <f t="shared" si="3"/>
        <v>999</v>
      </c>
      <c r="M137" s="340">
        <f t="shared" si="4"/>
        <v>999</v>
      </c>
      <c r="N137" s="336"/>
      <c r="O137" s="329"/>
      <c r="P137" s="328">
        <f t="shared" si="5"/>
        <v>999</v>
      </c>
      <c r="Q137" s="329"/>
    </row>
    <row r="138" spans="1:17" x14ac:dyDescent="0.25">
      <c r="A138" s="316">
        <v>132</v>
      </c>
      <c r="B138" s="337"/>
      <c r="C138" s="337"/>
      <c r="D138" s="323"/>
      <c r="E138" s="320"/>
      <c r="F138" s="329"/>
      <c r="G138" s="329"/>
      <c r="H138" s="333"/>
      <c r="I138" s="334"/>
      <c r="J138" s="324" t="e">
        <f>IF(AND(Q138="",#REF!&gt;0,#REF!&lt;5),K138,)</f>
        <v>#REF!</v>
      </c>
      <c r="K138" s="325" t="str">
        <f>IF(D138="","ZZZ9",IF(AND(#REF!&gt;0,#REF!&lt;5),D138&amp;#REF!,D138&amp;"9"))</f>
        <v>ZZZ9</v>
      </c>
      <c r="L138" s="326">
        <f t="shared" si="3"/>
        <v>999</v>
      </c>
      <c r="M138" s="340">
        <f t="shared" si="4"/>
        <v>999</v>
      </c>
      <c r="N138" s="336"/>
      <c r="O138" s="329"/>
      <c r="P138" s="328">
        <f t="shared" si="5"/>
        <v>999</v>
      </c>
      <c r="Q138" s="329"/>
    </row>
    <row r="139" spans="1:17" x14ac:dyDescent="0.25">
      <c r="A139" s="316">
        <v>133</v>
      </c>
      <c r="B139" s="337"/>
      <c r="C139" s="337"/>
      <c r="D139" s="323"/>
      <c r="E139" s="320"/>
      <c r="F139" s="329"/>
      <c r="G139" s="329"/>
      <c r="H139" s="333"/>
      <c r="I139" s="334"/>
      <c r="J139" s="324" t="e">
        <f>IF(AND(Q139="",#REF!&gt;0,#REF!&lt;5),K139,)</f>
        <v>#REF!</v>
      </c>
      <c r="K139" s="325" t="str">
        <f>IF(D139="","ZZZ9",IF(AND(#REF!&gt;0,#REF!&lt;5),D139&amp;#REF!,D139&amp;"9"))</f>
        <v>ZZZ9</v>
      </c>
      <c r="L139" s="326">
        <f t="shared" si="3"/>
        <v>999</v>
      </c>
      <c r="M139" s="340">
        <f t="shared" si="4"/>
        <v>999</v>
      </c>
      <c r="N139" s="336"/>
      <c r="O139" s="329"/>
      <c r="P139" s="328">
        <f t="shared" si="5"/>
        <v>999</v>
      </c>
      <c r="Q139" s="329"/>
    </row>
    <row r="140" spans="1:17" x14ac:dyDescent="0.25">
      <c r="A140" s="316">
        <v>134</v>
      </c>
      <c r="B140" s="337"/>
      <c r="C140" s="337"/>
      <c r="D140" s="323"/>
      <c r="E140" s="320"/>
      <c r="F140" s="329"/>
      <c r="G140" s="329"/>
      <c r="H140" s="333"/>
      <c r="I140" s="334"/>
      <c r="J140" s="324" t="e">
        <f>IF(AND(Q140="",#REF!&gt;0,#REF!&lt;5),K140,)</f>
        <v>#REF!</v>
      </c>
      <c r="K140" s="325" t="str">
        <f>IF(D140="","ZZZ9",IF(AND(#REF!&gt;0,#REF!&lt;5),D140&amp;#REF!,D140&amp;"9"))</f>
        <v>ZZZ9</v>
      </c>
      <c r="L140" s="326">
        <f t="shared" si="3"/>
        <v>999</v>
      </c>
      <c r="M140" s="340">
        <f t="shared" si="4"/>
        <v>999</v>
      </c>
      <c r="N140" s="336"/>
      <c r="O140" s="329"/>
      <c r="P140" s="328">
        <f t="shared" si="5"/>
        <v>999</v>
      </c>
      <c r="Q140" s="329"/>
    </row>
    <row r="141" spans="1:17" x14ac:dyDescent="0.25">
      <c r="A141" s="316">
        <v>135</v>
      </c>
      <c r="B141" s="337"/>
      <c r="C141" s="337"/>
      <c r="D141" s="323"/>
      <c r="E141" s="320"/>
      <c r="F141" s="329"/>
      <c r="G141" s="329"/>
      <c r="H141" s="333"/>
      <c r="I141" s="334"/>
      <c r="J141" s="324" t="e">
        <f>IF(AND(Q141="",#REF!&gt;0,#REF!&lt;5),K141,)</f>
        <v>#REF!</v>
      </c>
      <c r="K141" s="325" t="str">
        <f>IF(D141="","ZZZ9",IF(AND(#REF!&gt;0,#REF!&lt;5),D141&amp;#REF!,D141&amp;"9"))</f>
        <v>ZZZ9</v>
      </c>
      <c r="L141" s="326">
        <f t="shared" si="3"/>
        <v>999</v>
      </c>
      <c r="M141" s="340">
        <f t="shared" si="4"/>
        <v>999</v>
      </c>
      <c r="N141" s="336"/>
      <c r="O141" s="334"/>
      <c r="P141" s="345">
        <f t="shared" si="5"/>
        <v>999</v>
      </c>
      <c r="Q141" s="334"/>
    </row>
    <row r="142" spans="1:17" x14ac:dyDescent="0.25">
      <c r="A142" s="316">
        <v>136</v>
      </c>
      <c r="B142" s="337"/>
      <c r="C142" s="337"/>
      <c r="D142" s="323"/>
      <c r="E142" s="320"/>
      <c r="F142" s="329"/>
      <c r="G142" s="329"/>
      <c r="H142" s="333"/>
      <c r="I142" s="334"/>
      <c r="J142" s="324" t="e">
        <f>IF(AND(Q142="",#REF!&gt;0,#REF!&lt;5),K142,)</f>
        <v>#REF!</v>
      </c>
      <c r="K142" s="325" t="str">
        <f>IF(D142="","ZZZ9",IF(AND(#REF!&gt;0,#REF!&lt;5),D142&amp;#REF!,D142&amp;"9"))</f>
        <v>ZZZ9</v>
      </c>
      <c r="L142" s="326">
        <f t="shared" si="3"/>
        <v>999</v>
      </c>
      <c r="M142" s="340">
        <f t="shared" si="4"/>
        <v>999</v>
      </c>
      <c r="N142" s="336"/>
      <c r="O142" s="329"/>
      <c r="P142" s="328">
        <f t="shared" si="5"/>
        <v>999</v>
      </c>
      <c r="Q142" s="329"/>
    </row>
    <row r="143" spans="1:17" x14ac:dyDescent="0.25">
      <c r="A143" s="316">
        <v>137</v>
      </c>
      <c r="B143" s="337"/>
      <c r="C143" s="337"/>
      <c r="D143" s="323"/>
      <c r="E143" s="320"/>
      <c r="F143" s="329"/>
      <c r="G143" s="329"/>
      <c r="H143" s="333"/>
      <c r="I143" s="334"/>
      <c r="J143" s="324" t="e">
        <f>IF(AND(Q143="",#REF!&gt;0,#REF!&lt;5),K143,)</f>
        <v>#REF!</v>
      </c>
      <c r="K143" s="325" t="str">
        <f>IF(D143="","ZZZ9",IF(AND(#REF!&gt;0,#REF!&lt;5),D143&amp;#REF!,D143&amp;"9"))</f>
        <v>ZZZ9</v>
      </c>
      <c r="L143" s="326">
        <f t="shared" si="3"/>
        <v>999</v>
      </c>
      <c r="M143" s="340">
        <f t="shared" si="4"/>
        <v>999</v>
      </c>
      <c r="N143" s="336"/>
      <c r="O143" s="329"/>
      <c r="P143" s="328">
        <f t="shared" si="5"/>
        <v>999</v>
      </c>
      <c r="Q143" s="329"/>
    </row>
    <row r="144" spans="1:17" x14ac:dyDescent="0.25">
      <c r="A144" s="316">
        <v>138</v>
      </c>
      <c r="B144" s="337"/>
      <c r="C144" s="337"/>
      <c r="D144" s="323"/>
      <c r="E144" s="320"/>
      <c r="F144" s="329"/>
      <c r="G144" s="329"/>
      <c r="H144" s="333"/>
      <c r="I144" s="334"/>
      <c r="J144" s="324" t="e">
        <f>IF(AND(Q144="",#REF!&gt;0,#REF!&lt;5),K144,)</f>
        <v>#REF!</v>
      </c>
      <c r="K144" s="325" t="str">
        <f>IF(D144="","ZZZ9",IF(AND(#REF!&gt;0,#REF!&lt;5),D144&amp;#REF!,D144&amp;"9"))</f>
        <v>ZZZ9</v>
      </c>
      <c r="L144" s="326">
        <f t="shared" si="3"/>
        <v>999</v>
      </c>
      <c r="M144" s="340">
        <f t="shared" si="4"/>
        <v>999</v>
      </c>
      <c r="N144" s="336"/>
      <c r="O144" s="329"/>
      <c r="P144" s="328">
        <f t="shared" si="5"/>
        <v>999</v>
      </c>
      <c r="Q144" s="329"/>
    </row>
    <row r="145" spans="1:17" x14ac:dyDescent="0.25">
      <c r="A145" s="316">
        <v>139</v>
      </c>
      <c r="B145" s="337"/>
      <c r="C145" s="337"/>
      <c r="D145" s="323"/>
      <c r="E145" s="320"/>
      <c r="F145" s="329"/>
      <c r="G145" s="329"/>
      <c r="H145" s="333"/>
      <c r="I145" s="334"/>
      <c r="J145" s="324" t="e">
        <f>IF(AND(Q145="",#REF!&gt;0,#REF!&lt;5),K145,)</f>
        <v>#REF!</v>
      </c>
      <c r="K145" s="325" t="str">
        <f>IF(D145="","ZZZ9",IF(AND(#REF!&gt;0,#REF!&lt;5),D145&amp;#REF!,D145&amp;"9"))</f>
        <v>ZZZ9</v>
      </c>
      <c r="L145" s="326">
        <f t="shared" si="3"/>
        <v>999</v>
      </c>
      <c r="M145" s="340">
        <f t="shared" si="4"/>
        <v>999</v>
      </c>
      <c r="N145" s="336"/>
      <c r="O145" s="329"/>
      <c r="P145" s="328">
        <f t="shared" si="5"/>
        <v>999</v>
      </c>
      <c r="Q145" s="329"/>
    </row>
    <row r="146" spans="1:17" x14ac:dyDescent="0.25">
      <c r="A146" s="316">
        <v>140</v>
      </c>
      <c r="B146" s="337"/>
      <c r="C146" s="337"/>
      <c r="D146" s="323"/>
      <c r="E146" s="320"/>
      <c r="F146" s="329"/>
      <c r="G146" s="329"/>
      <c r="H146" s="333"/>
      <c r="I146" s="334"/>
      <c r="J146" s="324" t="e">
        <f>IF(AND(Q146="",#REF!&gt;0,#REF!&lt;5),K146,)</f>
        <v>#REF!</v>
      </c>
      <c r="K146" s="325" t="str">
        <f>IF(D146="","ZZZ9",IF(AND(#REF!&gt;0,#REF!&lt;5),D146&amp;#REF!,D146&amp;"9"))</f>
        <v>ZZZ9</v>
      </c>
      <c r="L146" s="326">
        <f t="shared" si="3"/>
        <v>999</v>
      </c>
      <c r="M146" s="340">
        <f t="shared" si="4"/>
        <v>999</v>
      </c>
      <c r="N146" s="336"/>
      <c r="O146" s="329"/>
      <c r="P146" s="328">
        <f t="shared" si="5"/>
        <v>999</v>
      </c>
      <c r="Q146" s="329"/>
    </row>
    <row r="147" spans="1:17" x14ac:dyDescent="0.25">
      <c r="A147" s="316">
        <v>141</v>
      </c>
      <c r="B147" s="337"/>
      <c r="C147" s="337"/>
      <c r="D147" s="323"/>
      <c r="E147" s="320"/>
      <c r="F147" s="329"/>
      <c r="G147" s="329"/>
      <c r="H147" s="333"/>
      <c r="I147" s="334"/>
      <c r="J147" s="324" t="e">
        <f>IF(AND(Q147="",#REF!&gt;0,#REF!&lt;5),K147,)</f>
        <v>#REF!</v>
      </c>
      <c r="K147" s="325" t="str">
        <f>IF(D147="","ZZZ9",IF(AND(#REF!&gt;0,#REF!&lt;5),D147&amp;#REF!,D147&amp;"9"))</f>
        <v>ZZZ9</v>
      </c>
      <c r="L147" s="326">
        <f t="shared" si="3"/>
        <v>999</v>
      </c>
      <c r="M147" s="340">
        <f t="shared" si="4"/>
        <v>999</v>
      </c>
      <c r="N147" s="336"/>
      <c r="O147" s="329"/>
      <c r="P147" s="328">
        <f t="shared" si="5"/>
        <v>999</v>
      </c>
      <c r="Q147" s="329"/>
    </row>
    <row r="148" spans="1:17" x14ac:dyDescent="0.25">
      <c r="A148" s="316">
        <v>142</v>
      </c>
      <c r="B148" s="337"/>
      <c r="C148" s="337"/>
      <c r="D148" s="323"/>
      <c r="E148" s="320"/>
      <c r="F148" s="329"/>
      <c r="G148" s="329"/>
      <c r="H148" s="333"/>
      <c r="I148" s="334"/>
      <c r="J148" s="324" t="e">
        <f>IF(AND(Q148="",#REF!&gt;0,#REF!&lt;5),K148,)</f>
        <v>#REF!</v>
      </c>
      <c r="K148" s="325" t="str">
        <f>IF(D148="","ZZZ9",IF(AND(#REF!&gt;0,#REF!&lt;5),D148&amp;#REF!,D148&amp;"9"))</f>
        <v>ZZZ9</v>
      </c>
      <c r="L148" s="326">
        <f t="shared" si="3"/>
        <v>999</v>
      </c>
      <c r="M148" s="340">
        <f t="shared" si="4"/>
        <v>999</v>
      </c>
      <c r="N148" s="336"/>
      <c r="O148" s="334"/>
      <c r="P148" s="345">
        <f t="shared" si="5"/>
        <v>999</v>
      </c>
      <c r="Q148" s="334"/>
    </row>
    <row r="149" spans="1:17" x14ac:dyDescent="0.25">
      <c r="A149" s="316">
        <v>143</v>
      </c>
      <c r="B149" s="337"/>
      <c r="C149" s="337"/>
      <c r="D149" s="323"/>
      <c r="E149" s="320"/>
      <c r="F149" s="329"/>
      <c r="G149" s="329"/>
      <c r="H149" s="333"/>
      <c r="I149" s="334"/>
      <c r="J149" s="324" t="e">
        <f>IF(AND(Q149="",#REF!&gt;0,#REF!&lt;5),K149,)</f>
        <v>#REF!</v>
      </c>
      <c r="K149" s="325" t="str">
        <f>IF(D149="","ZZZ9",IF(AND(#REF!&gt;0,#REF!&lt;5),D149&amp;#REF!,D149&amp;"9"))</f>
        <v>ZZZ9</v>
      </c>
      <c r="L149" s="326">
        <f t="shared" si="3"/>
        <v>999</v>
      </c>
      <c r="M149" s="340">
        <f t="shared" si="4"/>
        <v>999</v>
      </c>
      <c r="N149" s="336"/>
      <c r="O149" s="329"/>
      <c r="P149" s="328">
        <f t="shared" si="5"/>
        <v>999</v>
      </c>
      <c r="Q149" s="329"/>
    </row>
    <row r="150" spans="1:17" x14ac:dyDescent="0.25">
      <c r="A150" s="316">
        <v>144</v>
      </c>
      <c r="B150" s="337"/>
      <c r="C150" s="337"/>
      <c r="D150" s="323"/>
      <c r="E150" s="320"/>
      <c r="F150" s="329"/>
      <c r="G150" s="329"/>
      <c r="H150" s="333"/>
      <c r="I150" s="334"/>
      <c r="J150" s="324" t="e">
        <f>IF(AND(Q150="",#REF!&gt;0,#REF!&lt;5),K150,)</f>
        <v>#REF!</v>
      </c>
      <c r="K150" s="325" t="str">
        <f>IF(D150="","ZZZ9",IF(AND(#REF!&gt;0,#REF!&lt;5),D150&amp;#REF!,D150&amp;"9"))</f>
        <v>ZZZ9</v>
      </c>
      <c r="L150" s="326">
        <f t="shared" si="3"/>
        <v>999</v>
      </c>
      <c r="M150" s="340">
        <f t="shared" si="4"/>
        <v>999</v>
      </c>
      <c r="N150" s="336"/>
      <c r="O150" s="329"/>
      <c r="P150" s="328">
        <f t="shared" si="5"/>
        <v>999</v>
      </c>
      <c r="Q150" s="329"/>
    </row>
    <row r="151" spans="1:17" x14ac:dyDescent="0.25">
      <c r="A151" s="316">
        <v>145</v>
      </c>
      <c r="B151" s="337"/>
      <c r="C151" s="337"/>
      <c r="D151" s="323"/>
      <c r="E151" s="320"/>
      <c r="F151" s="329"/>
      <c r="G151" s="329"/>
      <c r="H151" s="333"/>
      <c r="I151" s="334"/>
      <c r="J151" s="324" t="e">
        <f>IF(AND(Q151="",#REF!&gt;0,#REF!&lt;5),K151,)</f>
        <v>#REF!</v>
      </c>
      <c r="K151" s="325" t="str">
        <f>IF(D151="","ZZZ9",IF(AND(#REF!&gt;0,#REF!&lt;5),D151&amp;#REF!,D151&amp;"9"))</f>
        <v>ZZZ9</v>
      </c>
      <c r="L151" s="326">
        <f t="shared" si="3"/>
        <v>999</v>
      </c>
      <c r="M151" s="340">
        <f t="shared" si="4"/>
        <v>999</v>
      </c>
      <c r="N151" s="336"/>
      <c r="O151" s="329"/>
      <c r="P151" s="328">
        <f t="shared" si="5"/>
        <v>999</v>
      </c>
      <c r="Q151" s="329"/>
    </row>
    <row r="152" spans="1:17" x14ac:dyDescent="0.25">
      <c r="A152" s="316">
        <v>146</v>
      </c>
      <c r="B152" s="337"/>
      <c r="C152" s="337"/>
      <c r="D152" s="323"/>
      <c r="E152" s="320"/>
      <c r="F152" s="329"/>
      <c r="G152" s="329"/>
      <c r="H152" s="333"/>
      <c r="I152" s="334"/>
      <c r="J152" s="324" t="e">
        <f>IF(AND(Q152="",#REF!&gt;0,#REF!&lt;5),K152,)</f>
        <v>#REF!</v>
      </c>
      <c r="K152" s="325" t="str">
        <f>IF(D152="","ZZZ9",IF(AND(#REF!&gt;0,#REF!&lt;5),D152&amp;#REF!,D152&amp;"9"))</f>
        <v>ZZZ9</v>
      </c>
      <c r="L152" s="326">
        <f t="shared" si="3"/>
        <v>999</v>
      </c>
      <c r="M152" s="340">
        <f t="shared" si="4"/>
        <v>999</v>
      </c>
      <c r="N152" s="336"/>
      <c r="O152" s="329"/>
      <c r="P152" s="328">
        <f t="shared" si="5"/>
        <v>999</v>
      </c>
      <c r="Q152" s="329"/>
    </row>
    <row r="153" spans="1:17" x14ac:dyDescent="0.25">
      <c r="A153" s="316">
        <v>147</v>
      </c>
      <c r="B153" s="337"/>
      <c r="C153" s="337"/>
      <c r="D153" s="323"/>
      <c r="E153" s="320"/>
      <c r="F153" s="329"/>
      <c r="G153" s="329"/>
      <c r="H153" s="333"/>
      <c r="I153" s="334"/>
      <c r="J153" s="324" t="e">
        <f>IF(AND(Q153="",#REF!&gt;0,#REF!&lt;5),K153,)</f>
        <v>#REF!</v>
      </c>
      <c r="K153" s="325" t="str">
        <f>IF(D153="","ZZZ9",IF(AND(#REF!&gt;0,#REF!&lt;5),D153&amp;#REF!,D153&amp;"9"))</f>
        <v>ZZZ9</v>
      </c>
      <c r="L153" s="326">
        <f t="shared" si="3"/>
        <v>999</v>
      </c>
      <c r="M153" s="340">
        <f t="shared" si="4"/>
        <v>999</v>
      </c>
      <c r="N153" s="336"/>
      <c r="O153" s="329"/>
      <c r="P153" s="328">
        <f t="shared" si="5"/>
        <v>999</v>
      </c>
      <c r="Q153" s="329"/>
    </row>
    <row r="154" spans="1:17" x14ac:dyDescent="0.25">
      <c r="A154" s="316">
        <v>148</v>
      </c>
      <c r="B154" s="337"/>
      <c r="C154" s="337"/>
      <c r="D154" s="323"/>
      <c r="E154" s="320"/>
      <c r="F154" s="329"/>
      <c r="G154" s="329"/>
      <c r="H154" s="333"/>
      <c r="I154" s="334"/>
      <c r="J154" s="324" t="e">
        <f>IF(AND(Q154="",#REF!&gt;0,#REF!&lt;5),K154,)</f>
        <v>#REF!</v>
      </c>
      <c r="K154" s="325" t="str">
        <f>IF(D154="","ZZZ9",IF(AND(#REF!&gt;0,#REF!&lt;5),D154&amp;#REF!,D154&amp;"9"))</f>
        <v>ZZZ9</v>
      </c>
      <c r="L154" s="326">
        <f t="shared" si="3"/>
        <v>999</v>
      </c>
      <c r="M154" s="340">
        <f t="shared" si="4"/>
        <v>999</v>
      </c>
      <c r="N154" s="336"/>
      <c r="O154" s="329"/>
      <c r="P154" s="328">
        <f t="shared" si="5"/>
        <v>999</v>
      </c>
      <c r="Q154" s="329"/>
    </row>
    <row r="155" spans="1:17" x14ac:dyDescent="0.25">
      <c r="A155" s="316">
        <v>149</v>
      </c>
      <c r="B155" s="337"/>
      <c r="C155" s="337"/>
      <c r="D155" s="323"/>
      <c r="E155" s="320"/>
      <c r="F155" s="329"/>
      <c r="G155" s="329"/>
      <c r="H155" s="333"/>
      <c r="I155" s="334"/>
      <c r="J155" s="324" t="e">
        <f>IF(AND(Q155="",#REF!&gt;0,#REF!&lt;5),K155,)</f>
        <v>#REF!</v>
      </c>
      <c r="K155" s="325" t="str">
        <f>IF(D155="","ZZZ9",IF(AND(#REF!&gt;0,#REF!&lt;5),D155&amp;#REF!,D155&amp;"9"))</f>
        <v>ZZZ9</v>
      </c>
      <c r="L155" s="326">
        <f t="shared" si="3"/>
        <v>999</v>
      </c>
      <c r="M155" s="340">
        <f t="shared" si="4"/>
        <v>999</v>
      </c>
      <c r="N155" s="336"/>
      <c r="O155" s="329"/>
      <c r="P155" s="328">
        <f t="shared" si="5"/>
        <v>999</v>
      </c>
      <c r="Q155" s="329"/>
    </row>
    <row r="156" spans="1:17" x14ac:dyDescent="0.25">
      <c r="A156" s="316">
        <v>150</v>
      </c>
      <c r="B156" s="337"/>
      <c r="C156" s="337"/>
      <c r="D156" s="323"/>
      <c r="E156" s="320"/>
      <c r="F156" s="329"/>
      <c r="G156" s="329"/>
      <c r="H156" s="333"/>
      <c r="I156" s="334"/>
      <c r="J156" s="324" t="e">
        <f>IF(AND(Q156="",#REF!&gt;0,#REF!&lt;5),K156,)</f>
        <v>#REF!</v>
      </c>
      <c r="K156" s="325" t="str">
        <f>IF(D156="","ZZZ9",IF(AND(#REF!&gt;0,#REF!&lt;5),D156&amp;#REF!,D156&amp;"9"))</f>
        <v>ZZZ9</v>
      </c>
      <c r="L156" s="326">
        <f t="shared" si="3"/>
        <v>999</v>
      </c>
      <c r="M156" s="340">
        <f t="shared" si="4"/>
        <v>999</v>
      </c>
      <c r="N156" s="336"/>
      <c r="O156" s="329"/>
      <c r="P156" s="328">
        <f t="shared" si="5"/>
        <v>999</v>
      </c>
      <c r="Q156" s="329"/>
    </row>
  </sheetData>
  <conditionalFormatting sqref="E7:E156">
    <cfRule type="expression" dxfId="249" priority="20" stopIfTrue="1">
      <formula>AND(ROUNDDOWN(($A$4-E7)/365.25,0)&lt;=13,G7&lt;&gt;"OK")</formula>
    </cfRule>
    <cfRule type="expression" dxfId="248" priority="21" stopIfTrue="1">
      <formula>AND(ROUNDDOWN(($A$4-E7)/365.25,0)&lt;=14,G7&lt;&gt;"OK")</formula>
    </cfRule>
    <cfRule type="expression" dxfId="247" priority="22" stopIfTrue="1">
      <formula>AND(ROUNDDOWN(($A$4-E7)/365.25,0)&lt;=17,G7&lt;&gt;"OK")</formula>
    </cfRule>
  </conditionalFormatting>
  <conditionalFormatting sqref="J7:J156">
    <cfRule type="cellIs" dxfId="246" priority="19" stopIfTrue="1" operator="equal">
      <formula>"Z"</formula>
    </cfRule>
  </conditionalFormatting>
  <conditionalFormatting sqref="A7:D156">
    <cfRule type="expression" dxfId="245" priority="18" stopIfTrue="1">
      <formula>$Q7&gt;=1</formula>
    </cfRule>
  </conditionalFormatting>
  <conditionalFormatting sqref="E7:E14">
    <cfRule type="expression" dxfId="244" priority="15" stopIfTrue="1">
      <formula>AND(ROUNDDOWN(($A$4-E7)/365.25,0)&lt;=13,G7&lt;&gt;"OK")</formula>
    </cfRule>
    <cfRule type="expression" dxfId="243" priority="16" stopIfTrue="1">
      <formula>AND(ROUNDDOWN(($A$4-E7)/365.25,0)&lt;=14,G7&lt;&gt;"OK")</formula>
    </cfRule>
    <cfRule type="expression" dxfId="242" priority="17" stopIfTrue="1">
      <formula>AND(ROUNDDOWN(($A$4-E7)/365.25,0)&lt;=17,G7&lt;&gt;"OK")</formula>
    </cfRule>
  </conditionalFormatting>
  <conditionalFormatting sqref="J7:J14">
    <cfRule type="cellIs" dxfId="241" priority="14" stopIfTrue="1" operator="equal">
      <formula>"Z"</formula>
    </cfRule>
  </conditionalFormatting>
  <conditionalFormatting sqref="B7:D14">
    <cfRule type="expression" dxfId="240" priority="13" stopIfTrue="1">
      <formula>$Q7&gt;=1</formula>
    </cfRule>
  </conditionalFormatting>
  <conditionalFormatting sqref="E7:E14">
    <cfRule type="expression" dxfId="239" priority="10" stopIfTrue="1">
      <formula>AND(ROUNDDOWN(($A$4-E7)/365.25,0)&lt;=13,G7&lt;&gt;"OK")</formula>
    </cfRule>
    <cfRule type="expression" dxfId="238" priority="11" stopIfTrue="1">
      <formula>AND(ROUNDDOWN(($A$4-E7)/365.25,0)&lt;=14,G7&lt;&gt;"OK")</formula>
    </cfRule>
    <cfRule type="expression" dxfId="237" priority="12" stopIfTrue="1">
      <formula>AND(ROUNDDOWN(($A$4-E7)/365.25,0)&lt;=17,G7&lt;&gt;"OK")</formula>
    </cfRule>
  </conditionalFormatting>
  <conditionalFormatting sqref="B7:D14">
    <cfRule type="expression" dxfId="236" priority="9" stopIfTrue="1">
      <formula>$Q7&gt;=1</formula>
    </cfRule>
  </conditionalFormatting>
  <conditionalFormatting sqref="E7:E27 E29:E37">
    <cfRule type="expression" dxfId="235" priority="6" stopIfTrue="1">
      <formula>AND(ROUNDDOWN(($A$4-E7)/365.25,0)&lt;=13,G7&lt;&gt;"OK")</formula>
    </cfRule>
    <cfRule type="expression" dxfId="234" priority="7" stopIfTrue="1">
      <formula>AND(ROUNDDOWN(($A$4-E7)/365.25,0)&lt;=14,G7&lt;&gt;"OK")</formula>
    </cfRule>
    <cfRule type="expression" dxfId="233" priority="8" stopIfTrue="1">
      <formula>AND(ROUNDDOWN(($A$4-E7)/365.25,0)&lt;=17,G7&lt;&gt;"OK")</formula>
    </cfRule>
  </conditionalFormatting>
  <conditionalFormatting sqref="B7:D37">
    <cfRule type="expression" dxfId="232" priority="5" stopIfTrue="1">
      <formula>$Q7&gt;=1</formula>
    </cfRule>
  </conditionalFormatting>
  <conditionalFormatting sqref="D15">
    <cfRule type="expression" dxfId="231" priority="4" stopIfTrue="1">
      <formula>$Q15&gt;=1</formula>
    </cfRule>
  </conditionalFormatting>
  <conditionalFormatting sqref="D15">
    <cfRule type="expression" dxfId="230" priority="3" stopIfTrue="1">
      <formula>$Q15&gt;=1</formula>
    </cfRule>
  </conditionalFormatting>
  <conditionalFormatting sqref="D18">
    <cfRule type="expression" dxfId="229" priority="2" stopIfTrue="1">
      <formula>$Q18&gt;=1</formula>
    </cfRule>
  </conditionalFormatting>
  <conditionalFormatting sqref="D18">
    <cfRule type="expression" dxfId="228" priority="1" stopIfTrue="1">
      <formula>$Q18&gt;=1</formula>
    </cfRule>
  </conditionalFormatting>
  <printOptions horizontalCentered="1"/>
  <pageMargins left="0.35" right="0.35" top="0.39" bottom="0.39" header="0" footer="0"/>
  <pageSetup paperSize="9" orientation="landscape" horizontalDpi="200" verticalDpi="200" r:id="rId1"/>
  <headerFooter alignWithMargins="0"/>
  <rowBreaks count="6" manualBreakCount="6">
    <brk id="26" max="16383" man="1"/>
    <brk id="46" max="16383" man="1"/>
    <brk id="66" max="16383" man="1"/>
    <brk id="86" max="16383" man="1"/>
    <brk id="106" max="16383" man="1"/>
    <brk id="126" max="16383" man="1"/>
  </rowBreaks>
  <colBreaks count="1" manualBreakCount="1">
    <brk id="17"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726017" r:id="rId4" name="Button 1">
              <controlPr defaultSize="0" print="0" autoFill="0" autoPict="0" macro="[1]!egyeni_fotabla_sorsolasi_ranglista">
                <anchor moveWithCells="1" sizeWithCells="1">
                  <from>
                    <xdr:col>7</xdr:col>
                    <xdr:colOff>205740</xdr:colOff>
                    <xdr:row>0</xdr:row>
                    <xdr:rowOff>68580</xdr:rowOff>
                  </from>
                  <to>
                    <xdr:col>14</xdr:col>
                    <xdr:colOff>129540</xdr:colOff>
                    <xdr:row>1</xdr:row>
                    <xdr:rowOff>137160</xdr:rowOff>
                  </to>
                </anchor>
              </controlPr>
            </control>
          </mc:Choice>
        </mc:AlternateContent>
      </controls>
    </mc:Choice>
  </mc:AlternateConten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F79FBB-CB41-4CEE-8627-52E24583EBE7}">
  <sheetPr codeName="Munka45">
    <tabColor indexed="11"/>
  </sheetPr>
  <dimension ref="A1:AK41"/>
  <sheetViews>
    <sheetView workbookViewId="0">
      <selection activeCell="E24" sqref="E24"/>
    </sheetView>
  </sheetViews>
  <sheetFormatPr defaultRowHeight="13.2" x14ac:dyDescent="0.25"/>
  <cols>
    <col min="1" max="1" width="5.44140625" customWidth="1"/>
    <col min="2" max="2" width="4.44140625" customWidth="1"/>
    <col min="3" max="3" width="8.33203125" customWidth="1"/>
    <col min="4" max="4" width="7.109375" customWidth="1"/>
    <col min="5" max="5" width="9.33203125" customWidth="1"/>
    <col min="6" max="6" width="7.109375" customWidth="1"/>
    <col min="7" max="7" width="9.33203125" customWidth="1"/>
    <col min="8" max="8" width="7.109375" customWidth="1"/>
    <col min="9" max="9" width="9.33203125" customWidth="1"/>
    <col min="10" max="10" width="20.109375" customWidth="1"/>
    <col min="11" max="13" width="8.5546875" customWidth="1"/>
    <col min="15" max="15" width="5.5546875" customWidth="1"/>
    <col min="16" max="16" width="4.5546875" customWidth="1"/>
    <col min="17" max="17" width="11.6640625" customWidth="1"/>
    <col min="25" max="25" width="10.33203125" hidden="1" customWidth="1"/>
    <col min="26" max="37" width="0" hidden="1" customWidth="1"/>
  </cols>
  <sheetData>
    <row r="1" spans="1:37" ht="24.6" x14ac:dyDescent="0.25">
      <c r="A1" s="674" t="str">
        <f>Altalanos!$A$6</f>
        <v>Somogy Vármegyei Tenisz DO A kategória</v>
      </c>
      <c r="B1" s="674"/>
      <c r="C1" s="674"/>
      <c r="D1" s="674"/>
      <c r="E1" s="674"/>
      <c r="F1" s="674"/>
      <c r="G1" s="129"/>
      <c r="H1" s="132" t="s">
        <v>44</v>
      </c>
      <c r="I1" s="130"/>
      <c r="J1" s="131"/>
      <c r="L1" s="133"/>
      <c r="M1" s="157"/>
      <c r="N1" s="158"/>
      <c r="O1" s="158" t="s">
        <v>11</v>
      </c>
      <c r="P1" s="158"/>
      <c r="Q1" s="159"/>
      <c r="R1" s="158"/>
      <c r="AB1" s="211" t="e">
        <f>IF(Y5=1,CONCATENATE(VLOOKUP(Y3,AA16:AH27,2)),CONCATENATE(VLOOKUP(Y3,AA2:AK13,2)))</f>
        <v>#N/A</v>
      </c>
      <c r="AC1" s="211" t="e">
        <f>IF(Y5=1,CONCATENATE(VLOOKUP(Y3,AA16:AK27,3)),CONCATENATE(VLOOKUP(Y3,AA2:AK13,3)))</f>
        <v>#N/A</v>
      </c>
      <c r="AD1" s="211" t="e">
        <f>IF(Y5=1,CONCATENATE(VLOOKUP(Y3,AA16:AK27,4)),CONCATENATE(VLOOKUP(Y3,AA2:AK13,4)))</f>
        <v>#N/A</v>
      </c>
      <c r="AE1" s="211" t="e">
        <f>IF(Y5=1,CONCATENATE(VLOOKUP(Y3,AA16:AK27,5)),CONCATENATE(VLOOKUP(Y3,AA2:AK13,5)))</f>
        <v>#N/A</v>
      </c>
      <c r="AF1" s="211" t="e">
        <f>IF(Y5=1,CONCATENATE(VLOOKUP(Y3,AA16:AK27,6)),CONCATENATE(VLOOKUP(Y3,AA2:AK13,6)))</f>
        <v>#N/A</v>
      </c>
      <c r="AG1" s="211" t="e">
        <f>IF(Y5=1,CONCATENATE(VLOOKUP(Y3,AA16:AK27,7)),CONCATENATE(VLOOKUP(Y3,AA2:AK13,7)))</f>
        <v>#N/A</v>
      </c>
      <c r="AH1" s="211" t="e">
        <f>IF(Y5=1,CONCATENATE(VLOOKUP(Y3,AA16:AK27,8)),CONCATENATE(VLOOKUP(Y3,AA2:AK13,8)))</f>
        <v>#N/A</v>
      </c>
      <c r="AI1" s="211" t="e">
        <f>IF(Y5=1,CONCATENATE(VLOOKUP(Y3,AA16:AK27,9)),CONCATENATE(VLOOKUP(Y3,AA2:AK13,9)))</f>
        <v>#N/A</v>
      </c>
      <c r="AJ1" s="211" t="e">
        <f>IF(Y5=1,CONCATENATE(VLOOKUP(Y3,AA16:AK27,10)),CONCATENATE(VLOOKUP(Y3,AA2:AK13,10)))</f>
        <v>#N/A</v>
      </c>
      <c r="AK1" s="211" t="e">
        <f>IF(Y5=1,CONCATENATE(VLOOKUP(Y3,AA16:AK27,11)),CONCATENATE(VLOOKUP(Y3,AA2:AK13,11)))</f>
        <v>#N/A</v>
      </c>
    </row>
    <row r="2" spans="1:37" x14ac:dyDescent="0.25">
      <c r="A2" s="134" t="s">
        <v>43</v>
      </c>
      <c r="B2" s="135"/>
      <c r="C2" s="135"/>
      <c r="D2" s="135"/>
      <c r="E2" s="121" t="str">
        <f>Altalanos!$E$8</f>
        <v>A-II.kcs-U10-N-F</v>
      </c>
      <c r="F2" s="135"/>
      <c r="G2" s="136"/>
      <c r="H2" s="137"/>
      <c r="I2" s="137"/>
      <c r="J2" s="138"/>
      <c r="K2" s="133"/>
      <c r="L2" s="133"/>
      <c r="M2" s="133"/>
      <c r="N2" s="160"/>
      <c r="O2" s="161"/>
      <c r="P2" s="160"/>
      <c r="Q2" s="161"/>
      <c r="R2" s="160"/>
      <c r="Y2" s="207"/>
      <c r="Z2" s="206"/>
      <c r="AA2" s="206" t="s">
        <v>52</v>
      </c>
      <c r="AB2" s="200">
        <v>150</v>
      </c>
      <c r="AC2" s="200">
        <v>120</v>
      </c>
      <c r="AD2" s="200">
        <v>100</v>
      </c>
      <c r="AE2" s="200">
        <v>80</v>
      </c>
      <c r="AF2" s="200">
        <v>70</v>
      </c>
      <c r="AG2" s="200">
        <v>60</v>
      </c>
      <c r="AH2" s="200">
        <v>55</v>
      </c>
      <c r="AI2" s="200">
        <v>50</v>
      </c>
      <c r="AJ2" s="200">
        <v>45</v>
      </c>
      <c r="AK2" s="200">
        <v>40</v>
      </c>
    </row>
    <row r="3" spans="1:37" x14ac:dyDescent="0.25">
      <c r="A3" s="36" t="s">
        <v>21</v>
      </c>
      <c r="B3" s="36"/>
      <c r="C3" s="36"/>
      <c r="D3" s="36"/>
      <c r="E3" s="36" t="s">
        <v>19</v>
      </c>
      <c r="F3" s="36"/>
      <c r="G3" s="36"/>
      <c r="H3" s="36" t="s">
        <v>24</v>
      </c>
      <c r="I3" s="36"/>
      <c r="J3" s="67"/>
      <c r="K3" s="36"/>
      <c r="L3" s="37" t="s">
        <v>25</v>
      </c>
      <c r="M3" s="36"/>
      <c r="N3" s="163"/>
      <c r="O3" s="162"/>
      <c r="P3" s="163"/>
      <c r="Q3" s="199" t="s">
        <v>59</v>
      </c>
      <c r="R3" s="200" t="s">
        <v>62</v>
      </c>
      <c r="Y3" s="206">
        <f>IF(H4="OB","A",IF(H4="IX","W",H4))</f>
        <v>0</v>
      </c>
      <c r="Z3" s="206"/>
      <c r="AA3" s="206" t="s">
        <v>65</v>
      </c>
      <c r="AB3" s="200">
        <v>120</v>
      </c>
      <c r="AC3" s="200">
        <v>90</v>
      </c>
      <c r="AD3" s="200">
        <v>65</v>
      </c>
      <c r="AE3" s="200">
        <v>55</v>
      </c>
      <c r="AF3" s="200">
        <v>50</v>
      </c>
      <c r="AG3" s="200">
        <v>45</v>
      </c>
      <c r="AH3" s="200">
        <v>40</v>
      </c>
      <c r="AI3" s="200">
        <v>35</v>
      </c>
      <c r="AJ3" s="200">
        <v>25</v>
      </c>
      <c r="AK3" s="200">
        <v>20</v>
      </c>
    </row>
    <row r="4" spans="1:37" ht="13.8" thickBot="1" x14ac:dyDescent="0.3">
      <c r="A4" s="675">
        <f>Altalanos!$A$10</f>
        <v>46135</v>
      </c>
      <c r="B4" s="675"/>
      <c r="C4" s="675"/>
      <c r="D4" s="139"/>
      <c r="E4" s="140" t="str">
        <f>Altalanos!$C$10</f>
        <v>Balatonboglár</v>
      </c>
      <c r="F4" s="140"/>
      <c r="G4" s="140"/>
      <c r="H4" s="142"/>
      <c r="I4" s="140"/>
      <c r="J4" s="141"/>
      <c r="K4" s="142"/>
      <c r="L4" s="143" t="str">
        <f>Altalanos!$E$10</f>
        <v>Nagyistók-Nádasi Judit</v>
      </c>
      <c r="M4" s="142"/>
      <c r="N4" s="164"/>
      <c r="O4" s="165"/>
      <c r="P4" s="164"/>
      <c r="Q4" s="201" t="s">
        <v>63</v>
      </c>
      <c r="R4" s="202" t="s">
        <v>60</v>
      </c>
      <c r="Y4" s="206"/>
      <c r="Z4" s="206"/>
      <c r="AA4" s="206" t="s">
        <v>66</v>
      </c>
      <c r="AB4" s="200">
        <v>90</v>
      </c>
      <c r="AC4" s="200">
        <v>60</v>
      </c>
      <c r="AD4" s="200">
        <v>45</v>
      </c>
      <c r="AE4" s="200">
        <v>34</v>
      </c>
      <c r="AF4" s="200">
        <v>27</v>
      </c>
      <c r="AG4" s="200">
        <v>22</v>
      </c>
      <c r="AH4" s="200">
        <v>18</v>
      </c>
      <c r="AI4" s="200">
        <v>15</v>
      </c>
      <c r="AJ4" s="200">
        <v>12</v>
      </c>
      <c r="AK4" s="200">
        <v>9</v>
      </c>
    </row>
    <row r="5" spans="1:37" x14ac:dyDescent="0.25">
      <c r="A5" s="30"/>
      <c r="B5" s="30" t="s">
        <v>41</v>
      </c>
      <c r="C5" s="154" t="s">
        <v>50</v>
      </c>
      <c r="D5" s="30" t="s">
        <v>35</v>
      </c>
      <c r="E5" s="30" t="s">
        <v>55</v>
      </c>
      <c r="F5" s="30"/>
      <c r="G5" s="30" t="s">
        <v>23</v>
      </c>
      <c r="H5" s="30"/>
      <c r="I5" s="30" t="s">
        <v>26</v>
      </c>
      <c r="J5" s="30"/>
      <c r="K5" s="195" t="s">
        <v>56</v>
      </c>
      <c r="L5" s="195" t="s">
        <v>57</v>
      </c>
      <c r="M5" s="195" t="s">
        <v>58</v>
      </c>
      <c r="Q5" s="203" t="s">
        <v>64</v>
      </c>
      <c r="R5" s="204" t="s">
        <v>61</v>
      </c>
      <c r="Y5" s="206">
        <f>IF(OR(Altalanos!$A$8="F1",Altalanos!$A$8="F2",Altalanos!$A$8="N1",Altalanos!$A$8="N2"),1,2)</f>
        <v>2</v>
      </c>
      <c r="Z5" s="206"/>
      <c r="AA5" s="206" t="s">
        <v>67</v>
      </c>
      <c r="AB5" s="200">
        <v>60</v>
      </c>
      <c r="AC5" s="200">
        <v>40</v>
      </c>
      <c r="AD5" s="200">
        <v>30</v>
      </c>
      <c r="AE5" s="200">
        <v>20</v>
      </c>
      <c r="AF5" s="200">
        <v>18</v>
      </c>
      <c r="AG5" s="200">
        <v>15</v>
      </c>
      <c r="AH5" s="200">
        <v>12</v>
      </c>
      <c r="AI5" s="200">
        <v>10</v>
      </c>
      <c r="AJ5" s="200">
        <v>8</v>
      </c>
      <c r="AK5" s="200">
        <v>6</v>
      </c>
    </row>
    <row r="6" spans="1:37" x14ac:dyDescent="0.25">
      <c r="A6" s="145"/>
      <c r="B6" s="145"/>
      <c r="C6" s="194"/>
      <c r="D6" s="145"/>
      <c r="E6" s="145"/>
      <c r="F6" s="145"/>
      <c r="G6" s="145"/>
      <c r="H6" s="145"/>
      <c r="I6" s="145"/>
      <c r="J6" s="145"/>
      <c r="K6" s="145"/>
      <c r="L6" s="145"/>
      <c r="M6" s="145"/>
      <c r="Y6" s="206"/>
      <c r="Z6" s="206"/>
      <c r="AA6" s="206" t="s">
        <v>68</v>
      </c>
      <c r="AB6" s="200">
        <v>40</v>
      </c>
      <c r="AC6" s="200">
        <v>25</v>
      </c>
      <c r="AD6" s="200">
        <v>18</v>
      </c>
      <c r="AE6" s="200">
        <v>13</v>
      </c>
      <c r="AF6" s="200">
        <v>10</v>
      </c>
      <c r="AG6" s="200">
        <v>8</v>
      </c>
      <c r="AH6" s="200">
        <v>6</v>
      </c>
      <c r="AI6" s="200">
        <v>5</v>
      </c>
      <c r="AJ6" s="200">
        <v>4</v>
      </c>
      <c r="AK6" s="200">
        <v>3</v>
      </c>
    </row>
    <row r="7" spans="1:37" x14ac:dyDescent="0.25">
      <c r="A7" s="166" t="s">
        <v>52</v>
      </c>
      <c r="B7" s="196">
        <v>1</v>
      </c>
      <c r="C7" s="155" t="str">
        <f>IF($B7="","",VLOOKUP($B7,'A-II.kcs-U10-N-F elo'!$A$7:$O$22,5))</f>
        <v>170213</v>
      </c>
      <c r="D7" s="155">
        <f>IF($B7="","",VLOOKUP($B7,'A-II.kcs-U10-N-F elo'!$A$7:$O$22,15))</f>
        <v>0</v>
      </c>
      <c r="E7" s="153" t="str">
        <f>UPPER(IF($B7="","",VLOOKUP($B7,'A-II.kcs-U10-N-F elo'!$A$7:$O$22,2)))</f>
        <v>ILLÉS-MARÓTHY</v>
      </c>
      <c r="F7" s="156"/>
      <c r="G7" s="153" t="str">
        <f>IF($B7="","",VLOOKUP($B7,'A-II.kcs-U10-N-F elo'!$A$7:$O$22,3))</f>
        <v>Bence</v>
      </c>
      <c r="H7" s="156"/>
      <c r="I7" s="153" t="str">
        <f>IF($B7="","",VLOOKUP($B7,'A-II.kcs-U10-N-F elo'!$A$7:$O$22,4))</f>
        <v>B.földvári Gróf Széchenyi I. Ált.Isk.és AMI</v>
      </c>
      <c r="J7" s="145"/>
      <c r="K7" s="628" t="s">
        <v>693</v>
      </c>
      <c r="L7" s="208"/>
      <c r="M7" s="213"/>
      <c r="Y7" s="206"/>
      <c r="Z7" s="206"/>
      <c r="AA7" s="206" t="s">
        <v>69</v>
      </c>
      <c r="AB7" s="200">
        <v>25</v>
      </c>
      <c r="AC7" s="200">
        <v>15</v>
      </c>
      <c r="AD7" s="200">
        <v>13</v>
      </c>
      <c r="AE7" s="200">
        <v>8</v>
      </c>
      <c r="AF7" s="200">
        <v>6</v>
      </c>
      <c r="AG7" s="200">
        <v>4</v>
      </c>
      <c r="AH7" s="200">
        <v>3</v>
      </c>
      <c r="AI7" s="200">
        <v>2</v>
      </c>
      <c r="AJ7" s="200">
        <v>1</v>
      </c>
      <c r="AK7" s="200">
        <v>0</v>
      </c>
    </row>
    <row r="8" spans="1:37" x14ac:dyDescent="0.25">
      <c r="A8" s="166"/>
      <c r="B8" s="197"/>
      <c r="C8" s="167"/>
      <c r="D8" s="167"/>
      <c r="E8" s="167"/>
      <c r="F8" s="167"/>
      <c r="G8" s="167"/>
      <c r="H8" s="167"/>
      <c r="I8" s="167"/>
      <c r="J8" s="145"/>
      <c r="K8" s="166"/>
      <c r="L8" s="166"/>
      <c r="M8" s="214"/>
      <c r="Y8" s="206"/>
      <c r="Z8" s="206"/>
      <c r="AA8" s="206" t="s">
        <v>70</v>
      </c>
      <c r="AB8" s="200">
        <v>15</v>
      </c>
      <c r="AC8" s="200">
        <v>10</v>
      </c>
      <c r="AD8" s="200">
        <v>7</v>
      </c>
      <c r="AE8" s="200">
        <v>5</v>
      </c>
      <c r="AF8" s="200">
        <v>4</v>
      </c>
      <c r="AG8" s="200">
        <v>3</v>
      </c>
      <c r="AH8" s="200">
        <v>2</v>
      </c>
      <c r="AI8" s="200">
        <v>1</v>
      </c>
      <c r="AJ8" s="200">
        <v>0</v>
      </c>
      <c r="AK8" s="200">
        <v>0</v>
      </c>
    </row>
    <row r="9" spans="1:37" x14ac:dyDescent="0.25">
      <c r="A9" s="166" t="s">
        <v>53</v>
      </c>
      <c r="B9" s="196">
        <v>2</v>
      </c>
      <c r="C9" s="155" t="str">
        <f>IF($B9="","",VLOOKUP($B9,'A-II.kcs-U10-N-F elo'!$A$7:$O$22,5))</f>
        <v>160921</v>
      </c>
      <c r="D9" s="155">
        <f>IF($B9="","",VLOOKUP($B9,'A-II.kcs-U10-N-F elo'!$A$7:$O$22,15))</f>
        <v>0</v>
      </c>
      <c r="E9" s="153" t="str">
        <f>UPPER(IF($B9="","",VLOOKUP($B9,'A-II.kcs-U10-N-F elo'!$A$7:$O$22,2)))</f>
        <v>JOHANCSIK</v>
      </c>
      <c r="F9" s="156"/>
      <c r="G9" s="153" t="str">
        <f>IF($B9="","",VLOOKUP($B9,'A-II.kcs-U10-N-F elo'!$A$7:$O$22,3))</f>
        <v>Nimród</v>
      </c>
      <c r="H9" s="156"/>
      <c r="I9" s="153" t="str">
        <f>IF($B9="","",VLOOKUP($B9,'A-II.kcs-U10-N-F elo'!$A$7:$O$22,4))</f>
        <v>Siófoki Vak Bottyán János Ált.Isk.és AMI</v>
      </c>
      <c r="J9" s="145"/>
      <c r="K9" s="628" t="s">
        <v>694</v>
      </c>
      <c r="L9" s="208"/>
      <c r="M9" s="213"/>
      <c r="Y9" s="206"/>
      <c r="Z9" s="206"/>
      <c r="AA9" s="206" t="s">
        <v>71</v>
      </c>
      <c r="AB9" s="200">
        <v>10</v>
      </c>
      <c r="AC9" s="200">
        <v>6</v>
      </c>
      <c r="AD9" s="200">
        <v>4</v>
      </c>
      <c r="AE9" s="200">
        <v>2</v>
      </c>
      <c r="AF9" s="200">
        <v>1</v>
      </c>
      <c r="AG9" s="200">
        <v>0</v>
      </c>
      <c r="AH9" s="200">
        <v>0</v>
      </c>
      <c r="AI9" s="200">
        <v>0</v>
      </c>
      <c r="AJ9" s="200">
        <v>0</v>
      </c>
      <c r="AK9" s="200">
        <v>0</v>
      </c>
    </row>
    <row r="10" spans="1:37" x14ac:dyDescent="0.25">
      <c r="A10" s="166"/>
      <c r="B10" s="197"/>
      <c r="C10" s="167"/>
      <c r="D10" s="167"/>
      <c r="E10" s="167"/>
      <c r="F10" s="167"/>
      <c r="G10" s="167"/>
      <c r="H10" s="167"/>
      <c r="I10" s="167"/>
      <c r="J10" s="145"/>
      <c r="K10" s="166"/>
      <c r="L10" s="166"/>
      <c r="M10" s="214"/>
      <c r="Y10" s="206"/>
      <c r="Z10" s="206"/>
      <c r="AA10" s="206" t="s">
        <v>72</v>
      </c>
      <c r="AB10" s="200">
        <v>6</v>
      </c>
      <c r="AC10" s="200">
        <v>3</v>
      </c>
      <c r="AD10" s="200">
        <v>2</v>
      </c>
      <c r="AE10" s="200">
        <v>1</v>
      </c>
      <c r="AF10" s="200">
        <v>0</v>
      </c>
      <c r="AG10" s="200">
        <v>0</v>
      </c>
      <c r="AH10" s="200">
        <v>0</v>
      </c>
      <c r="AI10" s="200">
        <v>0</v>
      </c>
      <c r="AJ10" s="200">
        <v>0</v>
      </c>
      <c r="AK10" s="200">
        <v>0</v>
      </c>
    </row>
    <row r="11" spans="1:37" x14ac:dyDescent="0.25">
      <c r="A11" s="166" t="s">
        <v>54</v>
      </c>
      <c r="B11" s="196"/>
      <c r="C11" s="155" t="str">
        <f>IF($B11="","",VLOOKUP($B11,'A-II.kcs-U10-N-F elo'!$A$7:$O$22,5))</f>
        <v/>
      </c>
      <c r="D11" s="155" t="str">
        <f>IF($B11="","",VLOOKUP($B11,'A-II.kcs-U10-N-F elo'!$A$7:$O$22,15))</f>
        <v/>
      </c>
      <c r="E11" s="153" t="str">
        <f>UPPER(IF($B11="","",VLOOKUP($B11,'A-II.kcs-U10-N-F elo'!$A$7:$O$22,2)))</f>
        <v/>
      </c>
      <c r="F11" s="156"/>
      <c r="G11" s="153" t="str">
        <f>IF($B11="","",VLOOKUP($B11,'A-II.kcs-U10-N-F elo'!$A$7:$O$22,3))</f>
        <v/>
      </c>
      <c r="H11" s="156"/>
      <c r="I11" s="153" t="str">
        <f>IF($B11="","",VLOOKUP($B11,'A-II.kcs-U10-N-F elo'!$A$7:$O$22,4))</f>
        <v/>
      </c>
      <c r="J11" s="145"/>
      <c r="K11" s="212"/>
      <c r="L11" s="208" t="str">
        <f>IF(K11="","",CONCATENATE(VLOOKUP($Y$3,$AB$1:$AK$1,K11)," pont"))</f>
        <v/>
      </c>
      <c r="M11" s="213"/>
      <c r="Y11" s="206"/>
      <c r="Z11" s="206"/>
      <c r="AA11" s="206" t="s">
        <v>77</v>
      </c>
      <c r="AB11" s="200">
        <v>3</v>
      </c>
      <c r="AC11" s="200">
        <v>2</v>
      </c>
      <c r="AD11" s="200">
        <v>1</v>
      </c>
      <c r="AE11" s="200">
        <v>0</v>
      </c>
      <c r="AF11" s="200">
        <v>0</v>
      </c>
      <c r="AG11" s="200">
        <v>0</v>
      </c>
      <c r="AH11" s="200">
        <v>0</v>
      </c>
      <c r="AI11" s="200">
        <v>0</v>
      </c>
      <c r="AJ11" s="200">
        <v>0</v>
      </c>
      <c r="AK11" s="200">
        <v>0</v>
      </c>
    </row>
    <row r="12" spans="1:37" x14ac:dyDescent="0.25">
      <c r="A12" s="145"/>
      <c r="B12" s="145"/>
      <c r="C12" s="145"/>
      <c r="D12" s="145"/>
      <c r="E12" s="145"/>
      <c r="F12" s="145"/>
      <c r="G12" s="145"/>
      <c r="H12" s="145"/>
      <c r="I12" s="145"/>
      <c r="J12" s="145"/>
      <c r="K12" s="145"/>
      <c r="L12" s="145"/>
      <c r="M12" s="145"/>
      <c r="Y12" s="206"/>
      <c r="Z12" s="206"/>
      <c r="AA12" s="206" t="s">
        <v>73</v>
      </c>
      <c r="AB12" s="210">
        <v>0</v>
      </c>
      <c r="AC12" s="210">
        <v>0</v>
      </c>
      <c r="AD12" s="210">
        <v>0</v>
      </c>
      <c r="AE12" s="210">
        <v>0</v>
      </c>
      <c r="AF12" s="210">
        <v>0</v>
      </c>
      <c r="AG12" s="210">
        <v>0</v>
      </c>
      <c r="AH12" s="210">
        <v>0</v>
      </c>
      <c r="AI12" s="210">
        <v>0</v>
      </c>
      <c r="AJ12" s="210">
        <v>0</v>
      </c>
      <c r="AK12" s="210">
        <v>0</v>
      </c>
    </row>
    <row r="13" spans="1:37" x14ac:dyDescent="0.25">
      <c r="A13" s="145"/>
      <c r="B13" s="145"/>
      <c r="C13" s="145"/>
      <c r="D13" s="145"/>
      <c r="E13" s="145"/>
      <c r="F13" s="145"/>
      <c r="G13" s="145"/>
      <c r="H13" s="145"/>
      <c r="I13" s="145"/>
      <c r="J13" s="145"/>
      <c r="K13" s="145"/>
      <c r="L13" s="145"/>
      <c r="M13" s="145"/>
      <c r="Y13" s="206"/>
      <c r="Z13" s="206"/>
      <c r="AA13" s="206" t="s">
        <v>74</v>
      </c>
      <c r="AB13" s="210">
        <v>0</v>
      </c>
      <c r="AC13" s="210">
        <v>0</v>
      </c>
      <c r="AD13" s="210">
        <v>0</v>
      </c>
      <c r="AE13" s="210">
        <v>0</v>
      </c>
      <c r="AF13" s="210">
        <v>0</v>
      </c>
      <c r="AG13" s="210">
        <v>0</v>
      </c>
      <c r="AH13" s="210">
        <v>0</v>
      </c>
      <c r="AI13" s="210">
        <v>0</v>
      </c>
      <c r="AJ13" s="210">
        <v>0</v>
      </c>
      <c r="AK13" s="210">
        <v>0</v>
      </c>
    </row>
    <row r="14" spans="1:37" x14ac:dyDescent="0.25">
      <c r="A14" s="145"/>
      <c r="B14" s="145"/>
      <c r="C14" s="145"/>
      <c r="D14" s="145"/>
      <c r="E14" s="145"/>
      <c r="F14" s="145"/>
      <c r="G14" s="145"/>
      <c r="H14" s="145"/>
      <c r="I14" s="145"/>
      <c r="J14" s="145"/>
      <c r="K14" s="145"/>
      <c r="L14" s="145"/>
      <c r="M14" s="145"/>
      <c r="Y14" s="206"/>
      <c r="Z14" s="206"/>
      <c r="AA14" s="206"/>
      <c r="AB14" s="206"/>
      <c r="AC14" s="206"/>
      <c r="AD14" s="206"/>
      <c r="AE14" s="206"/>
      <c r="AF14" s="206"/>
      <c r="AG14" s="206"/>
      <c r="AH14" s="206"/>
      <c r="AI14" s="206"/>
      <c r="AJ14" s="206"/>
      <c r="AK14" s="206"/>
    </row>
    <row r="15" spans="1:37" x14ac:dyDescent="0.25">
      <c r="A15" s="145"/>
      <c r="B15" s="145"/>
      <c r="C15" s="145"/>
      <c r="D15" s="145"/>
      <c r="E15" s="145"/>
      <c r="F15" s="145"/>
      <c r="G15" s="145"/>
      <c r="H15" s="145"/>
      <c r="I15" s="145"/>
      <c r="J15" s="145"/>
      <c r="K15" s="145"/>
      <c r="L15" s="145"/>
      <c r="M15" s="145"/>
      <c r="Y15" s="206"/>
      <c r="Z15" s="206"/>
      <c r="AA15" s="206"/>
      <c r="AB15" s="206"/>
      <c r="AC15" s="206"/>
      <c r="AD15" s="206"/>
      <c r="AE15" s="206"/>
      <c r="AF15" s="206"/>
      <c r="AG15" s="206"/>
      <c r="AH15" s="206"/>
      <c r="AI15" s="206"/>
      <c r="AJ15" s="206"/>
      <c r="AK15" s="206"/>
    </row>
    <row r="16" spans="1:37" x14ac:dyDescent="0.25">
      <c r="A16" s="145"/>
      <c r="B16" s="145"/>
      <c r="C16" s="145"/>
      <c r="D16" s="145"/>
      <c r="E16" s="145"/>
      <c r="F16" s="145"/>
      <c r="G16" s="145"/>
      <c r="H16" s="145"/>
      <c r="I16" s="145"/>
      <c r="J16" s="145"/>
      <c r="K16" s="145"/>
      <c r="L16" s="145"/>
      <c r="M16" s="145"/>
      <c r="Y16" s="206"/>
      <c r="Z16" s="206"/>
      <c r="AA16" s="206" t="s">
        <v>52</v>
      </c>
      <c r="AB16" s="206">
        <v>300</v>
      </c>
      <c r="AC16" s="206">
        <v>250</v>
      </c>
      <c r="AD16" s="206">
        <v>220</v>
      </c>
      <c r="AE16" s="206">
        <v>180</v>
      </c>
      <c r="AF16" s="206">
        <v>160</v>
      </c>
      <c r="AG16" s="206">
        <v>150</v>
      </c>
      <c r="AH16" s="206">
        <v>140</v>
      </c>
      <c r="AI16" s="206">
        <v>130</v>
      </c>
      <c r="AJ16" s="206">
        <v>120</v>
      </c>
      <c r="AK16" s="206">
        <v>110</v>
      </c>
    </row>
    <row r="17" spans="1:37" x14ac:dyDescent="0.25">
      <c r="A17" s="145"/>
      <c r="B17" s="145"/>
      <c r="C17" s="145"/>
      <c r="D17" s="145"/>
      <c r="E17" s="145"/>
      <c r="F17" s="145"/>
      <c r="G17" s="145"/>
      <c r="H17" s="145"/>
      <c r="I17" s="145"/>
      <c r="J17" s="145"/>
      <c r="K17" s="145"/>
      <c r="L17" s="145"/>
      <c r="M17" s="145"/>
      <c r="Y17" s="206"/>
      <c r="Z17" s="206"/>
      <c r="AA17" s="206" t="s">
        <v>65</v>
      </c>
      <c r="AB17" s="206">
        <v>250</v>
      </c>
      <c r="AC17" s="206">
        <v>200</v>
      </c>
      <c r="AD17" s="206">
        <v>160</v>
      </c>
      <c r="AE17" s="206">
        <v>140</v>
      </c>
      <c r="AF17" s="206">
        <v>120</v>
      </c>
      <c r="AG17" s="206">
        <v>110</v>
      </c>
      <c r="AH17" s="206">
        <v>100</v>
      </c>
      <c r="AI17" s="206">
        <v>90</v>
      </c>
      <c r="AJ17" s="206">
        <v>80</v>
      </c>
      <c r="AK17" s="206">
        <v>70</v>
      </c>
    </row>
    <row r="18" spans="1:37" ht="18.75" customHeight="1" x14ac:dyDescent="0.25">
      <c r="A18" s="145"/>
      <c r="B18" s="676"/>
      <c r="C18" s="676"/>
      <c r="D18" s="673" t="str">
        <f>E7</f>
        <v>ILLÉS-MARÓTHY</v>
      </c>
      <c r="E18" s="673"/>
      <c r="F18" s="673" t="str">
        <f>E9</f>
        <v>JOHANCSIK</v>
      </c>
      <c r="G18" s="673"/>
      <c r="H18" s="673" t="str">
        <f>E11</f>
        <v/>
      </c>
      <c r="I18" s="673"/>
      <c r="J18" s="145"/>
      <c r="K18" s="145"/>
      <c r="L18" s="145"/>
      <c r="M18" s="145"/>
      <c r="Y18" s="206"/>
      <c r="Z18" s="206"/>
      <c r="AA18" s="206" t="s">
        <v>66</v>
      </c>
      <c r="AB18" s="206">
        <v>200</v>
      </c>
      <c r="AC18" s="206">
        <v>150</v>
      </c>
      <c r="AD18" s="206">
        <v>130</v>
      </c>
      <c r="AE18" s="206">
        <v>110</v>
      </c>
      <c r="AF18" s="206">
        <v>95</v>
      </c>
      <c r="AG18" s="206">
        <v>80</v>
      </c>
      <c r="AH18" s="206">
        <v>70</v>
      </c>
      <c r="AI18" s="206">
        <v>60</v>
      </c>
      <c r="AJ18" s="206">
        <v>55</v>
      </c>
      <c r="AK18" s="206">
        <v>50</v>
      </c>
    </row>
    <row r="19" spans="1:37" ht="18.75" customHeight="1" x14ac:dyDescent="0.25">
      <c r="A19" s="198" t="s">
        <v>52</v>
      </c>
      <c r="B19" s="666" t="str">
        <f>E7</f>
        <v>ILLÉS-MARÓTHY</v>
      </c>
      <c r="C19" s="666"/>
      <c r="D19" s="667"/>
      <c r="E19" s="667"/>
      <c r="F19" s="668" t="s">
        <v>701</v>
      </c>
      <c r="G19" s="669"/>
      <c r="H19" s="670"/>
      <c r="I19" s="670"/>
      <c r="J19" s="145"/>
      <c r="K19" s="145"/>
      <c r="L19" s="145"/>
      <c r="M19" s="145"/>
      <c r="Y19" s="206"/>
      <c r="Z19" s="206"/>
      <c r="AA19" s="206" t="s">
        <v>67</v>
      </c>
      <c r="AB19" s="206">
        <v>150</v>
      </c>
      <c r="AC19" s="206">
        <v>120</v>
      </c>
      <c r="AD19" s="206">
        <v>100</v>
      </c>
      <c r="AE19" s="206">
        <v>80</v>
      </c>
      <c r="AF19" s="206">
        <v>70</v>
      </c>
      <c r="AG19" s="206">
        <v>60</v>
      </c>
      <c r="AH19" s="206">
        <v>55</v>
      </c>
      <c r="AI19" s="206">
        <v>50</v>
      </c>
      <c r="AJ19" s="206">
        <v>45</v>
      </c>
      <c r="AK19" s="206">
        <v>40</v>
      </c>
    </row>
    <row r="20" spans="1:37" ht="18.75" customHeight="1" x14ac:dyDescent="0.25">
      <c r="A20" s="198" t="s">
        <v>53</v>
      </c>
      <c r="B20" s="666" t="str">
        <f>E9</f>
        <v>JOHANCSIK</v>
      </c>
      <c r="C20" s="666"/>
      <c r="D20" s="668" t="s">
        <v>702</v>
      </c>
      <c r="E20" s="669"/>
      <c r="F20" s="667"/>
      <c r="G20" s="667"/>
      <c r="H20" s="670"/>
      <c r="I20" s="670"/>
      <c r="J20" s="145"/>
      <c r="K20" s="145"/>
      <c r="L20" s="145"/>
      <c r="M20" s="145"/>
      <c r="Y20" s="206"/>
      <c r="Z20" s="206"/>
      <c r="AA20" s="206" t="s">
        <v>68</v>
      </c>
      <c r="AB20" s="206">
        <v>120</v>
      </c>
      <c r="AC20" s="206">
        <v>90</v>
      </c>
      <c r="AD20" s="206">
        <v>65</v>
      </c>
      <c r="AE20" s="206">
        <v>55</v>
      </c>
      <c r="AF20" s="206">
        <v>50</v>
      </c>
      <c r="AG20" s="206">
        <v>45</v>
      </c>
      <c r="AH20" s="206">
        <v>40</v>
      </c>
      <c r="AI20" s="206">
        <v>35</v>
      </c>
      <c r="AJ20" s="206">
        <v>25</v>
      </c>
      <c r="AK20" s="206">
        <v>20</v>
      </c>
    </row>
    <row r="21" spans="1:37" ht="18.75" customHeight="1" x14ac:dyDescent="0.25">
      <c r="A21" s="198" t="s">
        <v>54</v>
      </c>
      <c r="B21" s="666" t="str">
        <f>E11</f>
        <v/>
      </c>
      <c r="C21" s="666"/>
      <c r="D21" s="670"/>
      <c r="E21" s="670"/>
      <c r="F21" s="670"/>
      <c r="G21" s="670"/>
      <c r="H21" s="671"/>
      <c r="I21" s="671"/>
      <c r="J21" s="145"/>
      <c r="K21" s="145"/>
      <c r="L21" s="145"/>
      <c r="M21" s="145"/>
      <c r="Y21" s="206"/>
      <c r="Z21" s="206"/>
      <c r="AA21" s="206" t="s">
        <v>69</v>
      </c>
      <c r="AB21" s="206">
        <v>90</v>
      </c>
      <c r="AC21" s="206">
        <v>60</v>
      </c>
      <c r="AD21" s="206">
        <v>45</v>
      </c>
      <c r="AE21" s="206">
        <v>34</v>
      </c>
      <c r="AF21" s="206">
        <v>27</v>
      </c>
      <c r="AG21" s="206">
        <v>22</v>
      </c>
      <c r="AH21" s="206">
        <v>18</v>
      </c>
      <c r="AI21" s="206">
        <v>15</v>
      </c>
      <c r="AJ21" s="206">
        <v>12</v>
      </c>
      <c r="AK21" s="206">
        <v>9</v>
      </c>
    </row>
    <row r="22" spans="1:37" x14ac:dyDescent="0.25">
      <c r="A22" s="145"/>
      <c r="B22" s="145"/>
      <c r="C22" s="145"/>
      <c r="D22" s="145"/>
      <c r="E22" s="145"/>
      <c r="F22" s="145"/>
      <c r="G22" s="145"/>
      <c r="H22" s="145"/>
      <c r="I22" s="145"/>
      <c r="J22" s="145"/>
      <c r="K22" s="145"/>
      <c r="L22" s="145"/>
      <c r="M22" s="145"/>
      <c r="Y22" s="206"/>
      <c r="Z22" s="206"/>
      <c r="AA22" s="206" t="s">
        <v>70</v>
      </c>
      <c r="AB22" s="206">
        <v>60</v>
      </c>
      <c r="AC22" s="206">
        <v>40</v>
      </c>
      <c r="AD22" s="206">
        <v>30</v>
      </c>
      <c r="AE22" s="206">
        <v>20</v>
      </c>
      <c r="AF22" s="206">
        <v>18</v>
      </c>
      <c r="AG22" s="206">
        <v>15</v>
      </c>
      <c r="AH22" s="206">
        <v>12</v>
      </c>
      <c r="AI22" s="206">
        <v>10</v>
      </c>
      <c r="AJ22" s="206">
        <v>8</v>
      </c>
      <c r="AK22" s="206">
        <v>6</v>
      </c>
    </row>
    <row r="23" spans="1:37" x14ac:dyDescent="0.25">
      <c r="A23" s="145"/>
      <c r="B23" s="145"/>
      <c r="C23" s="145"/>
      <c r="D23" s="145"/>
      <c r="E23" s="145"/>
      <c r="F23" s="145"/>
      <c r="G23" s="145"/>
      <c r="H23" s="145"/>
      <c r="I23" s="145"/>
      <c r="J23" s="145"/>
      <c r="K23" s="145"/>
      <c r="L23" s="145"/>
      <c r="M23" s="145"/>
      <c r="Y23" s="206"/>
      <c r="Z23" s="206"/>
      <c r="AA23" s="206" t="s">
        <v>71</v>
      </c>
      <c r="AB23" s="206">
        <v>40</v>
      </c>
      <c r="AC23" s="206">
        <v>25</v>
      </c>
      <c r="AD23" s="206">
        <v>18</v>
      </c>
      <c r="AE23" s="206">
        <v>13</v>
      </c>
      <c r="AF23" s="206">
        <v>8</v>
      </c>
      <c r="AG23" s="206">
        <v>7</v>
      </c>
      <c r="AH23" s="206">
        <v>6</v>
      </c>
      <c r="AI23" s="206">
        <v>5</v>
      </c>
      <c r="AJ23" s="206">
        <v>4</v>
      </c>
      <c r="AK23" s="206">
        <v>3</v>
      </c>
    </row>
    <row r="24" spans="1:37" x14ac:dyDescent="0.25">
      <c r="A24" s="145"/>
      <c r="B24" s="145"/>
      <c r="C24" s="145"/>
      <c r="D24" s="145"/>
      <c r="E24" s="145"/>
      <c r="F24" s="145"/>
      <c r="G24" s="145"/>
      <c r="H24" s="145"/>
      <c r="I24" s="145"/>
      <c r="J24" s="145"/>
      <c r="K24" s="145"/>
      <c r="L24" s="145"/>
      <c r="M24" s="145"/>
      <c r="Y24" s="206"/>
      <c r="Z24" s="206"/>
      <c r="AA24" s="206" t="s">
        <v>72</v>
      </c>
      <c r="AB24" s="206">
        <v>25</v>
      </c>
      <c r="AC24" s="206">
        <v>15</v>
      </c>
      <c r="AD24" s="206">
        <v>13</v>
      </c>
      <c r="AE24" s="206">
        <v>7</v>
      </c>
      <c r="AF24" s="206">
        <v>6</v>
      </c>
      <c r="AG24" s="206">
        <v>5</v>
      </c>
      <c r="AH24" s="206">
        <v>4</v>
      </c>
      <c r="AI24" s="206">
        <v>3</v>
      </c>
      <c r="AJ24" s="206">
        <v>2</v>
      </c>
      <c r="AK24" s="206">
        <v>1</v>
      </c>
    </row>
    <row r="25" spans="1:37" x14ac:dyDescent="0.25">
      <c r="A25" s="145"/>
      <c r="B25" s="145"/>
      <c r="C25" s="145"/>
      <c r="D25" s="145"/>
      <c r="E25" s="145"/>
      <c r="F25" s="145"/>
      <c r="G25" s="145"/>
      <c r="H25" s="145"/>
      <c r="I25" s="145"/>
      <c r="J25" s="145"/>
      <c r="K25" s="145"/>
      <c r="L25" s="145"/>
      <c r="M25" s="145"/>
      <c r="Y25" s="206"/>
      <c r="Z25" s="206"/>
      <c r="AA25" s="206" t="s">
        <v>77</v>
      </c>
      <c r="AB25" s="206">
        <v>15</v>
      </c>
      <c r="AC25" s="206">
        <v>10</v>
      </c>
      <c r="AD25" s="206">
        <v>8</v>
      </c>
      <c r="AE25" s="206">
        <v>4</v>
      </c>
      <c r="AF25" s="206">
        <v>3</v>
      </c>
      <c r="AG25" s="206">
        <v>2</v>
      </c>
      <c r="AH25" s="206">
        <v>1</v>
      </c>
      <c r="AI25" s="206">
        <v>0</v>
      </c>
      <c r="AJ25" s="206">
        <v>0</v>
      </c>
      <c r="AK25" s="206">
        <v>0</v>
      </c>
    </row>
    <row r="26" spans="1:37" x14ac:dyDescent="0.25">
      <c r="A26" s="145"/>
      <c r="B26" s="145"/>
      <c r="C26" s="145"/>
      <c r="D26" s="145"/>
      <c r="E26" s="145"/>
      <c r="F26" s="145"/>
      <c r="G26" s="145"/>
      <c r="H26" s="145"/>
      <c r="I26" s="145"/>
      <c r="J26" s="145"/>
      <c r="K26" s="145"/>
      <c r="L26" s="145"/>
      <c r="M26" s="145"/>
      <c r="Y26" s="206"/>
      <c r="Z26" s="206"/>
      <c r="AA26" s="206" t="s">
        <v>73</v>
      </c>
      <c r="AB26" s="206">
        <v>10</v>
      </c>
      <c r="AC26" s="206">
        <v>6</v>
      </c>
      <c r="AD26" s="206">
        <v>4</v>
      </c>
      <c r="AE26" s="206">
        <v>2</v>
      </c>
      <c r="AF26" s="206">
        <v>1</v>
      </c>
      <c r="AG26" s="206">
        <v>0</v>
      </c>
      <c r="AH26" s="206">
        <v>0</v>
      </c>
      <c r="AI26" s="206">
        <v>0</v>
      </c>
      <c r="AJ26" s="206">
        <v>0</v>
      </c>
      <c r="AK26" s="206">
        <v>0</v>
      </c>
    </row>
    <row r="27" spans="1:37" x14ac:dyDescent="0.25">
      <c r="A27" s="145"/>
      <c r="B27" s="145"/>
      <c r="C27" s="145"/>
      <c r="D27" s="145"/>
      <c r="E27" s="145"/>
      <c r="F27" s="145"/>
      <c r="G27" s="145"/>
      <c r="H27" s="145"/>
      <c r="I27" s="145"/>
      <c r="J27" s="145"/>
      <c r="K27" s="145"/>
      <c r="L27" s="145"/>
      <c r="M27" s="145"/>
      <c r="Y27" s="206"/>
      <c r="Z27" s="206"/>
      <c r="AA27" s="206" t="s">
        <v>74</v>
      </c>
      <c r="AB27" s="206">
        <v>3</v>
      </c>
      <c r="AC27" s="206">
        <v>2</v>
      </c>
      <c r="AD27" s="206">
        <v>1</v>
      </c>
      <c r="AE27" s="206">
        <v>0</v>
      </c>
      <c r="AF27" s="206">
        <v>0</v>
      </c>
      <c r="AG27" s="206">
        <v>0</v>
      </c>
      <c r="AH27" s="206">
        <v>0</v>
      </c>
      <c r="AI27" s="206">
        <v>0</v>
      </c>
      <c r="AJ27" s="206">
        <v>0</v>
      </c>
      <c r="AK27" s="206">
        <v>0</v>
      </c>
    </row>
    <row r="28" spans="1:37" x14ac:dyDescent="0.25">
      <c r="A28" s="145"/>
      <c r="B28" s="145"/>
      <c r="C28" s="145"/>
      <c r="D28" s="145"/>
      <c r="E28" s="145"/>
      <c r="F28" s="145"/>
      <c r="G28" s="145"/>
      <c r="H28" s="145"/>
      <c r="I28" s="145"/>
      <c r="J28" s="145"/>
      <c r="K28" s="145"/>
      <c r="L28" s="145"/>
      <c r="M28" s="145"/>
    </row>
    <row r="29" spans="1:37" x14ac:dyDescent="0.25">
      <c r="A29" s="145"/>
      <c r="B29" s="145"/>
      <c r="C29" s="145"/>
      <c r="D29" s="145"/>
      <c r="E29" s="145"/>
      <c r="F29" s="145"/>
      <c r="G29" s="145"/>
      <c r="H29" s="145"/>
      <c r="I29" s="145"/>
      <c r="J29" s="145"/>
      <c r="K29" s="145"/>
      <c r="L29" s="145"/>
      <c r="M29" s="145"/>
    </row>
    <row r="30" spans="1:37" x14ac:dyDescent="0.25">
      <c r="A30" s="145"/>
      <c r="B30" s="145"/>
      <c r="C30" s="145"/>
      <c r="D30" s="145"/>
      <c r="E30" s="145"/>
      <c r="F30" s="145"/>
      <c r="G30" s="145"/>
      <c r="H30" s="145"/>
      <c r="I30" s="145"/>
      <c r="J30" s="145"/>
      <c r="K30" s="145"/>
      <c r="L30" s="145"/>
      <c r="M30" s="145"/>
    </row>
    <row r="31" spans="1:37" x14ac:dyDescent="0.25">
      <c r="A31" s="145"/>
      <c r="B31" s="145"/>
      <c r="C31" s="145"/>
      <c r="D31" s="145"/>
      <c r="E31" s="145"/>
      <c r="F31" s="145"/>
      <c r="G31" s="145"/>
      <c r="H31" s="145"/>
      <c r="I31" s="145"/>
      <c r="J31" s="145"/>
      <c r="K31" s="145"/>
      <c r="L31" s="145"/>
      <c r="M31" s="145"/>
    </row>
    <row r="32" spans="1:37" x14ac:dyDescent="0.25">
      <c r="A32" s="145"/>
      <c r="B32" s="145"/>
      <c r="C32" s="145"/>
      <c r="D32" s="145"/>
      <c r="E32" s="145"/>
      <c r="F32" s="145"/>
      <c r="G32" s="145"/>
      <c r="H32" s="145"/>
      <c r="I32" s="145"/>
      <c r="J32" s="145"/>
      <c r="K32" s="145"/>
      <c r="L32" s="144"/>
      <c r="M32" s="144"/>
    </row>
    <row r="33" spans="1:18" x14ac:dyDescent="0.25">
      <c r="A33" s="68" t="s">
        <v>35</v>
      </c>
      <c r="B33" s="69"/>
      <c r="C33" s="117"/>
      <c r="D33" s="174" t="s">
        <v>2</v>
      </c>
      <c r="E33" s="175" t="s">
        <v>37</v>
      </c>
      <c r="F33" s="192"/>
      <c r="G33" s="174" t="s">
        <v>2</v>
      </c>
      <c r="H33" s="175" t="s">
        <v>46</v>
      </c>
      <c r="I33" s="78"/>
      <c r="J33" s="175" t="s">
        <v>47</v>
      </c>
      <c r="K33" s="77" t="s">
        <v>48</v>
      </c>
      <c r="L33" s="30"/>
      <c r="M33" s="237"/>
      <c r="N33" s="236"/>
      <c r="P33" s="168"/>
      <c r="Q33" s="168"/>
      <c r="R33" s="169"/>
    </row>
    <row r="34" spans="1:18" x14ac:dyDescent="0.25">
      <c r="A34" s="148" t="s">
        <v>36</v>
      </c>
      <c r="B34" s="149"/>
      <c r="C34" s="150"/>
      <c r="D34" s="176"/>
      <c r="E34" s="672"/>
      <c r="F34" s="672"/>
      <c r="G34" s="186" t="s">
        <v>3</v>
      </c>
      <c r="H34" s="149"/>
      <c r="I34" s="177"/>
      <c r="J34" s="187"/>
      <c r="K34" s="146" t="s">
        <v>38</v>
      </c>
      <c r="L34" s="193"/>
      <c r="M34" s="182"/>
      <c r="P34" s="170"/>
      <c r="Q34" s="170"/>
      <c r="R34" s="171"/>
    </row>
    <row r="35" spans="1:18" x14ac:dyDescent="0.25">
      <c r="A35" s="151" t="s">
        <v>45</v>
      </c>
      <c r="B35" s="76"/>
      <c r="C35" s="152"/>
      <c r="D35" s="179"/>
      <c r="E35" s="665"/>
      <c r="F35" s="665"/>
      <c r="G35" s="188" t="s">
        <v>4</v>
      </c>
      <c r="H35" s="180"/>
      <c r="I35" s="181"/>
      <c r="J35" s="41"/>
      <c r="K35" s="190"/>
      <c r="L35" s="144"/>
      <c r="M35" s="185"/>
      <c r="P35" s="171"/>
      <c r="Q35" s="172"/>
      <c r="R35" s="171"/>
    </row>
    <row r="36" spans="1:18" x14ac:dyDescent="0.25">
      <c r="A36" s="89"/>
      <c r="B36" s="90"/>
      <c r="C36" s="91"/>
      <c r="D36" s="179"/>
      <c r="E36" s="183"/>
      <c r="F36" s="145"/>
      <c r="G36" s="188" t="s">
        <v>5</v>
      </c>
      <c r="H36" s="180"/>
      <c r="I36" s="181"/>
      <c r="J36" s="41"/>
      <c r="K36" s="146" t="s">
        <v>39</v>
      </c>
      <c r="L36" s="193"/>
      <c r="M36" s="178"/>
      <c r="P36" s="170"/>
      <c r="Q36" s="170"/>
      <c r="R36" s="171"/>
    </row>
    <row r="37" spans="1:18" x14ac:dyDescent="0.25">
      <c r="A37" s="70"/>
      <c r="B37" s="115"/>
      <c r="C37" s="71"/>
      <c r="D37" s="179"/>
      <c r="E37" s="183"/>
      <c r="F37" s="145"/>
      <c r="G37" s="188" t="s">
        <v>6</v>
      </c>
      <c r="H37" s="180"/>
      <c r="I37" s="181"/>
      <c r="J37" s="41"/>
      <c r="K37" s="191"/>
      <c r="L37" s="145"/>
      <c r="M37" s="182"/>
      <c r="P37" s="171"/>
      <c r="Q37" s="172"/>
      <c r="R37" s="171"/>
    </row>
    <row r="38" spans="1:18" x14ac:dyDescent="0.25">
      <c r="A38" s="80"/>
      <c r="B38" s="92"/>
      <c r="C38" s="116"/>
      <c r="D38" s="179"/>
      <c r="E38" s="183"/>
      <c r="F38" s="145"/>
      <c r="G38" s="188" t="s">
        <v>7</v>
      </c>
      <c r="H38" s="180"/>
      <c r="I38" s="181"/>
      <c r="J38" s="41"/>
      <c r="K38" s="151"/>
      <c r="L38" s="144"/>
      <c r="M38" s="185"/>
      <c r="P38" s="171"/>
      <c r="Q38" s="172"/>
      <c r="R38" s="171"/>
    </row>
    <row r="39" spans="1:18" x14ac:dyDescent="0.25">
      <c r="A39" s="81"/>
      <c r="B39" s="21"/>
      <c r="C39" s="71"/>
      <c r="D39" s="179"/>
      <c r="E39" s="183"/>
      <c r="F39" s="145"/>
      <c r="G39" s="188" t="s">
        <v>8</v>
      </c>
      <c r="H39" s="180"/>
      <c r="I39" s="181"/>
      <c r="J39" s="41"/>
      <c r="K39" s="146" t="s">
        <v>28</v>
      </c>
      <c r="L39" s="193"/>
      <c r="M39" s="178"/>
      <c r="P39" s="170"/>
      <c r="Q39" s="170"/>
      <c r="R39" s="171"/>
    </row>
    <row r="40" spans="1:18" x14ac:dyDescent="0.25">
      <c r="A40" s="81"/>
      <c r="B40" s="21"/>
      <c r="C40" s="87"/>
      <c r="D40" s="179"/>
      <c r="E40" s="183"/>
      <c r="F40" s="145"/>
      <c r="G40" s="188" t="s">
        <v>9</v>
      </c>
      <c r="H40" s="180"/>
      <c r="I40" s="181"/>
      <c r="J40" s="41"/>
      <c r="K40" s="191"/>
      <c r="L40" s="145"/>
      <c r="M40" s="182"/>
      <c r="P40" s="171"/>
      <c r="Q40" s="172"/>
      <c r="R40" s="171"/>
    </row>
    <row r="41" spans="1:18" x14ac:dyDescent="0.25">
      <c r="A41" s="82"/>
      <c r="B41" s="79"/>
      <c r="C41" s="88"/>
      <c r="D41" s="184"/>
      <c r="E41" s="72"/>
      <c r="F41" s="144"/>
      <c r="G41" s="189" t="s">
        <v>10</v>
      </c>
      <c r="H41" s="76"/>
      <c r="I41" s="147"/>
      <c r="J41" s="73"/>
      <c r="K41" s="151" t="str">
        <f>L4</f>
        <v>Nagyistók-Nádasi Judit</v>
      </c>
      <c r="L41" s="144"/>
      <c r="M41" s="185"/>
      <c r="P41" s="171"/>
      <c r="Q41" s="172"/>
      <c r="R41" s="173"/>
    </row>
  </sheetData>
  <mergeCells count="20">
    <mergeCell ref="H18:I18"/>
    <mergeCell ref="A1:F1"/>
    <mergeCell ref="A4:C4"/>
    <mergeCell ref="B18:C18"/>
    <mergeCell ref="D18:E18"/>
    <mergeCell ref="F18:G18"/>
    <mergeCell ref="E35:F35"/>
    <mergeCell ref="B19:C19"/>
    <mergeCell ref="D19:E19"/>
    <mergeCell ref="F19:G19"/>
    <mergeCell ref="H19:I19"/>
    <mergeCell ref="B20:C20"/>
    <mergeCell ref="D20:E20"/>
    <mergeCell ref="F20:G20"/>
    <mergeCell ref="H20:I20"/>
    <mergeCell ref="B21:C21"/>
    <mergeCell ref="D21:E21"/>
    <mergeCell ref="F21:G21"/>
    <mergeCell ref="H21:I21"/>
    <mergeCell ref="E34:F34"/>
  </mergeCells>
  <conditionalFormatting sqref="E7 E9 E11">
    <cfRule type="cellIs" dxfId="227" priority="2" stopIfTrue="1" operator="equal">
      <formula>"Bye"</formula>
    </cfRule>
  </conditionalFormatting>
  <conditionalFormatting sqref="R41">
    <cfRule type="expression" dxfId="226" priority="1" stopIfTrue="1">
      <formula>$O$1="CU"</formula>
    </cfRule>
  </conditionalFormatting>
  <printOptions horizontalCentered="1" verticalCentered="1"/>
  <pageMargins left="0" right="0" top="0.98425196850393704" bottom="0.98425196850393704" header="0.51181102362204722" footer="0.51181102362204722"/>
  <pageSetup paperSize="9" scale="90" orientation="portrait" horizontalDpi="4294967293" verticalDpi="1200"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AE7EE9-24C7-409C-AD61-B0C77EB9DD6B}">
  <sheetPr codeName="Munka5">
    <tabColor indexed="11"/>
  </sheetPr>
  <dimension ref="A1:AK49"/>
  <sheetViews>
    <sheetView workbookViewId="0">
      <selection activeCell="L7" sqref="L7:L19"/>
    </sheetView>
  </sheetViews>
  <sheetFormatPr defaultRowHeight="13.2" x14ac:dyDescent="0.25"/>
  <cols>
    <col min="1" max="1" width="6.109375" style="270" customWidth="1"/>
    <col min="2" max="2" width="4.44140625" style="270" customWidth="1"/>
    <col min="3" max="3" width="8.33203125" style="270" customWidth="1"/>
    <col min="4" max="4" width="7.109375" style="270" customWidth="1"/>
    <col min="5" max="5" width="9.33203125" style="270" customWidth="1"/>
    <col min="6" max="6" width="7.109375" style="270" customWidth="1"/>
    <col min="7" max="7" width="9.33203125" style="270" customWidth="1"/>
    <col min="8" max="8" width="7.109375" style="270" customWidth="1"/>
    <col min="9" max="9" width="9.33203125" style="270" customWidth="1"/>
    <col min="10" max="10" width="9.88671875" style="270" customWidth="1"/>
    <col min="11" max="13" width="8.5546875" style="270" customWidth="1"/>
    <col min="14" max="14" width="8.88671875" style="270"/>
    <col min="15" max="16" width="5.33203125" style="270" customWidth="1"/>
    <col min="17" max="17" width="11.5546875" style="270" customWidth="1"/>
    <col min="18" max="24" width="8.88671875" style="270"/>
    <col min="25" max="25" width="10.33203125" style="270" hidden="1" customWidth="1"/>
    <col min="26" max="37" width="9.109375" style="270" hidden="1" customWidth="1"/>
    <col min="38" max="256" width="8.88671875" style="270"/>
    <col min="257" max="257" width="6.109375" style="270" customWidth="1"/>
    <col min="258" max="258" width="4.44140625" style="270" customWidth="1"/>
    <col min="259" max="259" width="8.33203125" style="270" customWidth="1"/>
    <col min="260" max="260" width="7.109375" style="270" customWidth="1"/>
    <col min="261" max="261" width="9.33203125" style="270" customWidth="1"/>
    <col min="262" max="262" width="7.109375" style="270" customWidth="1"/>
    <col min="263" max="263" width="9.33203125" style="270" customWidth="1"/>
    <col min="264" max="264" width="7.109375" style="270" customWidth="1"/>
    <col min="265" max="265" width="9.33203125" style="270" customWidth="1"/>
    <col min="266" max="266" width="7.88671875" style="270" customWidth="1"/>
    <col min="267" max="269" width="8.5546875" style="270" customWidth="1"/>
    <col min="270" max="270" width="8.88671875" style="270"/>
    <col min="271" max="272" width="5.33203125" style="270" customWidth="1"/>
    <col min="273" max="273" width="11.5546875" style="270" customWidth="1"/>
    <col min="274" max="280" width="8.88671875" style="270"/>
    <col min="281" max="293" width="0" style="270" hidden="1" customWidth="1"/>
    <col min="294" max="512" width="8.88671875" style="270"/>
    <col min="513" max="513" width="6.109375" style="270" customWidth="1"/>
    <col min="514" max="514" width="4.44140625" style="270" customWidth="1"/>
    <col min="515" max="515" width="8.33203125" style="270" customWidth="1"/>
    <col min="516" max="516" width="7.109375" style="270" customWidth="1"/>
    <col min="517" max="517" width="9.33203125" style="270" customWidth="1"/>
    <col min="518" max="518" width="7.109375" style="270" customWidth="1"/>
    <col min="519" max="519" width="9.33203125" style="270" customWidth="1"/>
    <col min="520" max="520" width="7.109375" style="270" customWidth="1"/>
    <col min="521" max="521" width="9.33203125" style="270" customWidth="1"/>
    <col min="522" max="522" width="7.88671875" style="270" customWidth="1"/>
    <col min="523" max="525" width="8.5546875" style="270" customWidth="1"/>
    <col min="526" max="526" width="8.88671875" style="270"/>
    <col min="527" max="528" width="5.33203125" style="270" customWidth="1"/>
    <col min="529" max="529" width="11.5546875" style="270" customWidth="1"/>
    <col min="530" max="536" width="8.88671875" style="270"/>
    <col min="537" max="549" width="0" style="270" hidden="1" customWidth="1"/>
    <col min="550" max="768" width="8.88671875" style="270"/>
    <col min="769" max="769" width="6.109375" style="270" customWidth="1"/>
    <col min="770" max="770" width="4.44140625" style="270" customWidth="1"/>
    <col min="771" max="771" width="8.33203125" style="270" customWidth="1"/>
    <col min="772" max="772" width="7.109375" style="270" customWidth="1"/>
    <col min="773" max="773" width="9.33203125" style="270" customWidth="1"/>
    <col min="774" max="774" width="7.109375" style="270" customWidth="1"/>
    <col min="775" max="775" width="9.33203125" style="270" customWidth="1"/>
    <col min="776" max="776" width="7.109375" style="270" customWidth="1"/>
    <col min="777" max="777" width="9.33203125" style="270" customWidth="1"/>
    <col min="778" max="778" width="7.88671875" style="270" customWidth="1"/>
    <col min="779" max="781" width="8.5546875" style="270" customWidth="1"/>
    <col min="782" max="782" width="8.88671875" style="270"/>
    <col min="783" max="784" width="5.33203125" style="270" customWidth="1"/>
    <col min="785" max="785" width="11.5546875" style="270" customWidth="1"/>
    <col min="786" max="792" width="8.88671875" style="270"/>
    <col min="793" max="805" width="0" style="270" hidden="1" customWidth="1"/>
    <col min="806" max="1024" width="8.88671875" style="270"/>
    <col min="1025" max="1025" width="6.109375" style="270" customWidth="1"/>
    <col min="1026" max="1026" width="4.44140625" style="270" customWidth="1"/>
    <col min="1027" max="1027" width="8.33203125" style="270" customWidth="1"/>
    <col min="1028" max="1028" width="7.109375" style="270" customWidth="1"/>
    <col min="1029" max="1029" width="9.33203125" style="270" customWidth="1"/>
    <col min="1030" max="1030" width="7.109375" style="270" customWidth="1"/>
    <col min="1031" max="1031" width="9.33203125" style="270" customWidth="1"/>
    <col min="1032" max="1032" width="7.109375" style="270" customWidth="1"/>
    <col min="1033" max="1033" width="9.33203125" style="270" customWidth="1"/>
    <col min="1034" max="1034" width="7.88671875" style="270" customWidth="1"/>
    <col min="1035" max="1037" width="8.5546875" style="270" customWidth="1"/>
    <col min="1038" max="1038" width="8.88671875" style="270"/>
    <col min="1039" max="1040" width="5.33203125" style="270" customWidth="1"/>
    <col min="1041" max="1041" width="11.5546875" style="270" customWidth="1"/>
    <col min="1042" max="1048" width="8.88671875" style="270"/>
    <col min="1049" max="1061" width="0" style="270" hidden="1" customWidth="1"/>
    <col min="1062" max="1280" width="8.88671875" style="270"/>
    <col min="1281" max="1281" width="6.109375" style="270" customWidth="1"/>
    <col min="1282" max="1282" width="4.44140625" style="270" customWidth="1"/>
    <col min="1283" max="1283" width="8.33203125" style="270" customWidth="1"/>
    <col min="1284" max="1284" width="7.109375" style="270" customWidth="1"/>
    <col min="1285" max="1285" width="9.33203125" style="270" customWidth="1"/>
    <col min="1286" max="1286" width="7.109375" style="270" customWidth="1"/>
    <col min="1287" max="1287" width="9.33203125" style="270" customWidth="1"/>
    <col min="1288" max="1288" width="7.109375" style="270" customWidth="1"/>
    <col min="1289" max="1289" width="9.33203125" style="270" customWidth="1"/>
    <col min="1290" max="1290" width="7.88671875" style="270" customWidth="1"/>
    <col min="1291" max="1293" width="8.5546875" style="270" customWidth="1"/>
    <col min="1294" max="1294" width="8.88671875" style="270"/>
    <col min="1295" max="1296" width="5.33203125" style="270" customWidth="1"/>
    <col min="1297" max="1297" width="11.5546875" style="270" customWidth="1"/>
    <col min="1298" max="1304" width="8.88671875" style="270"/>
    <col min="1305" max="1317" width="0" style="270" hidden="1" customWidth="1"/>
    <col min="1318" max="1536" width="8.88671875" style="270"/>
    <col min="1537" max="1537" width="6.109375" style="270" customWidth="1"/>
    <col min="1538" max="1538" width="4.44140625" style="270" customWidth="1"/>
    <col min="1539" max="1539" width="8.33203125" style="270" customWidth="1"/>
    <col min="1540" max="1540" width="7.109375" style="270" customWidth="1"/>
    <col min="1541" max="1541" width="9.33203125" style="270" customWidth="1"/>
    <col min="1542" max="1542" width="7.109375" style="270" customWidth="1"/>
    <col min="1543" max="1543" width="9.33203125" style="270" customWidth="1"/>
    <col min="1544" max="1544" width="7.109375" style="270" customWidth="1"/>
    <col min="1545" max="1545" width="9.33203125" style="270" customWidth="1"/>
    <col min="1546" max="1546" width="7.88671875" style="270" customWidth="1"/>
    <col min="1547" max="1549" width="8.5546875" style="270" customWidth="1"/>
    <col min="1550" max="1550" width="8.88671875" style="270"/>
    <col min="1551" max="1552" width="5.33203125" style="270" customWidth="1"/>
    <col min="1553" max="1553" width="11.5546875" style="270" customWidth="1"/>
    <col min="1554" max="1560" width="8.88671875" style="270"/>
    <col min="1561" max="1573" width="0" style="270" hidden="1" customWidth="1"/>
    <col min="1574" max="1792" width="8.88671875" style="270"/>
    <col min="1793" max="1793" width="6.109375" style="270" customWidth="1"/>
    <col min="1794" max="1794" width="4.44140625" style="270" customWidth="1"/>
    <col min="1795" max="1795" width="8.33203125" style="270" customWidth="1"/>
    <col min="1796" max="1796" width="7.109375" style="270" customWidth="1"/>
    <col min="1797" max="1797" width="9.33203125" style="270" customWidth="1"/>
    <col min="1798" max="1798" width="7.109375" style="270" customWidth="1"/>
    <col min="1799" max="1799" width="9.33203125" style="270" customWidth="1"/>
    <col min="1800" max="1800" width="7.109375" style="270" customWidth="1"/>
    <col min="1801" max="1801" width="9.33203125" style="270" customWidth="1"/>
    <col min="1802" max="1802" width="7.88671875" style="270" customWidth="1"/>
    <col min="1803" max="1805" width="8.5546875" style="270" customWidth="1"/>
    <col min="1806" max="1806" width="8.88671875" style="270"/>
    <col min="1807" max="1808" width="5.33203125" style="270" customWidth="1"/>
    <col min="1809" max="1809" width="11.5546875" style="270" customWidth="1"/>
    <col min="1810" max="1816" width="8.88671875" style="270"/>
    <col min="1817" max="1829" width="0" style="270" hidden="1" customWidth="1"/>
    <col min="1830" max="2048" width="8.88671875" style="270"/>
    <col min="2049" max="2049" width="6.109375" style="270" customWidth="1"/>
    <col min="2050" max="2050" width="4.44140625" style="270" customWidth="1"/>
    <col min="2051" max="2051" width="8.33203125" style="270" customWidth="1"/>
    <col min="2052" max="2052" width="7.109375" style="270" customWidth="1"/>
    <col min="2053" max="2053" width="9.33203125" style="270" customWidth="1"/>
    <col min="2054" max="2054" width="7.109375" style="270" customWidth="1"/>
    <col min="2055" max="2055" width="9.33203125" style="270" customWidth="1"/>
    <col min="2056" max="2056" width="7.109375" style="270" customWidth="1"/>
    <col min="2057" max="2057" width="9.33203125" style="270" customWidth="1"/>
    <col min="2058" max="2058" width="7.88671875" style="270" customWidth="1"/>
    <col min="2059" max="2061" width="8.5546875" style="270" customWidth="1"/>
    <col min="2062" max="2062" width="8.88671875" style="270"/>
    <col min="2063" max="2064" width="5.33203125" style="270" customWidth="1"/>
    <col min="2065" max="2065" width="11.5546875" style="270" customWidth="1"/>
    <col min="2066" max="2072" width="8.88671875" style="270"/>
    <col min="2073" max="2085" width="0" style="270" hidden="1" customWidth="1"/>
    <col min="2086" max="2304" width="8.88671875" style="270"/>
    <col min="2305" max="2305" width="6.109375" style="270" customWidth="1"/>
    <col min="2306" max="2306" width="4.44140625" style="270" customWidth="1"/>
    <col min="2307" max="2307" width="8.33203125" style="270" customWidth="1"/>
    <col min="2308" max="2308" width="7.109375" style="270" customWidth="1"/>
    <col min="2309" max="2309" width="9.33203125" style="270" customWidth="1"/>
    <col min="2310" max="2310" width="7.109375" style="270" customWidth="1"/>
    <col min="2311" max="2311" width="9.33203125" style="270" customWidth="1"/>
    <col min="2312" max="2312" width="7.109375" style="270" customWidth="1"/>
    <col min="2313" max="2313" width="9.33203125" style="270" customWidth="1"/>
    <col min="2314" max="2314" width="7.88671875" style="270" customWidth="1"/>
    <col min="2315" max="2317" width="8.5546875" style="270" customWidth="1"/>
    <col min="2318" max="2318" width="8.88671875" style="270"/>
    <col min="2319" max="2320" width="5.33203125" style="270" customWidth="1"/>
    <col min="2321" max="2321" width="11.5546875" style="270" customWidth="1"/>
    <col min="2322" max="2328" width="8.88671875" style="270"/>
    <col min="2329" max="2341" width="0" style="270" hidden="1" customWidth="1"/>
    <col min="2342" max="2560" width="8.88671875" style="270"/>
    <col min="2561" max="2561" width="6.109375" style="270" customWidth="1"/>
    <col min="2562" max="2562" width="4.44140625" style="270" customWidth="1"/>
    <col min="2563" max="2563" width="8.33203125" style="270" customWidth="1"/>
    <col min="2564" max="2564" width="7.109375" style="270" customWidth="1"/>
    <col min="2565" max="2565" width="9.33203125" style="270" customWidth="1"/>
    <col min="2566" max="2566" width="7.109375" style="270" customWidth="1"/>
    <col min="2567" max="2567" width="9.33203125" style="270" customWidth="1"/>
    <col min="2568" max="2568" width="7.109375" style="270" customWidth="1"/>
    <col min="2569" max="2569" width="9.33203125" style="270" customWidth="1"/>
    <col min="2570" max="2570" width="7.88671875" style="270" customWidth="1"/>
    <col min="2571" max="2573" width="8.5546875" style="270" customWidth="1"/>
    <col min="2574" max="2574" width="8.88671875" style="270"/>
    <col min="2575" max="2576" width="5.33203125" style="270" customWidth="1"/>
    <col min="2577" max="2577" width="11.5546875" style="270" customWidth="1"/>
    <col min="2578" max="2584" width="8.88671875" style="270"/>
    <col min="2585" max="2597" width="0" style="270" hidden="1" customWidth="1"/>
    <col min="2598" max="2816" width="8.88671875" style="270"/>
    <col min="2817" max="2817" width="6.109375" style="270" customWidth="1"/>
    <col min="2818" max="2818" width="4.44140625" style="270" customWidth="1"/>
    <col min="2819" max="2819" width="8.33203125" style="270" customWidth="1"/>
    <col min="2820" max="2820" width="7.109375" style="270" customWidth="1"/>
    <col min="2821" max="2821" width="9.33203125" style="270" customWidth="1"/>
    <col min="2822" max="2822" width="7.109375" style="270" customWidth="1"/>
    <col min="2823" max="2823" width="9.33203125" style="270" customWidth="1"/>
    <col min="2824" max="2824" width="7.109375" style="270" customWidth="1"/>
    <col min="2825" max="2825" width="9.33203125" style="270" customWidth="1"/>
    <col min="2826" max="2826" width="7.88671875" style="270" customWidth="1"/>
    <col min="2827" max="2829" width="8.5546875" style="270" customWidth="1"/>
    <col min="2830" max="2830" width="8.88671875" style="270"/>
    <col min="2831" max="2832" width="5.33203125" style="270" customWidth="1"/>
    <col min="2833" max="2833" width="11.5546875" style="270" customWidth="1"/>
    <col min="2834" max="2840" width="8.88671875" style="270"/>
    <col min="2841" max="2853" width="0" style="270" hidden="1" customWidth="1"/>
    <col min="2854" max="3072" width="8.88671875" style="270"/>
    <col min="3073" max="3073" width="6.109375" style="270" customWidth="1"/>
    <col min="3074" max="3074" width="4.44140625" style="270" customWidth="1"/>
    <col min="3075" max="3075" width="8.33203125" style="270" customWidth="1"/>
    <col min="3076" max="3076" width="7.109375" style="270" customWidth="1"/>
    <col min="3077" max="3077" width="9.33203125" style="270" customWidth="1"/>
    <col min="3078" max="3078" width="7.109375" style="270" customWidth="1"/>
    <col min="3079" max="3079" width="9.33203125" style="270" customWidth="1"/>
    <col min="3080" max="3080" width="7.109375" style="270" customWidth="1"/>
    <col min="3081" max="3081" width="9.33203125" style="270" customWidth="1"/>
    <col min="3082" max="3082" width="7.88671875" style="270" customWidth="1"/>
    <col min="3083" max="3085" width="8.5546875" style="270" customWidth="1"/>
    <col min="3086" max="3086" width="8.88671875" style="270"/>
    <col min="3087" max="3088" width="5.33203125" style="270" customWidth="1"/>
    <col min="3089" max="3089" width="11.5546875" style="270" customWidth="1"/>
    <col min="3090" max="3096" width="8.88671875" style="270"/>
    <col min="3097" max="3109" width="0" style="270" hidden="1" customWidth="1"/>
    <col min="3110" max="3328" width="8.88671875" style="270"/>
    <col min="3329" max="3329" width="6.109375" style="270" customWidth="1"/>
    <col min="3330" max="3330" width="4.44140625" style="270" customWidth="1"/>
    <col min="3331" max="3331" width="8.33203125" style="270" customWidth="1"/>
    <col min="3332" max="3332" width="7.109375" style="270" customWidth="1"/>
    <col min="3333" max="3333" width="9.33203125" style="270" customWidth="1"/>
    <col min="3334" max="3334" width="7.109375" style="270" customWidth="1"/>
    <col min="3335" max="3335" width="9.33203125" style="270" customWidth="1"/>
    <col min="3336" max="3336" width="7.109375" style="270" customWidth="1"/>
    <col min="3337" max="3337" width="9.33203125" style="270" customWidth="1"/>
    <col min="3338" max="3338" width="7.88671875" style="270" customWidth="1"/>
    <col min="3339" max="3341" width="8.5546875" style="270" customWidth="1"/>
    <col min="3342" max="3342" width="8.88671875" style="270"/>
    <col min="3343" max="3344" width="5.33203125" style="270" customWidth="1"/>
    <col min="3345" max="3345" width="11.5546875" style="270" customWidth="1"/>
    <col min="3346" max="3352" width="8.88671875" style="270"/>
    <col min="3353" max="3365" width="0" style="270" hidden="1" customWidth="1"/>
    <col min="3366" max="3584" width="8.88671875" style="270"/>
    <col min="3585" max="3585" width="6.109375" style="270" customWidth="1"/>
    <col min="3586" max="3586" width="4.44140625" style="270" customWidth="1"/>
    <col min="3587" max="3587" width="8.33203125" style="270" customWidth="1"/>
    <col min="3588" max="3588" width="7.109375" style="270" customWidth="1"/>
    <col min="3589" max="3589" width="9.33203125" style="270" customWidth="1"/>
    <col min="3590" max="3590" width="7.109375" style="270" customWidth="1"/>
    <col min="3591" max="3591" width="9.33203125" style="270" customWidth="1"/>
    <col min="3592" max="3592" width="7.109375" style="270" customWidth="1"/>
    <col min="3593" max="3593" width="9.33203125" style="270" customWidth="1"/>
    <col min="3594" max="3594" width="7.88671875" style="270" customWidth="1"/>
    <col min="3595" max="3597" width="8.5546875" style="270" customWidth="1"/>
    <col min="3598" max="3598" width="8.88671875" style="270"/>
    <col min="3599" max="3600" width="5.33203125" style="270" customWidth="1"/>
    <col min="3601" max="3601" width="11.5546875" style="270" customWidth="1"/>
    <col min="3602" max="3608" width="8.88671875" style="270"/>
    <col min="3609" max="3621" width="0" style="270" hidden="1" customWidth="1"/>
    <col min="3622" max="3840" width="8.88671875" style="270"/>
    <col min="3841" max="3841" width="6.109375" style="270" customWidth="1"/>
    <col min="3842" max="3842" width="4.44140625" style="270" customWidth="1"/>
    <col min="3843" max="3843" width="8.33203125" style="270" customWidth="1"/>
    <col min="3844" max="3844" width="7.109375" style="270" customWidth="1"/>
    <col min="3845" max="3845" width="9.33203125" style="270" customWidth="1"/>
    <col min="3846" max="3846" width="7.109375" style="270" customWidth="1"/>
    <col min="3847" max="3847" width="9.33203125" style="270" customWidth="1"/>
    <col min="3848" max="3848" width="7.109375" style="270" customWidth="1"/>
    <col min="3849" max="3849" width="9.33203125" style="270" customWidth="1"/>
    <col min="3850" max="3850" width="7.88671875" style="270" customWidth="1"/>
    <col min="3851" max="3853" width="8.5546875" style="270" customWidth="1"/>
    <col min="3854" max="3854" width="8.88671875" style="270"/>
    <col min="3855" max="3856" width="5.33203125" style="270" customWidth="1"/>
    <col min="3857" max="3857" width="11.5546875" style="270" customWidth="1"/>
    <col min="3858" max="3864" width="8.88671875" style="270"/>
    <col min="3865" max="3877" width="0" style="270" hidden="1" customWidth="1"/>
    <col min="3878" max="4096" width="8.88671875" style="270"/>
    <col min="4097" max="4097" width="6.109375" style="270" customWidth="1"/>
    <col min="4098" max="4098" width="4.44140625" style="270" customWidth="1"/>
    <col min="4099" max="4099" width="8.33203125" style="270" customWidth="1"/>
    <col min="4100" max="4100" width="7.109375" style="270" customWidth="1"/>
    <col min="4101" max="4101" width="9.33203125" style="270" customWidth="1"/>
    <col min="4102" max="4102" width="7.109375" style="270" customWidth="1"/>
    <col min="4103" max="4103" width="9.33203125" style="270" customWidth="1"/>
    <col min="4104" max="4104" width="7.109375" style="270" customWidth="1"/>
    <col min="4105" max="4105" width="9.33203125" style="270" customWidth="1"/>
    <col min="4106" max="4106" width="7.88671875" style="270" customWidth="1"/>
    <col min="4107" max="4109" width="8.5546875" style="270" customWidth="1"/>
    <col min="4110" max="4110" width="8.88671875" style="270"/>
    <col min="4111" max="4112" width="5.33203125" style="270" customWidth="1"/>
    <col min="4113" max="4113" width="11.5546875" style="270" customWidth="1"/>
    <col min="4114" max="4120" width="8.88671875" style="270"/>
    <col min="4121" max="4133" width="0" style="270" hidden="1" customWidth="1"/>
    <col min="4134" max="4352" width="8.88671875" style="270"/>
    <col min="4353" max="4353" width="6.109375" style="270" customWidth="1"/>
    <col min="4354" max="4354" width="4.44140625" style="270" customWidth="1"/>
    <col min="4355" max="4355" width="8.33203125" style="270" customWidth="1"/>
    <col min="4356" max="4356" width="7.109375" style="270" customWidth="1"/>
    <col min="4357" max="4357" width="9.33203125" style="270" customWidth="1"/>
    <col min="4358" max="4358" width="7.109375" style="270" customWidth="1"/>
    <col min="4359" max="4359" width="9.33203125" style="270" customWidth="1"/>
    <col min="4360" max="4360" width="7.109375" style="270" customWidth="1"/>
    <col min="4361" max="4361" width="9.33203125" style="270" customWidth="1"/>
    <col min="4362" max="4362" width="7.88671875" style="270" customWidth="1"/>
    <col min="4363" max="4365" width="8.5546875" style="270" customWidth="1"/>
    <col min="4366" max="4366" width="8.88671875" style="270"/>
    <col min="4367" max="4368" width="5.33203125" style="270" customWidth="1"/>
    <col min="4369" max="4369" width="11.5546875" style="270" customWidth="1"/>
    <col min="4370" max="4376" width="8.88671875" style="270"/>
    <col min="4377" max="4389" width="0" style="270" hidden="1" customWidth="1"/>
    <col min="4390" max="4608" width="8.88671875" style="270"/>
    <col min="4609" max="4609" width="6.109375" style="270" customWidth="1"/>
    <col min="4610" max="4610" width="4.44140625" style="270" customWidth="1"/>
    <col min="4611" max="4611" width="8.33203125" style="270" customWidth="1"/>
    <col min="4612" max="4612" width="7.109375" style="270" customWidth="1"/>
    <col min="4613" max="4613" width="9.33203125" style="270" customWidth="1"/>
    <col min="4614" max="4614" width="7.109375" style="270" customWidth="1"/>
    <col min="4615" max="4615" width="9.33203125" style="270" customWidth="1"/>
    <col min="4616" max="4616" width="7.109375" style="270" customWidth="1"/>
    <col min="4617" max="4617" width="9.33203125" style="270" customWidth="1"/>
    <col min="4618" max="4618" width="7.88671875" style="270" customWidth="1"/>
    <col min="4619" max="4621" width="8.5546875" style="270" customWidth="1"/>
    <col min="4622" max="4622" width="8.88671875" style="270"/>
    <col min="4623" max="4624" width="5.33203125" style="270" customWidth="1"/>
    <col min="4625" max="4625" width="11.5546875" style="270" customWidth="1"/>
    <col min="4626" max="4632" width="8.88671875" style="270"/>
    <col min="4633" max="4645" width="0" style="270" hidden="1" customWidth="1"/>
    <col min="4646" max="4864" width="8.88671875" style="270"/>
    <col min="4865" max="4865" width="6.109375" style="270" customWidth="1"/>
    <col min="4866" max="4866" width="4.44140625" style="270" customWidth="1"/>
    <col min="4867" max="4867" width="8.33203125" style="270" customWidth="1"/>
    <col min="4868" max="4868" width="7.109375" style="270" customWidth="1"/>
    <col min="4869" max="4869" width="9.33203125" style="270" customWidth="1"/>
    <col min="4870" max="4870" width="7.109375" style="270" customWidth="1"/>
    <col min="4871" max="4871" width="9.33203125" style="270" customWidth="1"/>
    <col min="4872" max="4872" width="7.109375" style="270" customWidth="1"/>
    <col min="4873" max="4873" width="9.33203125" style="270" customWidth="1"/>
    <col min="4874" max="4874" width="7.88671875" style="270" customWidth="1"/>
    <col min="4875" max="4877" width="8.5546875" style="270" customWidth="1"/>
    <col min="4878" max="4878" width="8.88671875" style="270"/>
    <col min="4879" max="4880" width="5.33203125" style="270" customWidth="1"/>
    <col min="4881" max="4881" width="11.5546875" style="270" customWidth="1"/>
    <col min="4882" max="4888" width="8.88671875" style="270"/>
    <col min="4889" max="4901" width="0" style="270" hidden="1" customWidth="1"/>
    <col min="4902" max="5120" width="8.88671875" style="270"/>
    <col min="5121" max="5121" width="6.109375" style="270" customWidth="1"/>
    <col min="5122" max="5122" width="4.44140625" style="270" customWidth="1"/>
    <col min="5123" max="5123" width="8.33203125" style="270" customWidth="1"/>
    <col min="5124" max="5124" width="7.109375" style="270" customWidth="1"/>
    <col min="5125" max="5125" width="9.33203125" style="270" customWidth="1"/>
    <col min="5126" max="5126" width="7.109375" style="270" customWidth="1"/>
    <col min="5127" max="5127" width="9.33203125" style="270" customWidth="1"/>
    <col min="5128" max="5128" width="7.109375" style="270" customWidth="1"/>
    <col min="5129" max="5129" width="9.33203125" style="270" customWidth="1"/>
    <col min="5130" max="5130" width="7.88671875" style="270" customWidth="1"/>
    <col min="5131" max="5133" width="8.5546875" style="270" customWidth="1"/>
    <col min="5134" max="5134" width="8.88671875" style="270"/>
    <col min="5135" max="5136" width="5.33203125" style="270" customWidth="1"/>
    <col min="5137" max="5137" width="11.5546875" style="270" customWidth="1"/>
    <col min="5138" max="5144" width="8.88671875" style="270"/>
    <col min="5145" max="5157" width="0" style="270" hidden="1" customWidth="1"/>
    <col min="5158" max="5376" width="8.88671875" style="270"/>
    <col min="5377" max="5377" width="6.109375" style="270" customWidth="1"/>
    <col min="5378" max="5378" width="4.44140625" style="270" customWidth="1"/>
    <col min="5379" max="5379" width="8.33203125" style="270" customWidth="1"/>
    <col min="5380" max="5380" width="7.109375" style="270" customWidth="1"/>
    <col min="5381" max="5381" width="9.33203125" style="270" customWidth="1"/>
    <col min="5382" max="5382" width="7.109375" style="270" customWidth="1"/>
    <col min="5383" max="5383" width="9.33203125" style="270" customWidth="1"/>
    <col min="5384" max="5384" width="7.109375" style="270" customWidth="1"/>
    <col min="5385" max="5385" width="9.33203125" style="270" customWidth="1"/>
    <col min="5386" max="5386" width="7.88671875" style="270" customWidth="1"/>
    <col min="5387" max="5389" width="8.5546875" style="270" customWidth="1"/>
    <col min="5390" max="5390" width="8.88671875" style="270"/>
    <col min="5391" max="5392" width="5.33203125" style="270" customWidth="1"/>
    <col min="5393" max="5393" width="11.5546875" style="270" customWidth="1"/>
    <col min="5394" max="5400" width="8.88671875" style="270"/>
    <col min="5401" max="5413" width="0" style="270" hidden="1" customWidth="1"/>
    <col min="5414" max="5632" width="8.88671875" style="270"/>
    <col min="5633" max="5633" width="6.109375" style="270" customWidth="1"/>
    <col min="5634" max="5634" width="4.44140625" style="270" customWidth="1"/>
    <col min="5635" max="5635" width="8.33203125" style="270" customWidth="1"/>
    <col min="5636" max="5636" width="7.109375" style="270" customWidth="1"/>
    <col min="5637" max="5637" width="9.33203125" style="270" customWidth="1"/>
    <col min="5638" max="5638" width="7.109375" style="270" customWidth="1"/>
    <col min="5639" max="5639" width="9.33203125" style="270" customWidth="1"/>
    <col min="5640" max="5640" width="7.109375" style="270" customWidth="1"/>
    <col min="5641" max="5641" width="9.33203125" style="270" customWidth="1"/>
    <col min="5642" max="5642" width="7.88671875" style="270" customWidth="1"/>
    <col min="5643" max="5645" width="8.5546875" style="270" customWidth="1"/>
    <col min="5646" max="5646" width="8.88671875" style="270"/>
    <col min="5647" max="5648" width="5.33203125" style="270" customWidth="1"/>
    <col min="5649" max="5649" width="11.5546875" style="270" customWidth="1"/>
    <col min="5650" max="5656" width="8.88671875" style="270"/>
    <col min="5657" max="5669" width="0" style="270" hidden="1" customWidth="1"/>
    <col min="5670" max="5888" width="8.88671875" style="270"/>
    <col min="5889" max="5889" width="6.109375" style="270" customWidth="1"/>
    <col min="5890" max="5890" width="4.44140625" style="270" customWidth="1"/>
    <col min="5891" max="5891" width="8.33203125" style="270" customWidth="1"/>
    <col min="5892" max="5892" width="7.109375" style="270" customWidth="1"/>
    <col min="5893" max="5893" width="9.33203125" style="270" customWidth="1"/>
    <col min="5894" max="5894" width="7.109375" style="270" customWidth="1"/>
    <col min="5895" max="5895" width="9.33203125" style="270" customWidth="1"/>
    <col min="5896" max="5896" width="7.109375" style="270" customWidth="1"/>
    <col min="5897" max="5897" width="9.33203125" style="270" customWidth="1"/>
    <col min="5898" max="5898" width="7.88671875" style="270" customWidth="1"/>
    <col min="5899" max="5901" width="8.5546875" style="270" customWidth="1"/>
    <col min="5902" max="5902" width="8.88671875" style="270"/>
    <col min="5903" max="5904" width="5.33203125" style="270" customWidth="1"/>
    <col min="5905" max="5905" width="11.5546875" style="270" customWidth="1"/>
    <col min="5906" max="5912" width="8.88671875" style="270"/>
    <col min="5913" max="5925" width="0" style="270" hidden="1" customWidth="1"/>
    <col min="5926" max="6144" width="8.88671875" style="270"/>
    <col min="6145" max="6145" width="6.109375" style="270" customWidth="1"/>
    <col min="6146" max="6146" width="4.44140625" style="270" customWidth="1"/>
    <col min="6147" max="6147" width="8.33203125" style="270" customWidth="1"/>
    <col min="6148" max="6148" width="7.109375" style="270" customWidth="1"/>
    <col min="6149" max="6149" width="9.33203125" style="270" customWidth="1"/>
    <col min="6150" max="6150" width="7.109375" style="270" customWidth="1"/>
    <col min="6151" max="6151" width="9.33203125" style="270" customWidth="1"/>
    <col min="6152" max="6152" width="7.109375" style="270" customWidth="1"/>
    <col min="6153" max="6153" width="9.33203125" style="270" customWidth="1"/>
    <col min="6154" max="6154" width="7.88671875" style="270" customWidth="1"/>
    <col min="6155" max="6157" width="8.5546875" style="270" customWidth="1"/>
    <col min="6158" max="6158" width="8.88671875" style="270"/>
    <col min="6159" max="6160" width="5.33203125" style="270" customWidth="1"/>
    <col min="6161" max="6161" width="11.5546875" style="270" customWidth="1"/>
    <col min="6162" max="6168" width="8.88671875" style="270"/>
    <col min="6169" max="6181" width="0" style="270" hidden="1" customWidth="1"/>
    <col min="6182" max="6400" width="8.88671875" style="270"/>
    <col min="6401" max="6401" width="6.109375" style="270" customWidth="1"/>
    <col min="6402" max="6402" width="4.44140625" style="270" customWidth="1"/>
    <col min="6403" max="6403" width="8.33203125" style="270" customWidth="1"/>
    <col min="6404" max="6404" width="7.109375" style="270" customWidth="1"/>
    <col min="6405" max="6405" width="9.33203125" style="270" customWidth="1"/>
    <col min="6406" max="6406" width="7.109375" style="270" customWidth="1"/>
    <col min="6407" max="6407" width="9.33203125" style="270" customWidth="1"/>
    <col min="6408" max="6408" width="7.109375" style="270" customWidth="1"/>
    <col min="6409" max="6409" width="9.33203125" style="270" customWidth="1"/>
    <col min="6410" max="6410" width="7.88671875" style="270" customWidth="1"/>
    <col min="6411" max="6413" width="8.5546875" style="270" customWidth="1"/>
    <col min="6414" max="6414" width="8.88671875" style="270"/>
    <col min="6415" max="6416" width="5.33203125" style="270" customWidth="1"/>
    <col min="6417" max="6417" width="11.5546875" style="270" customWidth="1"/>
    <col min="6418" max="6424" width="8.88671875" style="270"/>
    <col min="6425" max="6437" width="0" style="270" hidden="1" customWidth="1"/>
    <col min="6438" max="6656" width="8.88671875" style="270"/>
    <col min="6657" max="6657" width="6.109375" style="270" customWidth="1"/>
    <col min="6658" max="6658" width="4.44140625" style="270" customWidth="1"/>
    <col min="6659" max="6659" width="8.33203125" style="270" customWidth="1"/>
    <col min="6660" max="6660" width="7.109375" style="270" customWidth="1"/>
    <col min="6661" max="6661" width="9.33203125" style="270" customWidth="1"/>
    <col min="6662" max="6662" width="7.109375" style="270" customWidth="1"/>
    <col min="6663" max="6663" width="9.33203125" style="270" customWidth="1"/>
    <col min="6664" max="6664" width="7.109375" style="270" customWidth="1"/>
    <col min="6665" max="6665" width="9.33203125" style="270" customWidth="1"/>
    <col min="6666" max="6666" width="7.88671875" style="270" customWidth="1"/>
    <col min="6667" max="6669" width="8.5546875" style="270" customWidth="1"/>
    <col min="6670" max="6670" width="8.88671875" style="270"/>
    <col min="6671" max="6672" width="5.33203125" style="270" customWidth="1"/>
    <col min="6673" max="6673" width="11.5546875" style="270" customWidth="1"/>
    <col min="6674" max="6680" width="8.88671875" style="270"/>
    <col min="6681" max="6693" width="0" style="270" hidden="1" customWidth="1"/>
    <col min="6694" max="6912" width="8.88671875" style="270"/>
    <col min="6913" max="6913" width="6.109375" style="270" customWidth="1"/>
    <col min="6914" max="6914" width="4.44140625" style="270" customWidth="1"/>
    <col min="6915" max="6915" width="8.33203125" style="270" customWidth="1"/>
    <col min="6916" max="6916" width="7.109375" style="270" customWidth="1"/>
    <col min="6917" max="6917" width="9.33203125" style="270" customWidth="1"/>
    <col min="6918" max="6918" width="7.109375" style="270" customWidth="1"/>
    <col min="6919" max="6919" width="9.33203125" style="270" customWidth="1"/>
    <col min="6920" max="6920" width="7.109375" style="270" customWidth="1"/>
    <col min="6921" max="6921" width="9.33203125" style="270" customWidth="1"/>
    <col min="6922" max="6922" width="7.88671875" style="270" customWidth="1"/>
    <col min="6923" max="6925" width="8.5546875" style="270" customWidth="1"/>
    <col min="6926" max="6926" width="8.88671875" style="270"/>
    <col min="6927" max="6928" width="5.33203125" style="270" customWidth="1"/>
    <col min="6929" max="6929" width="11.5546875" style="270" customWidth="1"/>
    <col min="6930" max="6936" width="8.88671875" style="270"/>
    <col min="6937" max="6949" width="0" style="270" hidden="1" customWidth="1"/>
    <col min="6950" max="7168" width="8.88671875" style="270"/>
    <col min="7169" max="7169" width="6.109375" style="270" customWidth="1"/>
    <col min="7170" max="7170" width="4.44140625" style="270" customWidth="1"/>
    <col min="7171" max="7171" width="8.33203125" style="270" customWidth="1"/>
    <col min="7172" max="7172" width="7.109375" style="270" customWidth="1"/>
    <col min="7173" max="7173" width="9.33203125" style="270" customWidth="1"/>
    <col min="7174" max="7174" width="7.109375" style="270" customWidth="1"/>
    <col min="7175" max="7175" width="9.33203125" style="270" customWidth="1"/>
    <col min="7176" max="7176" width="7.109375" style="270" customWidth="1"/>
    <col min="7177" max="7177" width="9.33203125" style="270" customWidth="1"/>
    <col min="7178" max="7178" width="7.88671875" style="270" customWidth="1"/>
    <col min="7179" max="7181" width="8.5546875" style="270" customWidth="1"/>
    <col min="7182" max="7182" width="8.88671875" style="270"/>
    <col min="7183" max="7184" width="5.33203125" style="270" customWidth="1"/>
    <col min="7185" max="7185" width="11.5546875" style="270" customWidth="1"/>
    <col min="7186" max="7192" width="8.88671875" style="270"/>
    <col min="7193" max="7205" width="0" style="270" hidden="1" customWidth="1"/>
    <col min="7206" max="7424" width="8.88671875" style="270"/>
    <col min="7425" max="7425" width="6.109375" style="270" customWidth="1"/>
    <col min="7426" max="7426" width="4.44140625" style="270" customWidth="1"/>
    <col min="7427" max="7427" width="8.33203125" style="270" customWidth="1"/>
    <col min="7428" max="7428" width="7.109375" style="270" customWidth="1"/>
    <col min="7429" max="7429" width="9.33203125" style="270" customWidth="1"/>
    <col min="7430" max="7430" width="7.109375" style="270" customWidth="1"/>
    <col min="7431" max="7431" width="9.33203125" style="270" customWidth="1"/>
    <col min="7432" max="7432" width="7.109375" style="270" customWidth="1"/>
    <col min="7433" max="7433" width="9.33203125" style="270" customWidth="1"/>
    <col min="7434" max="7434" width="7.88671875" style="270" customWidth="1"/>
    <col min="7435" max="7437" width="8.5546875" style="270" customWidth="1"/>
    <col min="7438" max="7438" width="8.88671875" style="270"/>
    <col min="7439" max="7440" width="5.33203125" style="270" customWidth="1"/>
    <col min="7441" max="7441" width="11.5546875" style="270" customWidth="1"/>
    <col min="7442" max="7448" width="8.88671875" style="270"/>
    <col min="7449" max="7461" width="0" style="270" hidden="1" customWidth="1"/>
    <col min="7462" max="7680" width="8.88671875" style="270"/>
    <col min="7681" max="7681" width="6.109375" style="270" customWidth="1"/>
    <col min="7682" max="7682" width="4.44140625" style="270" customWidth="1"/>
    <col min="7683" max="7683" width="8.33203125" style="270" customWidth="1"/>
    <col min="7684" max="7684" width="7.109375" style="270" customWidth="1"/>
    <col min="7685" max="7685" width="9.33203125" style="270" customWidth="1"/>
    <col min="7686" max="7686" width="7.109375" style="270" customWidth="1"/>
    <col min="7687" max="7687" width="9.33203125" style="270" customWidth="1"/>
    <col min="7688" max="7688" width="7.109375" style="270" customWidth="1"/>
    <col min="7689" max="7689" width="9.33203125" style="270" customWidth="1"/>
    <col min="7690" max="7690" width="7.88671875" style="270" customWidth="1"/>
    <col min="7691" max="7693" width="8.5546875" style="270" customWidth="1"/>
    <col min="7694" max="7694" width="8.88671875" style="270"/>
    <col min="7695" max="7696" width="5.33203125" style="270" customWidth="1"/>
    <col min="7697" max="7697" width="11.5546875" style="270" customWidth="1"/>
    <col min="7698" max="7704" width="8.88671875" style="270"/>
    <col min="7705" max="7717" width="0" style="270" hidden="1" customWidth="1"/>
    <col min="7718" max="7936" width="8.88671875" style="270"/>
    <col min="7937" max="7937" width="6.109375" style="270" customWidth="1"/>
    <col min="7938" max="7938" width="4.44140625" style="270" customWidth="1"/>
    <col min="7939" max="7939" width="8.33203125" style="270" customWidth="1"/>
    <col min="7940" max="7940" width="7.109375" style="270" customWidth="1"/>
    <col min="7941" max="7941" width="9.33203125" style="270" customWidth="1"/>
    <col min="7942" max="7942" width="7.109375" style="270" customWidth="1"/>
    <col min="7943" max="7943" width="9.33203125" style="270" customWidth="1"/>
    <col min="7944" max="7944" width="7.109375" style="270" customWidth="1"/>
    <col min="7945" max="7945" width="9.33203125" style="270" customWidth="1"/>
    <col min="7946" max="7946" width="7.88671875" style="270" customWidth="1"/>
    <col min="7947" max="7949" width="8.5546875" style="270" customWidth="1"/>
    <col min="7950" max="7950" width="8.88671875" style="270"/>
    <col min="7951" max="7952" width="5.33203125" style="270" customWidth="1"/>
    <col min="7953" max="7953" width="11.5546875" style="270" customWidth="1"/>
    <col min="7954" max="7960" width="8.88671875" style="270"/>
    <col min="7961" max="7973" width="0" style="270" hidden="1" customWidth="1"/>
    <col min="7974" max="8192" width="8.88671875" style="270"/>
    <col min="8193" max="8193" width="6.109375" style="270" customWidth="1"/>
    <col min="8194" max="8194" width="4.44140625" style="270" customWidth="1"/>
    <col min="8195" max="8195" width="8.33203125" style="270" customWidth="1"/>
    <col min="8196" max="8196" width="7.109375" style="270" customWidth="1"/>
    <col min="8197" max="8197" width="9.33203125" style="270" customWidth="1"/>
    <col min="8198" max="8198" width="7.109375" style="270" customWidth="1"/>
    <col min="8199" max="8199" width="9.33203125" style="270" customWidth="1"/>
    <col min="8200" max="8200" width="7.109375" style="270" customWidth="1"/>
    <col min="8201" max="8201" width="9.33203125" style="270" customWidth="1"/>
    <col min="8202" max="8202" width="7.88671875" style="270" customWidth="1"/>
    <col min="8203" max="8205" width="8.5546875" style="270" customWidth="1"/>
    <col min="8206" max="8206" width="8.88671875" style="270"/>
    <col min="8207" max="8208" width="5.33203125" style="270" customWidth="1"/>
    <col min="8209" max="8209" width="11.5546875" style="270" customWidth="1"/>
    <col min="8210" max="8216" width="8.88671875" style="270"/>
    <col min="8217" max="8229" width="0" style="270" hidden="1" customWidth="1"/>
    <col min="8230" max="8448" width="8.88671875" style="270"/>
    <col min="8449" max="8449" width="6.109375" style="270" customWidth="1"/>
    <col min="8450" max="8450" width="4.44140625" style="270" customWidth="1"/>
    <col min="8451" max="8451" width="8.33203125" style="270" customWidth="1"/>
    <col min="8452" max="8452" width="7.109375" style="270" customWidth="1"/>
    <col min="8453" max="8453" width="9.33203125" style="270" customWidth="1"/>
    <col min="8454" max="8454" width="7.109375" style="270" customWidth="1"/>
    <col min="8455" max="8455" width="9.33203125" style="270" customWidth="1"/>
    <col min="8456" max="8456" width="7.109375" style="270" customWidth="1"/>
    <col min="8457" max="8457" width="9.33203125" style="270" customWidth="1"/>
    <col min="8458" max="8458" width="7.88671875" style="270" customWidth="1"/>
    <col min="8459" max="8461" width="8.5546875" style="270" customWidth="1"/>
    <col min="8462" max="8462" width="8.88671875" style="270"/>
    <col min="8463" max="8464" width="5.33203125" style="270" customWidth="1"/>
    <col min="8465" max="8465" width="11.5546875" style="270" customWidth="1"/>
    <col min="8466" max="8472" width="8.88671875" style="270"/>
    <col min="8473" max="8485" width="0" style="270" hidden="1" customWidth="1"/>
    <col min="8486" max="8704" width="8.88671875" style="270"/>
    <col min="8705" max="8705" width="6.109375" style="270" customWidth="1"/>
    <col min="8706" max="8706" width="4.44140625" style="270" customWidth="1"/>
    <col min="8707" max="8707" width="8.33203125" style="270" customWidth="1"/>
    <col min="8708" max="8708" width="7.109375" style="270" customWidth="1"/>
    <col min="8709" max="8709" width="9.33203125" style="270" customWidth="1"/>
    <col min="8710" max="8710" width="7.109375" style="270" customWidth="1"/>
    <col min="8711" max="8711" width="9.33203125" style="270" customWidth="1"/>
    <col min="8712" max="8712" width="7.109375" style="270" customWidth="1"/>
    <col min="8713" max="8713" width="9.33203125" style="270" customWidth="1"/>
    <col min="8714" max="8714" width="7.88671875" style="270" customWidth="1"/>
    <col min="8715" max="8717" width="8.5546875" style="270" customWidth="1"/>
    <col min="8718" max="8718" width="8.88671875" style="270"/>
    <col min="8719" max="8720" width="5.33203125" style="270" customWidth="1"/>
    <col min="8721" max="8721" width="11.5546875" style="270" customWidth="1"/>
    <col min="8722" max="8728" width="8.88671875" style="270"/>
    <col min="8729" max="8741" width="0" style="270" hidden="1" customWidth="1"/>
    <col min="8742" max="8960" width="8.88671875" style="270"/>
    <col min="8961" max="8961" width="6.109375" style="270" customWidth="1"/>
    <col min="8962" max="8962" width="4.44140625" style="270" customWidth="1"/>
    <col min="8963" max="8963" width="8.33203125" style="270" customWidth="1"/>
    <col min="8964" max="8964" width="7.109375" style="270" customWidth="1"/>
    <col min="8965" max="8965" width="9.33203125" style="270" customWidth="1"/>
    <col min="8966" max="8966" width="7.109375" style="270" customWidth="1"/>
    <col min="8967" max="8967" width="9.33203125" style="270" customWidth="1"/>
    <col min="8968" max="8968" width="7.109375" style="270" customWidth="1"/>
    <col min="8969" max="8969" width="9.33203125" style="270" customWidth="1"/>
    <col min="8970" max="8970" width="7.88671875" style="270" customWidth="1"/>
    <col min="8971" max="8973" width="8.5546875" style="270" customWidth="1"/>
    <col min="8974" max="8974" width="8.88671875" style="270"/>
    <col min="8975" max="8976" width="5.33203125" style="270" customWidth="1"/>
    <col min="8977" max="8977" width="11.5546875" style="270" customWidth="1"/>
    <col min="8978" max="8984" width="8.88671875" style="270"/>
    <col min="8985" max="8997" width="0" style="270" hidden="1" customWidth="1"/>
    <col min="8998" max="9216" width="8.88671875" style="270"/>
    <col min="9217" max="9217" width="6.109375" style="270" customWidth="1"/>
    <col min="9218" max="9218" width="4.44140625" style="270" customWidth="1"/>
    <col min="9219" max="9219" width="8.33203125" style="270" customWidth="1"/>
    <col min="9220" max="9220" width="7.109375" style="270" customWidth="1"/>
    <col min="9221" max="9221" width="9.33203125" style="270" customWidth="1"/>
    <col min="9222" max="9222" width="7.109375" style="270" customWidth="1"/>
    <col min="9223" max="9223" width="9.33203125" style="270" customWidth="1"/>
    <col min="9224" max="9224" width="7.109375" style="270" customWidth="1"/>
    <col min="9225" max="9225" width="9.33203125" style="270" customWidth="1"/>
    <col min="9226" max="9226" width="7.88671875" style="270" customWidth="1"/>
    <col min="9227" max="9229" width="8.5546875" style="270" customWidth="1"/>
    <col min="9230" max="9230" width="8.88671875" style="270"/>
    <col min="9231" max="9232" width="5.33203125" style="270" customWidth="1"/>
    <col min="9233" max="9233" width="11.5546875" style="270" customWidth="1"/>
    <col min="9234" max="9240" width="8.88671875" style="270"/>
    <col min="9241" max="9253" width="0" style="270" hidden="1" customWidth="1"/>
    <col min="9254" max="9472" width="8.88671875" style="270"/>
    <col min="9473" max="9473" width="6.109375" style="270" customWidth="1"/>
    <col min="9474" max="9474" width="4.44140625" style="270" customWidth="1"/>
    <col min="9475" max="9475" width="8.33203125" style="270" customWidth="1"/>
    <col min="9476" max="9476" width="7.109375" style="270" customWidth="1"/>
    <col min="9477" max="9477" width="9.33203125" style="270" customWidth="1"/>
    <col min="9478" max="9478" width="7.109375" style="270" customWidth="1"/>
    <col min="9479" max="9479" width="9.33203125" style="270" customWidth="1"/>
    <col min="9480" max="9480" width="7.109375" style="270" customWidth="1"/>
    <col min="9481" max="9481" width="9.33203125" style="270" customWidth="1"/>
    <col min="9482" max="9482" width="7.88671875" style="270" customWidth="1"/>
    <col min="9483" max="9485" width="8.5546875" style="270" customWidth="1"/>
    <col min="9486" max="9486" width="8.88671875" style="270"/>
    <col min="9487" max="9488" width="5.33203125" style="270" customWidth="1"/>
    <col min="9489" max="9489" width="11.5546875" style="270" customWidth="1"/>
    <col min="9490" max="9496" width="8.88671875" style="270"/>
    <col min="9497" max="9509" width="0" style="270" hidden="1" customWidth="1"/>
    <col min="9510" max="9728" width="8.88671875" style="270"/>
    <col min="9729" max="9729" width="6.109375" style="270" customWidth="1"/>
    <col min="9730" max="9730" width="4.44140625" style="270" customWidth="1"/>
    <col min="9731" max="9731" width="8.33203125" style="270" customWidth="1"/>
    <col min="9732" max="9732" width="7.109375" style="270" customWidth="1"/>
    <col min="9733" max="9733" width="9.33203125" style="270" customWidth="1"/>
    <col min="9734" max="9734" width="7.109375" style="270" customWidth="1"/>
    <col min="9735" max="9735" width="9.33203125" style="270" customWidth="1"/>
    <col min="9736" max="9736" width="7.109375" style="270" customWidth="1"/>
    <col min="9737" max="9737" width="9.33203125" style="270" customWidth="1"/>
    <col min="9738" max="9738" width="7.88671875" style="270" customWidth="1"/>
    <col min="9739" max="9741" width="8.5546875" style="270" customWidth="1"/>
    <col min="9742" max="9742" width="8.88671875" style="270"/>
    <col min="9743" max="9744" width="5.33203125" style="270" customWidth="1"/>
    <col min="9745" max="9745" width="11.5546875" style="270" customWidth="1"/>
    <col min="9746" max="9752" width="8.88671875" style="270"/>
    <col min="9753" max="9765" width="0" style="270" hidden="1" customWidth="1"/>
    <col min="9766" max="9984" width="8.88671875" style="270"/>
    <col min="9985" max="9985" width="6.109375" style="270" customWidth="1"/>
    <col min="9986" max="9986" width="4.44140625" style="270" customWidth="1"/>
    <col min="9987" max="9987" width="8.33203125" style="270" customWidth="1"/>
    <col min="9988" max="9988" width="7.109375" style="270" customWidth="1"/>
    <col min="9989" max="9989" width="9.33203125" style="270" customWidth="1"/>
    <col min="9990" max="9990" width="7.109375" style="270" customWidth="1"/>
    <col min="9991" max="9991" width="9.33203125" style="270" customWidth="1"/>
    <col min="9992" max="9992" width="7.109375" style="270" customWidth="1"/>
    <col min="9993" max="9993" width="9.33203125" style="270" customWidth="1"/>
    <col min="9994" max="9994" width="7.88671875" style="270" customWidth="1"/>
    <col min="9995" max="9997" width="8.5546875" style="270" customWidth="1"/>
    <col min="9998" max="9998" width="8.88671875" style="270"/>
    <col min="9999" max="10000" width="5.33203125" style="270" customWidth="1"/>
    <col min="10001" max="10001" width="11.5546875" style="270" customWidth="1"/>
    <col min="10002" max="10008" width="8.88671875" style="270"/>
    <col min="10009" max="10021" width="0" style="270" hidden="1" customWidth="1"/>
    <col min="10022" max="10240" width="8.88671875" style="270"/>
    <col min="10241" max="10241" width="6.109375" style="270" customWidth="1"/>
    <col min="10242" max="10242" width="4.44140625" style="270" customWidth="1"/>
    <col min="10243" max="10243" width="8.33203125" style="270" customWidth="1"/>
    <col min="10244" max="10244" width="7.109375" style="270" customWidth="1"/>
    <col min="10245" max="10245" width="9.33203125" style="270" customWidth="1"/>
    <col min="10246" max="10246" width="7.109375" style="270" customWidth="1"/>
    <col min="10247" max="10247" width="9.33203125" style="270" customWidth="1"/>
    <col min="10248" max="10248" width="7.109375" style="270" customWidth="1"/>
    <col min="10249" max="10249" width="9.33203125" style="270" customWidth="1"/>
    <col min="10250" max="10250" width="7.88671875" style="270" customWidth="1"/>
    <col min="10251" max="10253" width="8.5546875" style="270" customWidth="1"/>
    <col min="10254" max="10254" width="8.88671875" style="270"/>
    <col min="10255" max="10256" width="5.33203125" style="270" customWidth="1"/>
    <col min="10257" max="10257" width="11.5546875" style="270" customWidth="1"/>
    <col min="10258" max="10264" width="8.88671875" style="270"/>
    <col min="10265" max="10277" width="0" style="270" hidden="1" customWidth="1"/>
    <col min="10278" max="10496" width="8.88671875" style="270"/>
    <col min="10497" max="10497" width="6.109375" style="270" customWidth="1"/>
    <col min="10498" max="10498" width="4.44140625" style="270" customWidth="1"/>
    <col min="10499" max="10499" width="8.33203125" style="270" customWidth="1"/>
    <col min="10500" max="10500" width="7.109375" style="270" customWidth="1"/>
    <col min="10501" max="10501" width="9.33203125" style="270" customWidth="1"/>
    <col min="10502" max="10502" width="7.109375" style="270" customWidth="1"/>
    <col min="10503" max="10503" width="9.33203125" style="270" customWidth="1"/>
    <col min="10504" max="10504" width="7.109375" style="270" customWidth="1"/>
    <col min="10505" max="10505" width="9.33203125" style="270" customWidth="1"/>
    <col min="10506" max="10506" width="7.88671875" style="270" customWidth="1"/>
    <col min="10507" max="10509" width="8.5546875" style="270" customWidth="1"/>
    <col min="10510" max="10510" width="8.88671875" style="270"/>
    <col min="10511" max="10512" width="5.33203125" style="270" customWidth="1"/>
    <col min="10513" max="10513" width="11.5546875" style="270" customWidth="1"/>
    <col min="10514" max="10520" width="8.88671875" style="270"/>
    <col min="10521" max="10533" width="0" style="270" hidden="1" customWidth="1"/>
    <col min="10534" max="10752" width="8.88671875" style="270"/>
    <col min="10753" max="10753" width="6.109375" style="270" customWidth="1"/>
    <col min="10754" max="10754" width="4.44140625" style="270" customWidth="1"/>
    <col min="10755" max="10755" width="8.33203125" style="270" customWidth="1"/>
    <col min="10756" max="10756" width="7.109375" style="270" customWidth="1"/>
    <col min="10757" max="10757" width="9.33203125" style="270" customWidth="1"/>
    <col min="10758" max="10758" width="7.109375" style="270" customWidth="1"/>
    <col min="10759" max="10759" width="9.33203125" style="270" customWidth="1"/>
    <col min="10760" max="10760" width="7.109375" style="270" customWidth="1"/>
    <col min="10761" max="10761" width="9.33203125" style="270" customWidth="1"/>
    <col min="10762" max="10762" width="7.88671875" style="270" customWidth="1"/>
    <col min="10763" max="10765" width="8.5546875" style="270" customWidth="1"/>
    <col min="10766" max="10766" width="8.88671875" style="270"/>
    <col min="10767" max="10768" width="5.33203125" style="270" customWidth="1"/>
    <col min="10769" max="10769" width="11.5546875" style="270" customWidth="1"/>
    <col min="10770" max="10776" width="8.88671875" style="270"/>
    <col min="10777" max="10789" width="0" style="270" hidden="1" customWidth="1"/>
    <col min="10790" max="11008" width="8.88671875" style="270"/>
    <col min="11009" max="11009" width="6.109375" style="270" customWidth="1"/>
    <col min="11010" max="11010" width="4.44140625" style="270" customWidth="1"/>
    <col min="11011" max="11011" width="8.33203125" style="270" customWidth="1"/>
    <col min="11012" max="11012" width="7.109375" style="270" customWidth="1"/>
    <col min="11013" max="11013" width="9.33203125" style="270" customWidth="1"/>
    <col min="11014" max="11014" width="7.109375" style="270" customWidth="1"/>
    <col min="11015" max="11015" width="9.33203125" style="270" customWidth="1"/>
    <col min="11016" max="11016" width="7.109375" style="270" customWidth="1"/>
    <col min="11017" max="11017" width="9.33203125" style="270" customWidth="1"/>
    <col min="11018" max="11018" width="7.88671875" style="270" customWidth="1"/>
    <col min="11019" max="11021" width="8.5546875" style="270" customWidth="1"/>
    <col min="11022" max="11022" width="8.88671875" style="270"/>
    <col min="11023" max="11024" width="5.33203125" style="270" customWidth="1"/>
    <col min="11025" max="11025" width="11.5546875" style="270" customWidth="1"/>
    <col min="11026" max="11032" width="8.88671875" style="270"/>
    <col min="11033" max="11045" width="0" style="270" hidden="1" customWidth="1"/>
    <col min="11046" max="11264" width="8.88671875" style="270"/>
    <col min="11265" max="11265" width="6.109375" style="270" customWidth="1"/>
    <col min="11266" max="11266" width="4.44140625" style="270" customWidth="1"/>
    <col min="11267" max="11267" width="8.33203125" style="270" customWidth="1"/>
    <col min="11268" max="11268" width="7.109375" style="270" customWidth="1"/>
    <col min="11269" max="11269" width="9.33203125" style="270" customWidth="1"/>
    <col min="11270" max="11270" width="7.109375" style="270" customWidth="1"/>
    <col min="11271" max="11271" width="9.33203125" style="270" customWidth="1"/>
    <col min="11272" max="11272" width="7.109375" style="270" customWidth="1"/>
    <col min="11273" max="11273" width="9.33203125" style="270" customWidth="1"/>
    <col min="11274" max="11274" width="7.88671875" style="270" customWidth="1"/>
    <col min="11275" max="11277" width="8.5546875" style="270" customWidth="1"/>
    <col min="11278" max="11278" width="8.88671875" style="270"/>
    <col min="11279" max="11280" width="5.33203125" style="270" customWidth="1"/>
    <col min="11281" max="11281" width="11.5546875" style="270" customWidth="1"/>
    <col min="11282" max="11288" width="8.88671875" style="270"/>
    <col min="11289" max="11301" width="0" style="270" hidden="1" customWidth="1"/>
    <col min="11302" max="11520" width="8.88671875" style="270"/>
    <col min="11521" max="11521" width="6.109375" style="270" customWidth="1"/>
    <col min="11522" max="11522" width="4.44140625" style="270" customWidth="1"/>
    <col min="11523" max="11523" width="8.33203125" style="270" customWidth="1"/>
    <col min="11524" max="11524" width="7.109375" style="270" customWidth="1"/>
    <col min="11525" max="11525" width="9.33203125" style="270" customWidth="1"/>
    <col min="11526" max="11526" width="7.109375" style="270" customWidth="1"/>
    <col min="11527" max="11527" width="9.33203125" style="270" customWidth="1"/>
    <col min="11528" max="11528" width="7.109375" style="270" customWidth="1"/>
    <col min="11529" max="11529" width="9.33203125" style="270" customWidth="1"/>
    <col min="11530" max="11530" width="7.88671875" style="270" customWidth="1"/>
    <col min="11531" max="11533" width="8.5546875" style="270" customWidth="1"/>
    <col min="11534" max="11534" width="8.88671875" style="270"/>
    <col min="11535" max="11536" width="5.33203125" style="270" customWidth="1"/>
    <col min="11537" max="11537" width="11.5546875" style="270" customWidth="1"/>
    <col min="11538" max="11544" width="8.88671875" style="270"/>
    <col min="11545" max="11557" width="0" style="270" hidden="1" customWidth="1"/>
    <col min="11558" max="11776" width="8.88671875" style="270"/>
    <col min="11777" max="11777" width="6.109375" style="270" customWidth="1"/>
    <col min="11778" max="11778" width="4.44140625" style="270" customWidth="1"/>
    <col min="11779" max="11779" width="8.33203125" style="270" customWidth="1"/>
    <col min="11780" max="11780" width="7.109375" style="270" customWidth="1"/>
    <col min="11781" max="11781" width="9.33203125" style="270" customWidth="1"/>
    <col min="11782" max="11782" width="7.109375" style="270" customWidth="1"/>
    <col min="11783" max="11783" width="9.33203125" style="270" customWidth="1"/>
    <col min="11784" max="11784" width="7.109375" style="270" customWidth="1"/>
    <col min="11785" max="11785" width="9.33203125" style="270" customWidth="1"/>
    <col min="11786" max="11786" width="7.88671875" style="270" customWidth="1"/>
    <col min="11787" max="11789" width="8.5546875" style="270" customWidth="1"/>
    <col min="11790" max="11790" width="8.88671875" style="270"/>
    <col min="11791" max="11792" width="5.33203125" style="270" customWidth="1"/>
    <col min="11793" max="11793" width="11.5546875" style="270" customWidth="1"/>
    <col min="11794" max="11800" width="8.88671875" style="270"/>
    <col min="11801" max="11813" width="0" style="270" hidden="1" customWidth="1"/>
    <col min="11814" max="12032" width="8.88671875" style="270"/>
    <col min="12033" max="12033" width="6.109375" style="270" customWidth="1"/>
    <col min="12034" max="12034" width="4.44140625" style="270" customWidth="1"/>
    <col min="12035" max="12035" width="8.33203125" style="270" customWidth="1"/>
    <col min="12036" max="12036" width="7.109375" style="270" customWidth="1"/>
    <col min="12037" max="12037" width="9.33203125" style="270" customWidth="1"/>
    <col min="12038" max="12038" width="7.109375" style="270" customWidth="1"/>
    <col min="12039" max="12039" width="9.33203125" style="270" customWidth="1"/>
    <col min="12040" max="12040" width="7.109375" style="270" customWidth="1"/>
    <col min="12041" max="12041" width="9.33203125" style="270" customWidth="1"/>
    <col min="12042" max="12042" width="7.88671875" style="270" customWidth="1"/>
    <col min="12043" max="12045" width="8.5546875" style="270" customWidth="1"/>
    <col min="12046" max="12046" width="8.88671875" style="270"/>
    <col min="12047" max="12048" width="5.33203125" style="270" customWidth="1"/>
    <col min="12049" max="12049" width="11.5546875" style="270" customWidth="1"/>
    <col min="12050" max="12056" width="8.88671875" style="270"/>
    <col min="12057" max="12069" width="0" style="270" hidden="1" customWidth="1"/>
    <col min="12070" max="12288" width="8.88671875" style="270"/>
    <col min="12289" max="12289" width="6.109375" style="270" customWidth="1"/>
    <col min="12290" max="12290" width="4.44140625" style="270" customWidth="1"/>
    <col min="12291" max="12291" width="8.33203125" style="270" customWidth="1"/>
    <col min="12292" max="12292" width="7.109375" style="270" customWidth="1"/>
    <col min="12293" max="12293" width="9.33203125" style="270" customWidth="1"/>
    <col min="12294" max="12294" width="7.109375" style="270" customWidth="1"/>
    <col min="12295" max="12295" width="9.33203125" style="270" customWidth="1"/>
    <col min="12296" max="12296" width="7.109375" style="270" customWidth="1"/>
    <col min="12297" max="12297" width="9.33203125" style="270" customWidth="1"/>
    <col min="12298" max="12298" width="7.88671875" style="270" customWidth="1"/>
    <col min="12299" max="12301" width="8.5546875" style="270" customWidth="1"/>
    <col min="12302" max="12302" width="8.88671875" style="270"/>
    <col min="12303" max="12304" width="5.33203125" style="270" customWidth="1"/>
    <col min="12305" max="12305" width="11.5546875" style="270" customWidth="1"/>
    <col min="12306" max="12312" width="8.88671875" style="270"/>
    <col min="12313" max="12325" width="0" style="270" hidden="1" customWidth="1"/>
    <col min="12326" max="12544" width="8.88671875" style="270"/>
    <col min="12545" max="12545" width="6.109375" style="270" customWidth="1"/>
    <col min="12546" max="12546" width="4.44140625" style="270" customWidth="1"/>
    <col min="12547" max="12547" width="8.33203125" style="270" customWidth="1"/>
    <col min="12548" max="12548" width="7.109375" style="270" customWidth="1"/>
    <col min="12549" max="12549" width="9.33203125" style="270" customWidth="1"/>
    <col min="12550" max="12550" width="7.109375" style="270" customWidth="1"/>
    <col min="12551" max="12551" width="9.33203125" style="270" customWidth="1"/>
    <col min="12552" max="12552" width="7.109375" style="270" customWidth="1"/>
    <col min="12553" max="12553" width="9.33203125" style="270" customWidth="1"/>
    <col min="12554" max="12554" width="7.88671875" style="270" customWidth="1"/>
    <col min="12555" max="12557" width="8.5546875" style="270" customWidth="1"/>
    <col min="12558" max="12558" width="8.88671875" style="270"/>
    <col min="12559" max="12560" width="5.33203125" style="270" customWidth="1"/>
    <col min="12561" max="12561" width="11.5546875" style="270" customWidth="1"/>
    <col min="12562" max="12568" width="8.88671875" style="270"/>
    <col min="12569" max="12581" width="0" style="270" hidden="1" customWidth="1"/>
    <col min="12582" max="12800" width="8.88671875" style="270"/>
    <col min="12801" max="12801" width="6.109375" style="270" customWidth="1"/>
    <col min="12802" max="12802" width="4.44140625" style="270" customWidth="1"/>
    <col min="12803" max="12803" width="8.33203125" style="270" customWidth="1"/>
    <col min="12804" max="12804" width="7.109375" style="270" customWidth="1"/>
    <col min="12805" max="12805" width="9.33203125" style="270" customWidth="1"/>
    <col min="12806" max="12806" width="7.109375" style="270" customWidth="1"/>
    <col min="12807" max="12807" width="9.33203125" style="270" customWidth="1"/>
    <col min="12808" max="12808" width="7.109375" style="270" customWidth="1"/>
    <col min="12809" max="12809" width="9.33203125" style="270" customWidth="1"/>
    <col min="12810" max="12810" width="7.88671875" style="270" customWidth="1"/>
    <col min="12811" max="12813" width="8.5546875" style="270" customWidth="1"/>
    <col min="12814" max="12814" width="8.88671875" style="270"/>
    <col min="12815" max="12816" width="5.33203125" style="270" customWidth="1"/>
    <col min="12817" max="12817" width="11.5546875" style="270" customWidth="1"/>
    <col min="12818" max="12824" width="8.88671875" style="270"/>
    <col min="12825" max="12837" width="0" style="270" hidden="1" customWidth="1"/>
    <col min="12838" max="13056" width="8.88671875" style="270"/>
    <col min="13057" max="13057" width="6.109375" style="270" customWidth="1"/>
    <col min="13058" max="13058" width="4.44140625" style="270" customWidth="1"/>
    <col min="13059" max="13059" width="8.33203125" style="270" customWidth="1"/>
    <col min="13060" max="13060" width="7.109375" style="270" customWidth="1"/>
    <col min="13061" max="13061" width="9.33203125" style="270" customWidth="1"/>
    <col min="13062" max="13062" width="7.109375" style="270" customWidth="1"/>
    <col min="13063" max="13063" width="9.33203125" style="270" customWidth="1"/>
    <col min="13064" max="13064" width="7.109375" style="270" customWidth="1"/>
    <col min="13065" max="13065" width="9.33203125" style="270" customWidth="1"/>
    <col min="13066" max="13066" width="7.88671875" style="270" customWidth="1"/>
    <col min="13067" max="13069" width="8.5546875" style="270" customWidth="1"/>
    <col min="13070" max="13070" width="8.88671875" style="270"/>
    <col min="13071" max="13072" width="5.33203125" style="270" customWidth="1"/>
    <col min="13073" max="13073" width="11.5546875" style="270" customWidth="1"/>
    <col min="13074" max="13080" width="8.88671875" style="270"/>
    <col min="13081" max="13093" width="0" style="270" hidden="1" customWidth="1"/>
    <col min="13094" max="13312" width="8.88671875" style="270"/>
    <col min="13313" max="13313" width="6.109375" style="270" customWidth="1"/>
    <col min="13314" max="13314" width="4.44140625" style="270" customWidth="1"/>
    <col min="13315" max="13315" width="8.33203125" style="270" customWidth="1"/>
    <col min="13316" max="13316" width="7.109375" style="270" customWidth="1"/>
    <col min="13317" max="13317" width="9.33203125" style="270" customWidth="1"/>
    <col min="13318" max="13318" width="7.109375" style="270" customWidth="1"/>
    <col min="13319" max="13319" width="9.33203125" style="270" customWidth="1"/>
    <col min="13320" max="13320" width="7.109375" style="270" customWidth="1"/>
    <col min="13321" max="13321" width="9.33203125" style="270" customWidth="1"/>
    <col min="13322" max="13322" width="7.88671875" style="270" customWidth="1"/>
    <col min="13323" max="13325" width="8.5546875" style="270" customWidth="1"/>
    <col min="13326" max="13326" width="8.88671875" style="270"/>
    <col min="13327" max="13328" width="5.33203125" style="270" customWidth="1"/>
    <col min="13329" max="13329" width="11.5546875" style="270" customWidth="1"/>
    <col min="13330" max="13336" width="8.88671875" style="270"/>
    <col min="13337" max="13349" width="0" style="270" hidden="1" customWidth="1"/>
    <col min="13350" max="13568" width="8.88671875" style="270"/>
    <col min="13569" max="13569" width="6.109375" style="270" customWidth="1"/>
    <col min="13570" max="13570" width="4.44140625" style="270" customWidth="1"/>
    <col min="13571" max="13571" width="8.33203125" style="270" customWidth="1"/>
    <col min="13572" max="13572" width="7.109375" style="270" customWidth="1"/>
    <col min="13573" max="13573" width="9.33203125" style="270" customWidth="1"/>
    <col min="13574" max="13574" width="7.109375" style="270" customWidth="1"/>
    <col min="13575" max="13575" width="9.33203125" style="270" customWidth="1"/>
    <col min="13576" max="13576" width="7.109375" style="270" customWidth="1"/>
    <col min="13577" max="13577" width="9.33203125" style="270" customWidth="1"/>
    <col min="13578" max="13578" width="7.88671875" style="270" customWidth="1"/>
    <col min="13579" max="13581" width="8.5546875" style="270" customWidth="1"/>
    <col min="13582" max="13582" width="8.88671875" style="270"/>
    <col min="13583" max="13584" width="5.33203125" style="270" customWidth="1"/>
    <col min="13585" max="13585" width="11.5546875" style="270" customWidth="1"/>
    <col min="13586" max="13592" width="8.88671875" style="270"/>
    <col min="13593" max="13605" width="0" style="270" hidden="1" customWidth="1"/>
    <col min="13606" max="13824" width="8.88671875" style="270"/>
    <col min="13825" max="13825" width="6.109375" style="270" customWidth="1"/>
    <col min="13826" max="13826" width="4.44140625" style="270" customWidth="1"/>
    <col min="13827" max="13827" width="8.33203125" style="270" customWidth="1"/>
    <col min="13828" max="13828" width="7.109375" style="270" customWidth="1"/>
    <col min="13829" max="13829" width="9.33203125" style="270" customWidth="1"/>
    <col min="13830" max="13830" width="7.109375" style="270" customWidth="1"/>
    <col min="13831" max="13831" width="9.33203125" style="270" customWidth="1"/>
    <col min="13832" max="13832" width="7.109375" style="270" customWidth="1"/>
    <col min="13833" max="13833" width="9.33203125" style="270" customWidth="1"/>
    <col min="13834" max="13834" width="7.88671875" style="270" customWidth="1"/>
    <col min="13835" max="13837" width="8.5546875" style="270" customWidth="1"/>
    <col min="13838" max="13838" width="8.88671875" style="270"/>
    <col min="13839" max="13840" width="5.33203125" style="270" customWidth="1"/>
    <col min="13841" max="13841" width="11.5546875" style="270" customWidth="1"/>
    <col min="13842" max="13848" width="8.88671875" style="270"/>
    <col min="13849" max="13861" width="0" style="270" hidden="1" customWidth="1"/>
    <col min="13862" max="14080" width="8.88671875" style="270"/>
    <col min="14081" max="14081" width="6.109375" style="270" customWidth="1"/>
    <col min="14082" max="14082" width="4.44140625" style="270" customWidth="1"/>
    <col min="14083" max="14083" width="8.33203125" style="270" customWidth="1"/>
    <col min="14084" max="14084" width="7.109375" style="270" customWidth="1"/>
    <col min="14085" max="14085" width="9.33203125" style="270" customWidth="1"/>
    <col min="14086" max="14086" width="7.109375" style="270" customWidth="1"/>
    <col min="14087" max="14087" width="9.33203125" style="270" customWidth="1"/>
    <col min="14088" max="14088" width="7.109375" style="270" customWidth="1"/>
    <col min="14089" max="14089" width="9.33203125" style="270" customWidth="1"/>
    <col min="14090" max="14090" width="7.88671875" style="270" customWidth="1"/>
    <col min="14091" max="14093" width="8.5546875" style="270" customWidth="1"/>
    <col min="14094" max="14094" width="8.88671875" style="270"/>
    <col min="14095" max="14096" width="5.33203125" style="270" customWidth="1"/>
    <col min="14097" max="14097" width="11.5546875" style="270" customWidth="1"/>
    <col min="14098" max="14104" width="8.88671875" style="270"/>
    <col min="14105" max="14117" width="0" style="270" hidden="1" customWidth="1"/>
    <col min="14118" max="14336" width="8.88671875" style="270"/>
    <col min="14337" max="14337" width="6.109375" style="270" customWidth="1"/>
    <col min="14338" max="14338" width="4.44140625" style="270" customWidth="1"/>
    <col min="14339" max="14339" width="8.33203125" style="270" customWidth="1"/>
    <col min="14340" max="14340" width="7.109375" style="270" customWidth="1"/>
    <col min="14341" max="14341" width="9.33203125" style="270" customWidth="1"/>
    <col min="14342" max="14342" width="7.109375" style="270" customWidth="1"/>
    <col min="14343" max="14343" width="9.33203125" style="270" customWidth="1"/>
    <col min="14344" max="14344" width="7.109375" style="270" customWidth="1"/>
    <col min="14345" max="14345" width="9.33203125" style="270" customWidth="1"/>
    <col min="14346" max="14346" width="7.88671875" style="270" customWidth="1"/>
    <col min="14347" max="14349" width="8.5546875" style="270" customWidth="1"/>
    <col min="14350" max="14350" width="8.88671875" style="270"/>
    <col min="14351" max="14352" width="5.33203125" style="270" customWidth="1"/>
    <col min="14353" max="14353" width="11.5546875" style="270" customWidth="1"/>
    <col min="14354" max="14360" width="8.88671875" style="270"/>
    <col min="14361" max="14373" width="0" style="270" hidden="1" customWidth="1"/>
    <col min="14374" max="14592" width="8.88671875" style="270"/>
    <col min="14593" max="14593" width="6.109375" style="270" customWidth="1"/>
    <col min="14594" max="14594" width="4.44140625" style="270" customWidth="1"/>
    <col min="14595" max="14595" width="8.33203125" style="270" customWidth="1"/>
    <col min="14596" max="14596" width="7.109375" style="270" customWidth="1"/>
    <col min="14597" max="14597" width="9.33203125" style="270" customWidth="1"/>
    <col min="14598" max="14598" width="7.109375" style="270" customWidth="1"/>
    <col min="14599" max="14599" width="9.33203125" style="270" customWidth="1"/>
    <col min="14600" max="14600" width="7.109375" style="270" customWidth="1"/>
    <col min="14601" max="14601" width="9.33203125" style="270" customWidth="1"/>
    <col min="14602" max="14602" width="7.88671875" style="270" customWidth="1"/>
    <col min="14603" max="14605" width="8.5546875" style="270" customWidth="1"/>
    <col min="14606" max="14606" width="8.88671875" style="270"/>
    <col min="14607" max="14608" width="5.33203125" style="270" customWidth="1"/>
    <col min="14609" max="14609" width="11.5546875" style="270" customWidth="1"/>
    <col min="14610" max="14616" width="8.88671875" style="270"/>
    <col min="14617" max="14629" width="0" style="270" hidden="1" customWidth="1"/>
    <col min="14630" max="14848" width="8.88671875" style="270"/>
    <col min="14849" max="14849" width="6.109375" style="270" customWidth="1"/>
    <col min="14850" max="14850" width="4.44140625" style="270" customWidth="1"/>
    <col min="14851" max="14851" width="8.33203125" style="270" customWidth="1"/>
    <col min="14852" max="14852" width="7.109375" style="270" customWidth="1"/>
    <col min="14853" max="14853" width="9.33203125" style="270" customWidth="1"/>
    <col min="14854" max="14854" width="7.109375" style="270" customWidth="1"/>
    <col min="14855" max="14855" width="9.33203125" style="270" customWidth="1"/>
    <col min="14856" max="14856" width="7.109375" style="270" customWidth="1"/>
    <col min="14857" max="14857" width="9.33203125" style="270" customWidth="1"/>
    <col min="14858" max="14858" width="7.88671875" style="270" customWidth="1"/>
    <col min="14859" max="14861" width="8.5546875" style="270" customWidth="1"/>
    <col min="14862" max="14862" width="8.88671875" style="270"/>
    <col min="14863" max="14864" width="5.33203125" style="270" customWidth="1"/>
    <col min="14865" max="14865" width="11.5546875" style="270" customWidth="1"/>
    <col min="14866" max="14872" width="8.88671875" style="270"/>
    <col min="14873" max="14885" width="0" style="270" hidden="1" customWidth="1"/>
    <col min="14886" max="15104" width="8.88671875" style="270"/>
    <col min="15105" max="15105" width="6.109375" style="270" customWidth="1"/>
    <col min="15106" max="15106" width="4.44140625" style="270" customWidth="1"/>
    <col min="15107" max="15107" width="8.33203125" style="270" customWidth="1"/>
    <col min="15108" max="15108" width="7.109375" style="270" customWidth="1"/>
    <col min="15109" max="15109" width="9.33203125" style="270" customWidth="1"/>
    <col min="15110" max="15110" width="7.109375" style="270" customWidth="1"/>
    <col min="15111" max="15111" width="9.33203125" style="270" customWidth="1"/>
    <col min="15112" max="15112" width="7.109375" style="270" customWidth="1"/>
    <col min="15113" max="15113" width="9.33203125" style="270" customWidth="1"/>
    <col min="15114" max="15114" width="7.88671875" style="270" customWidth="1"/>
    <col min="15115" max="15117" width="8.5546875" style="270" customWidth="1"/>
    <col min="15118" max="15118" width="8.88671875" style="270"/>
    <col min="15119" max="15120" width="5.33203125" style="270" customWidth="1"/>
    <col min="15121" max="15121" width="11.5546875" style="270" customWidth="1"/>
    <col min="15122" max="15128" width="8.88671875" style="270"/>
    <col min="15129" max="15141" width="0" style="270" hidden="1" customWidth="1"/>
    <col min="15142" max="15360" width="8.88671875" style="270"/>
    <col min="15361" max="15361" width="6.109375" style="270" customWidth="1"/>
    <col min="15362" max="15362" width="4.44140625" style="270" customWidth="1"/>
    <col min="15363" max="15363" width="8.33203125" style="270" customWidth="1"/>
    <col min="15364" max="15364" width="7.109375" style="270" customWidth="1"/>
    <col min="15365" max="15365" width="9.33203125" style="270" customWidth="1"/>
    <col min="15366" max="15366" width="7.109375" style="270" customWidth="1"/>
    <col min="15367" max="15367" width="9.33203125" style="270" customWidth="1"/>
    <col min="15368" max="15368" width="7.109375" style="270" customWidth="1"/>
    <col min="15369" max="15369" width="9.33203125" style="270" customWidth="1"/>
    <col min="15370" max="15370" width="7.88671875" style="270" customWidth="1"/>
    <col min="15371" max="15373" width="8.5546875" style="270" customWidth="1"/>
    <col min="15374" max="15374" width="8.88671875" style="270"/>
    <col min="15375" max="15376" width="5.33203125" style="270" customWidth="1"/>
    <col min="15377" max="15377" width="11.5546875" style="270" customWidth="1"/>
    <col min="15378" max="15384" width="8.88671875" style="270"/>
    <col min="15385" max="15397" width="0" style="270" hidden="1" customWidth="1"/>
    <col min="15398" max="15616" width="8.88671875" style="270"/>
    <col min="15617" max="15617" width="6.109375" style="270" customWidth="1"/>
    <col min="15618" max="15618" width="4.44140625" style="270" customWidth="1"/>
    <col min="15619" max="15619" width="8.33203125" style="270" customWidth="1"/>
    <col min="15620" max="15620" width="7.109375" style="270" customWidth="1"/>
    <col min="15621" max="15621" width="9.33203125" style="270" customWidth="1"/>
    <col min="15622" max="15622" width="7.109375" style="270" customWidth="1"/>
    <col min="15623" max="15623" width="9.33203125" style="270" customWidth="1"/>
    <col min="15624" max="15624" width="7.109375" style="270" customWidth="1"/>
    <col min="15625" max="15625" width="9.33203125" style="270" customWidth="1"/>
    <col min="15626" max="15626" width="7.88671875" style="270" customWidth="1"/>
    <col min="15627" max="15629" width="8.5546875" style="270" customWidth="1"/>
    <col min="15630" max="15630" width="8.88671875" style="270"/>
    <col min="15631" max="15632" width="5.33203125" style="270" customWidth="1"/>
    <col min="15633" max="15633" width="11.5546875" style="270" customWidth="1"/>
    <col min="15634" max="15640" width="8.88671875" style="270"/>
    <col min="15641" max="15653" width="0" style="270" hidden="1" customWidth="1"/>
    <col min="15654" max="15872" width="8.88671875" style="270"/>
    <col min="15873" max="15873" width="6.109375" style="270" customWidth="1"/>
    <col min="15874" max="15874" width="4.44140625" style="270" customWidth="1"/>
    <col min="15875" max="15875" width="8.33203125" style="270" customWidth="1"/>
    <col min="15876" max="15876" width="7.109375" style="270" customWidth="1"/>
    <col min="15877" max="15877" width="9.33203125" style="270" customWidth="1"/>
    <col min="15878" max="15878" width="7.109375" style="270" customWidth="1"/>
    <col min="15879" max="15879" width="9.33203125" style="270" customWidth="1"/>
    <col min="15880" max="15880" width="7.109375" style="270" customWidth="1"/>
    <col min="15881" max="15881" width="9.33203125" style="270" customWidth="1"/>
    <col min="15882" max="15882" width="7.88671875" style="270" customWidth="1"/>
    <col min="15883" max="15885" width="8.5546875" style="270" customWidth="1"/>
    <col min="15886" max="15886" width="8.88671875" style="270"/>
    <col min="15887" max="15888" width="5.33203125" style="270" customWidth="1"/>
    <col min="15889" max="15889" width="11.5546875" style="270" customWidth="1"/>
    <col min="15890" max="15896" width="8.88671875" style="270"/>
    <col min="15897" max="15909" width="0" style="270" hidden="1" customWidth="1"/>
    <col min="15910" max="16128" width="8.88671875" style="270"/>
    <col min="16129" max="16129" width="6.109375" style="270" customWidth="1"/>
    <col min="16130" max="16130" width="4.44140625" style="270" customWidth="1"/>
    <col min="16131" max="16131" width="8.33203125" style="270" customWidth="1"/>
    <col min="16132" max="16132" width="7.109375" style="270" customWidth="1"/>
    <col min="16133" max="16133" width="9.33203125" style="270" customWidth="1"/>
    <col min="16134" max="16134" width="7.109375" style="270" customWidth="1"/>
    <col min="16135" max="16135" width="9.33203125" style="270" customWidth="1"/>
    <col min="16136" max="16136" width="7.109375" style="270" customWidth="1"/>
    <col min="16137" max="16137" width="9.33203125" style="270" customWidth="1"/>
    <col min="16138" max="16138" width="7.88671875" style="270" customWidth="1"/>
    <col min="16139" max="16141" width="8.5546875" style="270" customWidth="1"/>
    <col min="16142" max="16142" width="8.88671875" style="270"/>
    <col min="16143" max="16144" width="5.33203125" style="270" customWidth="1"/>
    <col min="16145" max="16145" width="11.5546875" style="270" customWidth="1"/>
    <col min="16146" max="16152" width="8.88671875" style="270"/>
    <col min="16153" max="16165" width="0" style="270" hidden="1" customWidth="1"/>
    <col min="16166" max="16384" width="8.88671875" style="270"/>
  </cols>
  <sheetData>
    <row r="1" spans="1:37" ht="24.6" x14ac:dyDescent="0.25">
      <c r="A1" s="656" t="str">
        <f>[2]Altalanos!$A$6</f>
        <v>Somogy Vármegyei Tenisz DO B kategória - Leány</v>
      </c>
      <c r="B1" s="656"/>
      <c r="C1" s="656"/>
      <c r="D1" s="656"/>
      <c r="E1" s="656"/>
      <c r="F1" s="656"/>
      <c r="G1" s="349"/>
      <c r="H1" s="350" t="s">
        <v>44</v>
      </c>
      <c r="I1" s="351"/>
      <c r="J1" s="352"/>
      <c r="L1" s="353"/>
      <c r="M1" s="354"/>
      <c r="N1" s="355"/>
      <c r="O1" s="355" t="s">
        <v>11</v>
      </c>
      <c r="P1" s="355"/>
      <c r="Q1" s="356"/>
      <c r="R1" s="355"/>
      <c r="AB1" s="357" t="e">
        <f>IF(Y5=1,CONCATENATE(VLOOKUP(Y3,AA16:AH27,2)),CONCATENATE(VLOOKUP(Y3,AA2:AK13,2)))</f>
        <v>#N/A</v>
      </c>
      <c r="AC1" s="357" t="e">
        <f>IF(Y5=1,CONCATENATE(VLOOKUP(Y3,AA16:AK27,3)),CONCATENATE(VLOOKUP(Y3,AA2:AK13,3)))</f>
        <v>#N/A</v>
      </c>
      <c r="AD1" s="357" t="e">
        <f>IF(Y5=1,CONCATENATE(VLOOKUP(Y3,AA16:AK27,4)),CONCATENATE(VLOOKUP(Y3,AA2:AK13,4)))</f>
        <v>#N/A</v>
      </c>
      <c r="AE1" s="357" t="e">
        <f>IF(Y5=1,CONCATENATE(VLOOKUP(Y3,AA16:AK27,5)),CONCATENATE(VLOOKUP(Y3,AA2:AK13,5)))</f>
        <v>#N/A</v>
      </c>
      <c r="AF1" s="357" t="e">
        <f>IF(Y5=1,CONCATENATE(VLOOKUP(Y3,AA16:AK27,6)),CONCATENATE(VLOOKUP(Y3,AA2:AK13,6)))</f>
        <v>#N/A</v>
      </c>
      <c r="AG1" s="357" t="e">
        <f>IF(Y5=1,CONCATENATE(VLOOKUP(Y3,AA16:AK27,7)),CONCATENATE(VLOOKUP(Y3,AA2:AK13,7)))</f>
        <v>#N/A</v>
      </c>
      <c r="AH1" s="357" t="e">
        <f>IF(Y5=1,CONCATENATE(VLOOKUP(Y3,AA16:AK27,8)),CONCATENATE(VLOOKUP(Y3,AA2:AK13,8)))</f>
        <v>#N/A</v>
      </c>
      <c r="AI1" s="357" t="e">
        <f>IF(Y5=1,CONCATENATE(VLOOKUP(Y3,AA16:AK27,9)),CONCATENATE(VLOOKUP(Y3,AA2:AK13,9)))</f>
        <v>#N/A</v>
      </c>
      <c r="AJ1" s="357" t="e">
        <f>IF(Y5=1,CONCATENATE(VLOOKUP(Y3,AA16:AK27,10)),CONCATENATE(VLOOKUP(Y3,AA2:AK13,10)))</f>
        <v>#N/A</v>
      </c>
      <c r="AK1" s="357" t="e">
        <f>IF(Y5=1,CONCATENATE(VLOOKUP(Y3,AA16:AK27,11)),CONCATENATE(VLOOKUP(Y3,AA2:AK13,11)))</f>
        <v>#N/A</v>
      </c>
    </row>
    <row r="2" spans="1:37" x14ac:dyDescent="0.25">
      <c r="A2" s="358" t="s">
        <v>43</v>
      </c>
      <c r="B2" s="359"/>
      <c r="C2" s="359"/>
      <c r="D2" s="359"/>
      <c r="E2" s="359" t="str">
        <f>[2]Altalanos!$A$8</f>
        <v>II.kcs.-U10-N-L</v>
      </c>
      <c r="F2" s="359"/>
      <c r="G2" s="360"/>
      <c r="H2" s="361"/>
      <c r="I2" s="361"/>
      <c r="J2" s="362"/>
      <c r="K2" s="353"/>
      <c r="L2" s="353"/>
      <c r="M2" s="353"/>
      <c r="N2" s="363"/>
      <c r="O2" s="364"/>
      <c r="P2" s="363"/>
      <c r="Q2" s="364"/>
      <c r="R2" s="363"/>
      <c r="Y2" s="365"/>
      <c r="Z2" s="366"/>
      <c r="AA2" s="366" t="s">
        <v>52</v>
      </c>
      <c r="AB2" s="367">
        <v>150</v>
      </c>
      <c r="AC2" s="367">
        <v>120</v>
      </c>
      <c r="AD2" s="367">
        <v>100</v>
      </c>
      <c r="AE2" s="367">
        <v>80</v>
      </c>
      <c r="AF2" s="367">
        <v>70</v>
      </c>
      <c r="AG2" s="367">
        <v>60</v>
      </c>
      <c r="AH2" s="367">
        <v>55</v>
      </c>
      <c r="AI2" s="367">
        <v>50</v>
      </c>
      <c r="AJ2" s="367">
        <v>45</v>
      </c>
      <c r="AK2" s="367">
        <v>40</v>
      </c>
    </row>
    <row r="3" spans="1:37" x14ac:dyDescent="0.25">
      <c r="A3" s="286" t="s">
        <v>21</v>
      </c>
      <c r="B3" s="286"/>
      <c r="C3" s="286"/>
      <c r="D3" s="286"/>
      <c r="E3" s="286" t="s">
        <v>19</v>
      </c>
      <c r="F3" s="286"/>
      <c r="G3" s="286"/>
      <c r="H3" s="286" t="s">
        <v>24</v>
      </c>
      <c r="I3" s="286"/>
      <c r="J3" s="368"/>
      <c r="K3" s="286"/>
      <c r="L3" s="369" t="s">
        <v>25</v>
      </c>
      <c r="M3" s="286"/>
      <c r="N3" s="370"/>
      <c r="O3" s="371"/>
      <c r="P3" s="370"/>
      <c r="Q3" s="372" t="s">
        <v>59</v>
      </c>
      <c r="R3" s="367" t="s">
        <v>62</v>
      </c>
      <c r="S3" s="367" t="s">
        <v>373</v>
      </c>
      <c r="Y3" s="366">
        <f>IF(H4="OB","A",IF(H4="IX","W",H4))</f>
        <v>0</v>
      </c>
      <c r="Z3" s="366"/>
      <c r="AA3" s="366" t="s">
        <v>65</v>
      </c>
      <c r="AB3" s="367">
        <v>120</v>
      </c>
      <c r="AC3" s="367">
        <v>90</v>
      </c>
      <c r="AD3" s="367">
        <v>65</v>
      </c>
      <c r="AE3" s="367">
        <v>55</v>
      </c>
      <c r="AF3" s="367">
        <v>50</v>
      </c>
      <c r="AG3" s="367">
        <v>45</v>
      </c>
      <c r="AH3" s="367">
        <v>40</v>
      </c>
      <c r="AI3" s="367">
        <v>35</v>
      </c>
      <c r="AJ3" s="367">
        <v>25</v>
      </c>
      <c r="AK3" s="367">
        <v>20</v>
      </c>
    </row>
    <row r="4" spans="1:37" ht="13.8" thickBot="1" x14ac:dyDescent="0.3">
      <c r="A4" s="657">
        <f>[2]Altalanos!$A$10</f>
        <v>46135</v>
      </c>
      <c r="B4" s="657"/>
      <c r="C4" s="657"/>
      <c r="D4" s="373"/>
      <c r="E4" s="374" t="str">
        <f>[2]Altalanos!$C$10</f>
        <v>Balatonboglár</v>
      </c>
      <c r="F4" s="374"/>
      <c r="G4" s="374"/>
      <c r="H4" s="142"/>
      <c r="I4" s="374"/>
      <c r="J4" s="375"/>
      <c r="K4" s="142"/>
      <c r="L4" s="376" t="str">
        <f>[2]Altalanos!$E$10</f>
        <v>Nagyistók-Nádasi Judit</v>
      </c>
      <c r="M4" s="142"/>
      <c r="N4" s="377"/>
      <c r="O4" s="378"/>
      <c r="P4" s="377"/>
      <c r="Q4" s="379" t="s">
        <v>63</v>
      </c>
      <c r="R4" s="380" t="s">
        <v>60</v>
      </c>
      <c r="S4" s="380" t="s">
        <v>374</v>
      </c>
      <c r="Y4" s="366"/>
      <c r="Z4" s="366"/>
      <c r="AA4" s="366" t="s">
        <v>66</v>
      </c>
      <c r="AB4" s="367">
        <v>90</v>
      </c>
      <c r="AC4" s="367">
        <v>60</v>
      </c>
      <c r="AD4" s="367">
        <v>45</v>
      </c>
      <c r="AE4" s="367">
        <v>34</v>
      </c>
      <c r="AF4" s="367">
        <v>27</v>
      </c>
      <c r="AG4" s="367">
        <v>22</v>
      </c>
      <c r="AH4" s="367">
        <v>18</v>
      </c>
      <c r="AI4" s="367">
        <v>15</v>
      </c>
      <c r="AJ4" s="367">
        <v>12</v>
      </c>
      <c r="AK4" s="367">
        <v>9</v>
      </c>
    </row>
    <row r="5" spans="1:37" x14ac:dyDescent="0.25">
      <c r="A5" s="381"/>
      <c r="B5" s="381" t="s">
        <v>41</v>
      </c>
      <c r="C5" s="381" t="s">
        <v>50</v>
      </c>
      <c r="D5" s="381" t="s">
        <v>35</v>
      </c>
      <c r="E5" s="381" t="s">
        <v>55</v>
      </c>
      <c r="F5" s="381"/>
      <c r="G5" s="381" t="s">
        <v>23</v>
      </c>
      <c r="H5" s="381"/>
      <c r="I5" s="381" t="s">
        <v>26</v>
      </c>
      <c r="J5" s="381"/>
      <c r="K5" s="382" t="s">
        <v>56</v>
      </c>
      <c r="L5" s="382" t="s">
        <v>57</v>
      </c>
      <c r="M5" s="382" t="s">
        <v>58</v>
      </c>
      <c r="Q5" s="383" t="s">
        <v>64</v>
      </c>
      <c r="R5" s="384" t="s">
        <v>61</v>
      </c>
      <c r="S5" s="384" t="s">
        <v>375</v>
      </c>
      <c r="Y5" s="366">
        <f>IF(OR([2]Altalanos!$A$8="F1",[2]Altalanos!$A$8="F2",[2]Altalanos!$A$8="N1",[2]Altalanos!$A$8="N2"),1,2)</f>
        <v>2</v>
      </c>
      <c r="Z5" s="366"/>
      <c r="AA5" s="366" t="s">
        <v>67</v>
      </c>
      <c r="AB5" s="367">
        <v>60</v>
      </c>
      <c r="AC5" s="367">
        <v>40</v>
      </c>
      <c r="AD5" s="367">
        <v>30</v>
      </c>
      <c r="AE5" s="367">
        <v>20</v>
      </c>
      <c r="AF5" s="367">
        <v>18</v>
      </c>
      <c r="AG5" s="367">
        <v>15</v>
      </c>
      <c r="AH5" s="367">
        <v>12</v>
      </c>
      <c r="AI5" s="367">
        <v>10</v>
      </c>
      <c r="AJ5" s="367">
        <v>8</v>
      </c>
      <c r="AK5" s="367">
        <v>6</v>
      </c>
    </row>
    <row r="6" spans="1:37" x14ac:dyDescent="0.25">
      <c r="A6" s="385"/>
      <c r="B6" s="385"/>
      <c r="C6" s="385"/>
      <c r="D6" s="385"/>
      <c r="E6" s="385"/>
      <c r="F6" s="385"/>
      <c r="G6" s="385"/>
      <c r="H6" s="385"/>
      <c r="I6" s="385"/>
      <c r="J6" s="385"/>
      <c r="K6" s="385"/>
      <c r="L6" s="385"/>
      <c r="M6" s="385"/>
      <c r="Y6" s="366"/>
      <c r="Z6" s="366"/>
      <c r="AA6" s="366" t="s">
        <v>68</v>
      </c>
      <c r="AB6" s="367">
        <v>40</v>
      </c>
      <c r="AC6" s="367">
        <v>25</v>
      </c>
      <c r="AD6" s="367">
        <v>18</v>
      </c>
      <c r="AE6" s="367">
        <v>13</v>
      </c>
      <c r="AF6" s="367">
        <v>10</v>
      </c>
      <c r="AG6" s="367">
        <v>8</v>
      </c>
      <c r="AH6" s="367">
        <v>6</v>
      </c>
      <c r="AI6" s="367">
        <v>5</v>
      </c>
      <c r="AJ6" s="367">
        <v>4</v>
      </c>
      <c r="AK6" s="367">
        <v>3</v>
      </c>
    </row>
    <row r="7" spans="1:37" x14ac:dyDescent="0.25">
      <c r="A7" s="460" t="s">
        <v>52</v>
      </c>
      <c r="B7" s="598">
        <v>2</v>
      </c>
      <c r="C7" s="388" t="str">
        <f>IF($B7="","",VLOOKUP($B7,'II.kcs.-U10-N-L elo'!$A$7:$O$22,5))</f>
        <v>160117</v>
      </c>
      <c r="D7" s="388">
        <f>IF($B7="","",VLOOKUP($B7,'II.kcs.-U10-N-L elo'!$A$7:$O$22,15))</f>
        <v>0</v>
      </c>
      <c r="E7" s="389" t="str">
        <f>UPPER(IF($B7="","",VLOOKUP($B7,'II.kcs.-U10-N-L elo'!$A$7:$O$22,2)))</f>
        <v>KÖNNYID-KOVÁCS</v>
      </c>
      <c r="F7" s="390"/>
      <c r="G7" s="389" t="str">
        <f>IF($B7="","",VLOOKUP($B7,'II.kcs.-U10-N-L elo'!$A$7:$O$22,3))</f>
        <v>Judit</v>
      </c>
      <c r="H7" s="390"/>
      <c r="I7" s="389" t="str">
        <f>IF($B7="","",VLOOKUP($B7,'II.kcs.-U10-N-L elo'!$A$7:$O$22,4))</f>
        <v>B.lelle-Karádi Ált.Isk. és AMI</v>
      </c>
      <c r="J7" s="385"/>
      <c r="K7" s="631" t="s">
        <v>694</v>
      </c>
      <c r="L7" s="391"/>
      <c r="M7" s="392"/>
      <c r="Q7" s="372" t="s">
        <v>59</v>
      </c>
      <c r="R7" s="367" t="s">
        <v>365</v>
      </c>
      <c r="S7" s="367" t="s">
        <v>400</v>
      </c>
      <c r="Y7" s="366"/>
      <c r="Z7" s="366"/>
      <c r="AA7" s="366" t="s">
        <v>69</v>
      </c>
      <c r="AB7" s="367">
        <v>25</v>
      </c>
      <c r="AC7" s="367">
        <v>15</v>
      </c>
      <c r="AD7" s="367">
        <v>13</v>
      </c>
      <c r="AE7" s="367">
        <v>8</v>
      </c>
      <c r="AF7" s="367">
        <v>6</v>
      </c>
      <c r="AG7" s="367">
        <v>4</v>
      </c>
      <c r="AH7" s="367">
        <v>3</v>
      </c>
      <c r="AI7" s="367">
        <v>2</v>
      </c>
      <c r="AJ7" s="367">
        <v>1</v>
      </c>
      <c r="AK7" s="367">
        <v>0</v>
      </c>
    </row>
    <row r="8" spans="1:37" x14ac:dyDescent="0.25">
      <c r="A8" s="386"/>
      <c r="B8" s="462"/>
      <c r="C8" s="385"/>
      <c r="D8" s="385"/>
      <c r="E8" s="385"/>
      <c r="F8" s="385"/>
      <c r="G8" s="385"/>
      <c r="H8" s="385"/>
      <c r="I8" s="385"/>
      <c r="J8" s="385"/>
      <c r="K8" s="632"/>
      <c r="L8" s="386"/>
      <c r="M8" s="394"/>
      <c r="Q8" s="379" t="s">
        <v>63</v>
      </c>
      <c r="R8" s="380" t="s">
        <v>366</v>
      </c>
      <c r="S8" s="380" t="s">
        <v>401</v>
      </c>
      <c r="Y8" s="366"/>
      <c r="Z8" s="366"/>
      <c r="AA8" s="366" t="s">
        <v>70</v>
      </c>
      <c r="AB8" s="367">
        <v>15</v>
      </c>
      <c r="AC8" s="367">
        <v>10</v>
      </c>
      <c r="AD8" s="367">
        <v>7</v>
      </c>
      <c r="AE8" s="367">
        <v>5</v>
      </c>
      <c r="AF8" s="367">
        <v>4</v>
      </c>
      <c r="AG8" s="367">
        <v>3</v>
      </c>
      <c r="AH8" s="367">
        <v>2</v>
      </c>
      <c r="AI8" s="367">
        <v>1</v>
      </c>
      <c r="AJ8" s="367">
        <v>0</v>
      </c>
      <c r="AK8" s="367">
        <v>0</v>
      </c>
    </row>
    <row r="9" spans="1:37" x14ac:dyDescent="0.25">
      <c r="A9" s="386" t="s">
        <v>53</v>
      </c>
      <c r="B9" s="463">
        <v>1</v>
      </c>
      <c r="C9" s="388" t="str">
        <f>IF($B9="","",VLOOKUP($B9,'II.kcs.-U10-N-L elo'!$A$7:$O$22,5))</f>
        <v>170604</v>
      </c>
      <c r="D9" s="388">
        <f>IF($B9="","",VLOOKUP($B9,'II.kcs.-U10-N-L elo'!$A$7:$O$22,15))</f>
        <v>0</v>
      </c>
      <c r="E9" s="389" t="str">
        <f>UPPER(IF($B9="","",VLOOKUP($B9,'II.kcs.-U10-N-L elo'!$A$7:$O$22,2)))</f>
        <v>CZENE</v>
      </c>
      <c r="F9" s="390"/>
      <c r="G9" s="389" t="str">
        <f>IF($B9="","",VLOOKUP($B9,'II.kcs.-U10-N-L elo'!$A$7:$O$22,3))</f>
        <v>Lara</v>
      </c>
      <c r="H9" s="390"/>
      <c r="I9" s="389" t="str">
        <f>IF($B9="","",VLOOKUP($B9,'II.kcs.-U10-N-L elo'!$A$7:$O$22,4))</f>
        <v>Boglári Ált. Isk. és AMI</v>
      </c>
      <c r="J9" s="385"/>
      <c r="K9" s="631" t="s">
        <v>722</v>
      </c>
      <c r="L9" s="391"/>
      <c r="M9" s="392"/>
      <c r="Q9" s="383" t="s">
        <v>64</v>
      </c>
      <c r="R9" s="384" t="s">
        <v>367</v>
      </c>
      <c r="S9" s="384" t="s">
        <v>402</v>
      </c>
      <c r="Y9" s="366"/>
      <c r="Z9" s="366"/>
      <c r="AA9" s="366" t="s">
        <v>71</v>
      </c>
      <c r="AB9" s="367">
        <v>10</v>
      </c>
      <c r="AC9" s="367">
        <v>6</v>
      </c>
      <c r="AD9" s="367">
        <v>4</v>
      </c>
      <c r="AE9" s="367">
        <v>2</v>
      </c>
      <c r="AF9" s="367">
        <v>1</v>
      </c>
      <c r="AG9" s="367">
        <v>0</v>
      </c>
      <c r="AH9" s="367">
        <v>0</v>
      </c>
      <c r="AI9" s="367">
        <v>0</v>
      </c>
      <c r="AJ9" s="367">
        <v>0</v>
      </c>
      <c r="AK9" s="367">
        <v>0</v>
      </c>
    </row>
    <row r="10" spans="1:37" x14ac:dyDescent="0.25">
      <c r="A10" s="386"/>
      <c r="B10" s="462"/>
      <c r="C10" s="385"/>
      <c r="D10" s="385"/>
      <c r="E10" s="385"/>
      <c r="F10" s="385"/>
      <c r="G10" s="385"/>
      <c r="H10" s="385"/>
      <c r="I10" s="385"/>
      <c r="J10" s="385"/>
      <c r="K10" s="632"/>
      <c r="L10" s="386"/>
      <c r="M10" s="394"/>
      <c r="Y10" s="366"/>
      <c r="Z10" s="366"/>
      <c r="AA10" s="366" t="s">
        <v>72</v>
      </c>
      <c r="AB10" s="367">
        <v>6</v>
      </c>
      <c r="AC10" s="367">
        <v>3</v>
      </c>
      <c r="AD10" s="367">
        <v>2</v>
      </c>
      <c r="AE10" s="367">
        <v>1</v>
      </c>
      <c r="AF10" s="367">
        <v>0</v>
      </c>
      <c r="AG10" s="367">
        <v>0</v>
      </c>
      <c r="AH10" s="367">
        <v>0</v>
      </c>
      <c r="AI10" s="367">
        <v>0</v>
      </c>
      <c r="AJ10" s="367">
        <v>0</v>
      </c>
      <c r="AK10" s="367">
        <v>0</v>
      </c>
    </row>
    <row r="11" spans="1:37" x14ac:dyDescent="0.25">
      <c r="A11" s="386" t="s">
        <v>54</v>
      </c>
      <c r="B11" s="463">
        <v>4</v>
      </c>
      <c r="C11" s="388" t="str">
        <f>IF($B11="","",VLOOKUP($B11,'II.kcs.-U10-N-L elo'!$A$7:$O$22,5))</f>
        <v>170313</v>
      </c>
      <c r="D11" s="388">
        <f>IF($B11="","",VLOOKUP($B11,'II.kcs.-U10-N-L elo'!$A$7:$O$22,15))</f>
        <v>0</v>
      </c>
      <c r="E11" s="389" t="str">
        <f>UPPER(IF($B11="","",VLOOKUP($B11,'II.kcs.-U10-N-L elo'!$A$7:$O$22,2)))</f>
        <v>STEINER</v>
      </c>
      <c r="F11" s="390"/>
      <c r="G11" s="389" t="str">
        <f>IF($B11="","",VLOOKUP($B11,'II.kcs.-U10-N-L elo'!$A$7:$O$22,3))</f>
        <v>Luca Gréta</v>
      </c>
      <c r="H11" s="390"/>
      <c r="I11" s="389" t="str">
        <f>IF($B11="","",VLOOKUP($B11,'II.kcs.-U10-N-L elo'!$A$7:$O$22,4))</f>
        <v>Boglári Ált. Isk. és AMI</v>
      </c>
      <c r="J11" s="385"/>
      <c r="K11" s="631" t="s">
        <v>723</v>
      </c>
      <c r="L11" s="391"/>
      <c r="M11" s="392"/>
      <c r="Y11" s="366"/>
      <c r="Z11" s="366"/>
      <c r="AA11" s="366" t="s">
        <v>77</v>
      </c>
      <c r="AB11" s="367">
        <v>3</v>
      </c>
      <c r="AC11" s="367">
        <v>2</v>
      </c>
      <c r="AD11" s="367">
        <v>1</v>
      </c>
      <c r="AE11" s="367">
        <v>0</v>
      </c>
      <c r="AF11" s="367">
        <v>0</v>
      </c>
      <c r="AG11" s="367">
        <v>0</v>
      </c>
      <c r="AH11" s="367">
        <v>0</v>
      </c>
      <c r="AI11" s="367">
        <v>0</v>
      </c>
      <c r="AJ11" s="367">
        <v>0</v>
      </c>
      <c r="AK11" s="367">
        <v>0</v>
      </c>
    </row>
    <row r="12" spans="1:37" x14ac:dyDescent="0.25">
      <c r="A12" s="385"/>
      <c r="B12" s="460"/>
      <c r="C12" s="385"/>
      <c r="D12" s="385"/>
      <c r="E12" s="385"/>
      <c r="F12" s="385"/>
      <c r="G12" s="385"/>
      <c r="H12" s="385"/>
      <c r="I12" s="385"/>
      <c r="J12" s="385"/>
      <c r="K12" s="629"/>
      <c r="L12" s="385"/>
      <c r="M12" s="394"/>
      <c r="Y12" s="366"/>
      <c r="Z12" s="366"/>
      <c r="AA12" s="366" t="s">
        <v>73</v>
      </c>
      <c r="AB12" s="395">
        <v>0</v>
      </c>
      <c r="AC12" s="395">
        <v>0</v>
      </c>
      <c r="AD12" s="395">
        <v>0</v>
      </c>
      <c r="AE12" s="395">
        <v>0</v>
      </c>
      <c r="AF12" s="395">
        <v>0</v>
      </c>
      <c r="AG12" s="395">
        <v>0</v>
      </c>
      <c r="AH12" s="395">
        <v>0</v>
      </c>
      <c r="AI12" s="395">
        <v>0</v>
      </c>
      <c r="AJ12" s="395">
        <v>0</v>
      </c>
      <c r="AK12" s="395">
        <v>0</v>
      </c>
    </row>
    <row r="13" spans="1:37" x14ac:dyDescent="0.25">
      <c r="A13" s="460" t="s">
        <v>368</v>
      </c>
      <c r="B13" s="598">
        <v>3</v>
      </c>
      <c r="C13" s="388" t="str">
        <f>IF($B13="","",VLOOKUP($B13,'II.kcs.-U10-N-L elo'!$A$7:$O$22,5))</f>
        <v>170329</v>
      </c>
      <c r="D13" s="388">
        <f>IF($B13="","",VLOOKUP($B13,'II.kcs.-U10-N-L elo'!$A$7:$O$22,15))</f>
        <v>0</v>
      </c>
      <c r="E13" s="389" t="str">
        <f>UPPER(IF($B13="","",VLOOKUP($B13,'II.kcs.-U10-N-L elo'!$A$7:$O$22,2)))</f>
        <v>MÁTYÁS</v>
      </c>
      <c r="F13" s="390"/>
      <c r="G13" s="389" t="str">
        <f>IF($B13="","",VLOOKUP($B13,'II.kcs.-U10-N-L elo'!$A$7:$O$22,3))</f>
        <v>Emma</v>
      </c>
      <c r="H13" s="390"/>
      <c r="I13" s="389" t="str">
        <f>IF($B13="","",VLOOKUP($B13,'II.kcs.-U10-N-L elo'!$A$7:$O$22,4))</f>
        <v>B.lelle-Karádi Ált.Isk. és AMI</v>
      </c>
      <c r="J13" s="385"/>
      <c r="K13" s="631" t="s">
        <v>724</v>
      </c>
      <c r="L13" s="391"/>
      <c r="M13" s="392"/>
      <c r="Y13" s="366"/>
      <c r="Z13" s="366"/>
      <c r="AA13" s="366" t="s">
        <v>74</v>
      </c>
      <c r="AB13" s="395">
        <v>0</v>
      </c>
      <c r="AC13" s="395">
        <v>0</v>
      </c>
      <c r="AD13" s="395">
        <v>0</v>
      </c>
      <c r="AE13" s="395">
        <v>0</v>
      </c>
      <c r="AF13" s="395">
        <v>0</v>
      </c>
      <c r="AG13" s="395">
        <v>0</v>
      </c>
      <c r="AH13" s="395">
        <v>0</v>
      </c>
      <c r="AI13" s="395">
        <v>0</v>
      </c>
      <c r="AJ13" s="395">
        <v>0</v>
      </c>
      <c r="AK13" s="395">
        <v>0</v>
      </c>
    </row>
    <row r="14" spans="1:37" x14ac:dyDescent="0.25">
      <c r="A14" s="386"/>
      <c r="B14" s="462"/>
      <c r="C14" s="385"/>
      <c r="D14" s="385"/>
      <c r="E14" s="385"/>
      <c r="F14" s="385"/>
      <c r="G14" s="385"/>
      <c r="H14" s="385"/>
      <c r="I14" s="385"/>
      <c r="J14" s="385"/>
      <c r="K14" s="632"/>
      <c r="L14" s="386"/>
      <c r="M14" s="394"/>
      <c r="Y14" s="366"/>
      <c r="Z14" s="366"/>
      <c r="AA14" s="366"/>
      <c r="AB14" s="366"/>
      <c r="AC14" s="366"/>
      <c r="AD14" s="366"/>
      <c r="AE14" s="366"/>
      <c r="AF14" s="366"/>
      <c r="AG14" s="366"/>
      <c r="AH14" s="366"/>
      <c r="AI14" s="366"/>
      <c r="AJ14" s="366"/>
      <c r="AK14" s="366"/>
    </row>
    <row r="15" spans="1:37" x14ac:dyDescent="0.25">
      <c r="A15" s="386" t="s">
        <v>144</v>
      </c>
      <c r="B15" s="463">
        <v>5</v>
      </c>
      <c r="C15" s="388" t="str">
        <f>IF($B15="","",VLOOKUP($B15,'II.kcs.-U10-N-L elo'!$A$7:$O$22,5))</f>
        <v>161130</v>
      </c>
      <c r="D15" s="388">
        <f>IF($B15="","",VLOOKUP($B15,'II.kcs.-U10-N-L elo'!$A$7:$O$22,15))</f>
        <v>0</v>
      </c>
      <c r="E15" s="389" t="str">
        <f>UPPER(IF($B15="","",VLOOKUP($B15,'II.kcs.-U10-N-L elo'!$A$7:$O$22,2)))</f>
        <v>SZÉKELY</v>
      </c>
      <c r="F15" s="390"/>
      <c r="G15" s="389" t="str">
        <f>IF($B15="","",VLOOKUP($B15,'II.kcs.-U10-N-L elo'!$A$7:$O$22,3))</f>
        <v>Lulu Sára</v>
      </c>
      <c r="H15" s="390"/>
      <c r="I15" s="389" t="str">
        <f>IF($B15="","",VLOOKUP($B15,'II.kcs.-U10-N-L elo'!$A$7:$O$22,4))</f>
        <v>Boglári Ált. Isk. és AMI</v>
      </c>
      <c r="J15" s="385"/>
      <c r="K15" s="631" t="s">
        <v>723</v>
      </c>
      <c r="L15" s="391"/>
      <c r="M15" s="392"/>
      <c r="Y15" s="366"/>
      <c r="Z15" s="366"/>
      <c r="AA15" s="366"/>
      <c r="AB15" s="366"/>
      <c r="AC15" s="366"/>
      <c r="AD15" s="366"/>
      <c r="AE15" s="366"/>
      <c r="AF15" s="366"/>
      <c r="AG15" s="366"/>
      <c r="AH15" s="366"/>
      <c r="AI15" s="366"/>
      <c r="AJ15" s="366"/>
      <c r="AK15" s="366"/>
    </row>
    <row r="16" spans="1:37" x14ac:dyDescent="0.25">
      <c r="A16" s="386"/>
      <c r="B16" s="462"/>
      <c r="C16" s="385"/>
      <c r="D16" s="385"/>
      <c r="E16" s="385"/>
      <c r="F16" s="385"/>
      <c r="G16" s="385"/>
      <c r="H16" s="385"/>
      <c r="I16" s="385"/>
      <c r="J16" s="385"/>
      <c r="K16" s="632"/>
      <c r="L16" s="386"/>
      <c r="M16" s="394"/>
      <c r="Y16" s="366"/>
      <c r="Z16" s="366"/>
      <c r="AA16" s="366" t="s">
        <v>52</v>
      </c>
      <c r="AB16" s="366">
        <v>300</v>
      </c>
      <c r="AC16" s="366">
        <v>250</v>
      </c>
      <c r="AD16" s="366">
        <v>220</v>
      </c>
      <c r="AE16" s="366">
        <v>180</v>
      </c>
      <c r="AF16" s="366">
        <v>160</v>
      </c>
      <c r="AG16" s="366">
        <v>150</v>
      </c>
      <c r="AH16" s="366">
        <v>140</v>
      </c>
      <c r="AI16" s="366">
        <v>130</v>
      </c>
      <c r="AJ16" s="366">
        <v>120</v>
      </c>
      <c r="AK16" s="366">
        <v>110</v>
      </c>
    </row>
    <row r="17" spans="1:37" x14ac:dyDescent="0.25">
      <c r="A17" s="386" t="s">
        <v>143</v>
      </c>
      <c r="B17" s="463">
        <v>6</v>
      </c>
      <c r="C17" s="388" t="str">
        <f>IF($B17="","",VLOOKUP($B17,'II.kcs.-U10-N-L elo'!$A$7:$O$22,5))</f>
        <v>170405</v>
      </c>
      <c r="D17" s="388">
        <f>IF($B17="","",VLOOKUP($B17,'II.kcs.-U10-N-L elo'!$A$7:$O$22,15))</f>
        <v>0</v>
      </c>
      <c r="E17" s="389" t="str">
        <f>UPPER(IF($B17="","",VLOOKUP($B17,'II.kcs.-U10-N-L elo'!$A$7:$O$22,2)))</f>
        <v>SZITA</v>
      </c>
      <c r="F17" s="390"/>
      <c r="G17" s="389" t="str">
        <f>IF($B17="","",VLOOKUP($B17,'II.kcs.-U10-N-L elo'!$A$7:$O$22,3))</f>
        <v>Róza Genovéva</v>
      </c>
      <c r="H17" s="390"/>
      <c r="I17" s="389" t="str">
        <f>IF($B17="","",VLOOKUP($B17,'II.kcs.-U10-N-L elo'!$A$7:$O$22,4))</f>
        <v>B.lelle-Karádi Ált.Isk. és AMI</v>
      </c>
      <c r="J17" s="385"/>
      <c r="K17" s="631" t="s">
        <v>722</v>
      </c>
      <c r="L17" s="391"/>
      <c r="M17" s="392"/>
      <c r="Y17" s="366"/>
      <c r="Z17" s="366"/>
      <c r="AA17" s="366" t="s">
        <v>65</v>
      </c>
      <c r="AB17" s="366">
        <v>250</v>
      </c>
      <c r="AC17" s="366">
        <v>200</v>
      </c>
      <c r="AD17" s="366">
        <v>160</v>
      </c>
      <c r="AE17" s="366">
        <v>140</v>
      </c>
      <c r="AF17" s="366">
        <v>120</v>
      </c>
      <c r="AG17" s="366">
        <v>110</v>
      </c>
      <c r="AH17" s="366">
        <v>100</v>
      </c>
      <c r="AI17" s="366">
        <v>90</v>
      </c>
      <c r="AJ17" s="366">
        <v>80</v>
      </c>
      <c r="AK17" s="366">
        <v>70</v>
      </c>
    </row>
    <row r="18" spans="1:37" x14ac:dyDescent="0.25">
      <c r="A18" s="386"/>
      <c r="B18" s="462"/>
      <c r="C18" s="385"/>
      <c r="D18" s="385"/>
      <c r="E18" s="385"/>
      <c r="F18" s="385"/>
      <c r="G18" s="385"/>
      <c r="H18" s="385"/>
      <c r="I18" s="385"/>
      <c r="J18" s="385"/>
      <c r="K18" s="632"/>
      <c r="L18" s="386"/>
      <c r="M18" s="394"/>
      <c r="Y18" s="366"/>
      <c r="Z18" s="366"/>
      <c r="AA18" s="366" t="s">
        <v>66</v>
      </c>
      <c r="AB18" s="366">
        <v>200</v>
      </c>
      <c r="AC18" s="366">
        <v>150</v>
      </c>
      <c r="AD18" s="366">
        <v>130</v>
      </c>
      <c r="AE18" s="366">
        <v>110</v>
      </c>
      <c r="AF18" s="366">
        <v>95</v>
      </c>
      <c r="AG18" s="366">
        <v>80</v>
      </c>
      <c r="AH18" s="366">
        <v>70</v>
      </c>
      <c r="AI18" s="366">
        <v>60</v>
      </c>
      <c r="AJ18" s="366">
        <v>55</v>
      </c>
      <c r="AK18" s="366">
        <v>50</v>
      </c>
    </row>
    <row r="19" spans="1:37" x14ac:dyDescent="0.25">
      <c r="A19" s="386" t="s">
        <v>403</v>
      </c>
      <c r="B19" s="463">
        <v>7</v>
      </c>
      <c r="C19" s="388" t="str">
        <f>IF($B19="","",VLOOKUP($B19,'II.kcs.-U10-N-L elo'!$A$7:$O$22,5))</f>
        <v>160711</v>
      </c>
      <c r="D19" s="388">
        <f>IF($B19="","",VLOOKUP($B19,'II.kcs.-U10-N-L elo'!$A$7:$O$22,15))</f>
        <v>0</v>
      </c>
      <c r="E19" s="389" t="str">
        <f>UPPER(IF($B19="","",VLOOKUP($B19,'II.kcs.-U10-N-L elo'!$A$7:$O$22,2)))</f>
        <v>TORMA</v>
      </c>
      <c r="F19" s="390"/>
      <c r="G19" s="389" t="str">
        <f>IF($B19="","",VLOOKUP($B19,'II.kcs.-U10-N-L elo'!$A$7:$O$22,3))</f>
        <v>Tamara</v>
      </c>
      <c r="H19" s="390"/>
      <c r="I19" s="389" t="str">
        <f>IF($B19="","",VLOOKUP($B19,'II.kcs.-U10-N-L elo'!$A$7:$O$22,4))</f>
        <v>B.lelle-Karádi Ált.Isk. és AMI</v>
      </c>
      <c r="J19" s="385"/>
      <c r="K19" s="631" t="s">
        <v>693</v>
      </c>
      <c r="L19" s="391"/>
      <c r="M19" s="392"/>
      <c r="Y19" s="366"/>
      <c r="Z19" s="366"/>
      <c r="AA19" s="366" t="s">
        <v>67</v>
      </c>
      <c r="AB19" s="366">
        <v>150</v>
      </c>
      <c r="AC19" s="366">
        <v>120</v>
      </c>
      <c r="AD19" s="366">
        <v>100</v>
      </c>
      <c r="AE19" s="366">
        <v>80</v>
      </c>
      <c r="AF19" s="366">
        <v>70</v>
      </c>
      <c r="AG19" s="366">
        <v>60</v>
      </c>
      <c r="AH19" s="366">
        <v>55</v>
      </c>
      <c r="AI19" s="366">
        <v>50</v>
      </c>
      <c r="AJ19" s="366">
        <v>45</v>
      </c>
      <c r="AK19" s="366">
        <v>40</v>
      </c>
    </row>
    <row r="20" spans="1:37" x14ac:dyDescent="0.25">
      <c r="A20" s="385"/>
      <c r="B20" s="385"/>
      <c r="C20" s="385"/>
      <c r="D20" s="385"/>
      <c r="E20" s="385"/>
      <c r="F20" s="385"/>
      <c r="G20" s="385"/>
      <c r="H20" s="385"/>
      <c r="I20" s="385"/>
      <c r="J20" s="385"/>
      <c r="K20" s="385"/>
      <c r="L20" s="385"/>
      <c r="M20" s="385"/>
      <c r="Y20" s="366"/>
      <c r="Z20" s="366"/>
      <c r="AA20" s="366" t="s">
        <v>68</v>
      </c>
      <c r="AB20" s="366">
        <v>120</v>
      </c>
      <c r="AC20" s="366">
        <v>90</v>
      </c>
      <c r="AD20" s="366">
        <v>65</v>
      </c>
      <c r="AE20" s="366">
        <v>55</v>
      </c>
      <c r="AF20" s="366">
        <v>50</v>
      </c>
      <c r="AG20" s="366">
        <v>45</v>
      </c>
      <c r="AH20" s="366">
        <v>40</v>
      </c>
      <c r="AI20" s="366">
        <v>35</v>
      </c>
      <c r="AJ20" s="366">
        <v>25</v>
      </c>
      <c r="AK20" s="366">
        <v>20</v>
      </c>
    </row>
    <row r="21" spans="1:37" x14ac:dyDescent="0.25">
      <c r="A21" s="385"/>
      <c r="B21" s="385"/>
      <c r="C21" s="385"/>
      <c r="D21" s="385"/>
      <c r="E21" s="385"/>
      <c r="F21" s="385"/>
      <c r="G21" s="385"/>
      <c r="H21" s="385"/>
      <c r="I21" s="385"/>
      <c r="J21" s="385"/>
      <c r="K21" s="385"/>
      <c r="L21" s="385"/>
      <c r="M21" s="385"/>
      <c r="Y21" s="366"/>
      <c r="Z21" s="366"/>
      <c r="AA21" s="366" t="s">
        <v>69</v>
      </c>
      <c r="AB21" s="366">
        <v>90</v>
      </c>
      <c r="AC21" s="366">
        <v>60</v>
      </c>
      <c r="AD21" s="366">
        <v>45</v>
      </c>
      <c r="AE21" s="366">
        <v>34</v>
      </c>
      <c r="AF21" s="366">
        <v>27</v>
      </c>
      <c r="AG21" s="366">
        <v>22</v>
      </c>
      <c r="AH21" s="366">
        <v>18</v>
      </c>
      <c r="AI21" s="366">
        <v>15</v>
      </c>
      <c r="AJ21" s="366">
        <v>12</v>
      </c>
      <c r="AK21" s="366">
        <v>9</v>
      </c>
    </row>
    <row r="22" spans="1:37" ht="18.75" customHeight="1" x14ac:dyDescent="0.25">
      <c r="A22" s="385"/>
      <c r="B22" s="658"/>
      <c r="C22" s="658"/>
      <c r="D22" s="655" t="str">
        <f>E7</f>
        <v>KÖNNYID-KOVÁCS</v>
      </c>
      <c r="E22" s="655"/>
      <c r="F22" s="655" t="str">
        <f>E9</f>
        <v>CZENE</v>
      </c>
      <c r="G22" s="655"/>
      <c r="H22" s="655" t="str">
        <f>E11</f>
        <v>STEINER</v>
      </c>
      <c r="I22" s="655"/>
      <c r="J22" s="385"/>
      <c r="K22" s="385"/>
      <c r="L22" s="385"/>
      <c r="M22" s="464" t="s">
        <v>56</v>
      </c>
      <c r="Y22" s="366"/>
      <c r="Z22" s="366"/>
      <c r="AA22" s="366" t="s">
        <v>70</v>
      </c>
      <c r="AB22" s="366">
        <v>60</v>
      </c>
      <c r="AC22" s="366">
        <v>40</v>
      </c>
      <c r="AD22" s="366">
        <v>30</v>
      </c>
      <c r="AE22" s="366">
        <v>20</v>
      </c>
      <c r="AF22" s="366">
        <v>18</v>
      </c>
      <c r="AG22" s="366">
        <v>15</v>
      </c>
      <c r="AH22" s="366">
        <v>12</v>
      </c>
      <c r="AI22" s="366">
        <v>10</v>
      </c>
      <c r="AJ22" s="366">
        <v>8</v>
      </c>
      <c r="AK22" s="366">
        <v>6</v>
      </c>
    </row>
    <row r="23" spans="1:37" ht="18.75" customHeight="1" x14ac:dyDescent="0.25">
      <c r="A23" s="396" t="s">
        <v>52</v>
      </c>
      <c r="B23" s="660" t="str">
        <f>E7</f>
        <v>KÖNNYID-KOVÁCS</v>
      </c>
      <c r="C23" s="660"/>
      <c r="D23" s="661"/>
      <c r="E23" s="661"/>
      <c r="F23" s="662" t="s">
        <v>703</v>
      </c>
      <c r="G23" s="663"/>
      <c r="H23" s="662" t="s">
        <v>704</v>
      </c>
      <c r="I23" s="663"/>
      <c r="J23" s="629"/>
      <c r="K23" s="629"/>
      <c r="L23" s="385"/>
      <c r="M23" s="465">
        <v>1</v>
      </c>
      <c r="Y23" s="366"/>
      <c r="Z23" s="366"/>
      <c r="AA23" s="366" t="s">
        <v>71</v>
      </c>
      <c r="AB23" s="366">
        <v>40</v>
      </c>
      <c r="AC23" s="366">
        <v>25</v>
      </c>
      <c r="AD23" s="366">
        <v>18</v>
      </c>
      <c r="AE23" s="366">
        <v>13</v>
      </c>
      <c r="AF23" s="366">
        <v>8</v>
      </c>
      <c r="AG23" s="366">
        <v>7</v>
      </c>
      <c r="AH23" s="366">
        <v>6</v>
      </c>
      <c r="AI23" s="366">
        <v>5</v>
      </c>
      <c r="AJ23" s="366">
        <v>4</v>
      </c>
      <c r="AK23" s="366">
        <v>3</v>
      </c>
    </row>
    <row r="24" spans="1:37" ht="18.75" customHeight="1" x14ac:dyDescent="0.25">
      <c r="A24" s="396" t="s">
        <v>53</v>
      </c>
      <c r="B24" s="660" t="str">
        <f>E9</f>
        <v>CZENE</v>
      </c>
      <c r="C24" s="660"/>
      <c r="D24" s="662" t="s">
        <v>705</v>
      </c>
      <c r="E24" s="663"/>
      <c r="F24" s="661"/>
      <c r="G24" s="661"/>
      <c r="H24" s="662" t="s">
        <v>706</v>
      </c>
      <c r="I24" s="663"/>
      <c r="J24" s="629"/>
      <c r="K24" s="629"/>
      <c r="L24" s="385"/>
      <c r="M24" s="465">
        <v>2</v>
      </c>
      <c r="Y24" s="366"/>
      <c r="Z24" s="366"/>
      <c r="AA24" s="366" t="s">
        <v>72</v>
      </c>
      <c r="AB24" s="366">
        <v>25</v>
      </c>
      <c r="AC24" s="366">
        <v>15</v>
      </c>
      <c r="AD24" s="366">
        <v>13</v>
      </c>
      <c r="AE24" s="366">
        <v>7</v>
      </c>
      <c r="AF24" s="366">
        <v>6</v>
      </c>
      <c r="AG24" s="366">
        <v>5</v>
      </c>
      <c r="AH24" s="366">
        <v>4</v>
      </c>
      <c r="AI24" s="366">
        <v>3</v>
      </c>
      <c r="AJ24" s="366">
        <v>2</v>
      </c>
      <c r="AK24" s="366">
        <v>1</v>
      </c>
    </row>
    <row r="25" spans="1:37" ht="18.75" customHeight="1" x14ac:dyDescent="0.25">
      <c r="A25" s="396" t="s">
        <v>54</v>
      </c>
      <c r="B25" s="660" t="str">
        <f>E11</f>
        <v>STEINER</v>
      </c>
      <c r="C25" s="660"/>
      <c r="D25" s="662" t="s">
        <v>707</v>
      </c>
      <c r="E25" s="663"/>
      <c r="F25" s="662" t="s">
        <v>708</v>
      </c>
      <c r="G25" s="663"/>
      <c r="H25" s="661"/>
      <c r="I25" s="661"/>
      <c r="J25" s="629"/>
      <c r="K25" s="629"/>
      <c r="L25" s="385"/>
      <c r="M25" s="465">
        <v>3</v>
      </c>
      <c r="Y25" s="366"/>
      <c r="Z25" s="366"/>
      <c r="AA25" s="366" t="s">
        <v>77</v>
      </c>
      <c r="AB25" s="366">
        <v>15</v>
      </c>
      <c r="AC25" s="366">
        <v>10</v>
      </c>
      <c r="AD25" s="366">
        <v>8</v>
      </c>
      <c r="AE25" s="366">
        <v>4</v>
      </c>
      <c r="AF25" s="366">
        <v>3</v>
      </c>
      <c r="AG25" s="366">
        <v>2</v>
      </c>
      <c r="AH25" s="366">
        <v>1</v>
      </c>
      <c r="AI25" s="366">
        <v>0</v>
      </c>
      <c r="AJ25" s="366">
        <v>0</v>
      </c>
      <c r="AK25" s="366">
        <v>0</v>
      </c>
    </row>
    <row r="26" spans="1:37" x14ac:dyDescent="0.25">
      <c r="A26" s="385"/>
      <c r="B26" s="385"/>
      <c r="C26" s="385"/>
      <c r="D26" s="629"/>
      <c r="E26" s="629"/>
      <c r="F26" s="629"/>
      <c r="G26" s="629"/>
      <c r="H26" s="629"/>
      <c r="I26" s="629"/>
      <c r="J26" s="629"/>
      <c r="K26" s="629"/>
      <c r="L26" s="385"/>
      <c r="M26" s="466"/>
      <c r="Y26" s="366"/>
      <c r="Z26" s="366"/>
      <c r="AA26" s="366" t="s">
        <v>73</v>
      </c>
      <c r="AB26" s="366">
        <v>10</v>
      </c>
      <c r="AC26" s="366">
        <v>6</v>
      </c>
      <c r="AD26" s="366">
        <v>4</v>
      </c>
      <c r="AE26" s="366">
        <v>2</v>
      </c>
      <c r="AF26" s="366">
        <v>1</v>
      </c>
      <c r="AG26" s="366">
        <v>0</v>
      </c>
      <c r="AH26" s="366">
        <v>0</v>
      </c>
      <c r="AI26" s="366">
        <v>0</v>
      </c>
      <c r="AJ26" s="366">
        <v>0</v>
      </c>
      <c r="AK26" s="366">
        <v>0</v>
      </c>
    </row>
    <row r="27" spans="1:37" ht="18.75" customHeight="1" x14ac:dyDescent="0.25">
      <c r="A27" s="385"/>
      <c r="B27" s="658"/>
      <c r="C27" s="658"/>
      <c r="D27" s="677" t="str">
        <f>E13</f>
        <v>MÁTYÁS</v>
      </c>
      <c r="E27" s="677"/>
      <c r="F27" s="677" t="str">
        <f>E15</f>
        <v>SZÉKELY</v>
      </c>
      <c r="G27" s="677"/>
      <c r="H27" s="677" t="str">
        <f>E17</f>
        <v>SZITA</v>
      </c>
      <c r="I27" s="677"/>
      <c r="J27" s="677" t="str">
        <f>E19</f>
        <v>TORMA</v>
      </c>
      <c r="K27" s="677"/>
      <c r="L27" s="385"/>
      <c r="M27" s="466"/>
      <c r="Y27" s="366"/>
      <c r="Z27" s="366"/>
      <c r="AA27" s="366" t="s">
        <v>74</v>
      </c>
      <c r="AB27" s="366">
        <v>3</v>
      </c>
      <c r="AC27" s="366">
        <v>2</v>
      </c>
      <c r="AD27" s="366">
        <v>1</v>
      </c>
      <c r="AE27" s="366">
        <v>0</v>
      </c>
      <c r="AF27" s="366">
        <v>0</v>
      </c>
      <c r="AG27" s="366">
        <v>0</v>
      </c>
      <c r="AH27" s="366">
        <v>0</v>
      </c>
      <c r="AI27" s="366">
        <v>0</v>
      </c>
      <c r="AJ27" s="366">
        <v>0</v>
      </c>
      <c r="AK27" s="366">
        <v>0</v>
      </c>
    </row>
    <row r="28" spans="1:37" ht="18.75" customHeight="1" x14ac:dyDescent="0.25">
      <c r="A28" s="396" t="s">
        <v>368</v>
      </c>
      <c r="B28" s="660" t="str">
        <f>E13</f>
        <v>MÁTYÁS</v>
      </c>
      <c r="C28" s="660"/>
      <c r="D28" s="661"/>
      <c r="E28" s="661"/>
      <c r="F28" s="662" t="s">
        <v>709</v>
      </c>
      <c r="G28" s="663"/>
      <c r="H28" s="662" t="s">
        <v>710</v>
      </c>
      <c r="I28" s="663"/>
      <c r="J28" s="678" t="s">
        <v>711</v>
      </c>
      <c r="K28" s="677"/>
      <c r="L28" s="385"/>
      <c r="M28" s="465">
        <v>4</v>
      </c>
    </row>
    <row r="29" spans="1:37" ht="18.75" customHeight="1" x14ac:dyDescent="0.25">
      <c r="A29" s="396" t="s">
        <v>144</v>
      </c>
      <c r="B29" s="660" t="str">
        <f>E15</f>
        <v>SZÉKELY</v>
      </c>
      <c r="C29" s="660"/>
      <c r="D29" s="662" t="s">
        <v>712</v>
      </c>
      <c r="E29" s="663"/>
      <c r="F29" s="661"/>
      <c r="G29" s="661"/>
      <c r="H29" s="662" t="s">
        <v>714</v>
      </c>
      <c r="I29" s="663"/>
      <c r="J29" s="662" t="s">
        <v>716</v>
      </c>
      <c r="K29" s="663"/>
      <c r="L29" s="385"/>
      <c r="M29" s="465">
        <v>3</v>
      </c>
    </row>
    <row r="30" spans="1:37" ht="18.75" customHeight="1" x14ac:dyDescent="0.25">
      <c r="A30" s="396" t="s">
        <v>143</v>
      </c>
      <c r="B30" s="660" t="str">
        <f>E17</f>
        <v>SZITA</v>
      </c>
      <c r="C30" s="660"/>
      <c r="D30" s="662" t="s">
        <v>713</v>
      </c>
      <c r="E30" s="663"/>
      <c r="F30" s="662" t="s">
        <v>715</v>
      </c>
      <c r="G30" s="663"/>
      <c r="H30" s="661"/>
      <c r="I30" s="661"/>
      <c r="J30" s="662" t="s">
        <v>717</v>
      </c>
      <c r="K30" s="663"/>
      <c r="L30" s="385"/>
      <c r="M30" s="465">
        <v>2</v>
      </c>
    </row>
    <row r="31" spans="1:37" ht="18.75" customHeight="1" x14ac:dyDescent="0.25">
      <c r="A31" s="396" t="s">
        <v>403</v>
      </c>
      <c r="B31" s="660" t="str">
        <f>E19</f>
        <v>TORMA</v>
      </c>
      <c r="C31" s="660"/>
      <c r="D31" s="662" t="s">
        <v>718</v>
      </c>
      <c r="E31" s="663"/>
      <c r="F31" s="662" t="s">
        <v>719</v>
      </c>
      <c r="G31" s="663"/>
      <c r="H31" s="678" t="s">
        <v>720</v>
      </c>
      <c r="I31" s="677"/>
      <c r="J31" s="661"/>
      <c r="K31" s="661"/>
      <c r="L31" s="385"/>
      <c r="M31" s="465">
        <v>1</v>
      </c>
    </row>
    <row r="32" spans="1:37" ht="18.75" customHeight="1" x14ac:dyDescent="0.25">
      <c r="A32" s="466"/>
      <c r="B32" s="472"/>
      <c r="C32" s="472"/>
      <c r="D32" s="466"/>
      <c r="E32" s="466"/>
      <c r="F32" s="466"/>
      <c r="G32" s="466"/>
      <c r="H32" s="466"/>
      <c r="I32" s="466"/>
      <c r="J32" s="385"/>
      <c r="K32" s="385"/>
      <c r="L32" s="385"/>
      <c r="M32" s="473"/>
    </row>
    <row r="33" spans="1:18" x14ac:dyDescent="0.25">
      <c r="A33" s="385"/>
      <c r="B33" s="385"/>
      <c r="C33" s="385"/>
      <c r="D33" s="385"/>
      <c r="E33" s="385"/>
      <c r="F33" s="385"/>
      <c r="G33" s="385"/>
      <c r="H33" s="385"/>
      <c r="I33" s="385"/>
      <c r="J33" s="385"/>
      <c r="K33" s="385"/>
      <c r="L33" s="385"/>
      <c r="M33" s="385"/>
    </row>
    <row r="34" spans="1:18" x14ac:dyDescent="0.25">
      <c r="A34" s="385" t="s">
        <v>369</v>
      </c>
      <c r="B34" s="385"/>
      <c r="C34" s="679" t="str">
        <f>IF(M23=1,B23,IF(M24=1,B24,IF(M25=1,B25,"")))</f>
        <v>KÖNNYID-KOVÁCS</v>
      </c>
      <c r="D34" s="679"/>
      <c r="E34" s="386" t="s">
        <v>370</v>
      </c>
      <c r="F34" s="679" t="str">
        <f>IF(M28=1,B28,IF(M29=1,B29,IF(M30=1,B30,IF(M31=1,B31,""))))</f>
        <v>TORMA</v>
      </c>
      <c r="G34" s="679"/>
      <c r="H34" s="385"/>
      <c r="I34" s="630" t="s">
        <v>721</v>
      </c>
      <c r="J34" s="385"/>
      <c r="K34" s="385"/>
      <c r="L34" s="385"/>
      <c r="M34" s="385"/>
    </row>
    <row r="35" spans="1:18" x14ac:dyDescent="0.25">
      <c r="A35" s="385"/>
      <c r="B35" s="385"/>
      <c r="C35" s="385"/>
      <c r="D35" s="385"/>
      <c r="E35" s="385"/>
      <c r="F35" s="386"/>
      <c r="G35" s="386"/>
      <c r="H35" s="385"/>
      <c r="I35" s="385"/>
      <c r="J35" s="385"/>
      <c r="K35" s="385"/>
      <c r="L35" s="385"/>
      <c r="M35" s="385"/>
    </row>
    <row r="36" spans="1:18" x14ac:dyDescent="0.25">
      <c r="A36" s="385" t="s">
        <v>371</v>
      </c>
      <c r="B36" s="385"/>
      <c r="C36" s="679" t="str">
        <f>IF(M23=2,B23,IF(M24=2,B24,IF(M25=2,B25,"")))</f>
        <v>CZENE</v>
      </c>
      <c r="D36" s="679"/>
      <c r="E36" s="386" t="s">
        <v>370</v>
      </c>
      <c r="F36" s="679" t="str">
        <f>IF(M28=2,B28,IF(M29=2,B29,IF(M30=2,B30,IF(M31=2,B31,""))))</f>
        <v>SZITA</v>
      </c>
      <c r="G36" s="679"/>
      <c r="H36" s="385"/>
      <c r="I36" s="390"/>
      <c r="J36" s="385"/>
      <c r="K36" s="385"/>
      <c r="L36" s="385"/>
      <c r="M36" s="385"/>
    </row>
    <row r="37" spans="1:18" x14ac:dyDescent="0.25">
      <c r="A37" s="385"/>
      <c r="B37" s="385"/>
      <c r="C37" s="386"/>
      <c r="D37" s="386"/>
      <c r="E37" s="386"/>
      <c r="F37" s="386"/>
      <c r="G37" s="386"/>
      <c r="H37" s="385"/>
      <c r="I37" s="385"/>
      <c r="J37" s="385"/>
      <c r="K37" s="385"/>
      <c r="L37" s="385"/>
      <c r="M37" s="385"/>
    </row>
    <row r="38" spans="1:18" x14ac:dyDescent="0.25">
      <c r="A38" s="385" t="s">
        <v>372</v>
      </c>
      <c r="B38" s="385"/>
      <c r="C38" s="679" t="str">
        <f>IF(M23=3,B23,IF(M24=3,B24,IF(M25=3,B25,"")))</f>
        <v>STEINER</v>
      </c>
      <c r="D38" s="679"/>
      <c r="E38" s="386" t="s">
        <v>370</v>
      </c>
      <c r="F38" s="679" t="str">
        <f>IF(M28=3,B28,IF(M29=3,B29,IF(M30=3,B30,IF(M31=3,B31,""))))</f>
        <v>SZÉKELY</v>
      </c>
      <c r="G38" s="679"/>
      <c r="H38" s="385"/>
      <c r="I38" s="390"/>
      <c r="J38" s="385"/>
      <c r="K38" s="385"/>
      <c r="L38" s="385"/>
      <c r="M38" s="385"/>
    </row>
    <row r="39" spans="1:18" x14ac:dyDescent="0.25">
      <c r="A39" s="385"/>
      <c r="B39" s="385"/>
      <c r="C39" s="385"/>
      <c r="D39" s="385"/>
      <c r="E39" s="385"/>
      <c r="F39" s="385"/>
      <c r="G39" s="385"/>
      <c r="H39" s="385"/>
      <c r="I39" s="385"/>
      <c r="J39" s="385"/>
      <c r="K39" s="385"/>
      <c r="L39" s="385"/>
      <c r="M39" s="385"/>
    </row>
    <row r="40" spans="1:18" x14ac:dyDescent="0.25">
      <c r="A40" s="385"/>
      <c r="B40" s="385"/>
      <c r="C40" s="385"/>
      <c r="D40" s="385"/>
      <c r="E40" s="385"/>
      <c r="F40" s="385"/>
      <c r="G40" s="385"/>
      <c r="H40" s="385"/>
      <c r="I40" s="385"/>
      <c r="J40" s="385"/>
      <c r="K40" s="385"/>
      <c r="L40" s="390"/>
      <c r="M40" s="385"/>
    </row>
    <row r="41" spans="1:18" x14ac:dyDescent="0.25">
      <c r="A41" s="397" t="s">
        <v>35</v>
      </c>
      <c r="B41" s="398"/>
      <c r="C41" s="399"/>
      <c r="D41" s="400" t="s">
        <v>2</v>
      </c>
      <c r="E41" s="401" t="s">
        <v>37</v>
      </c>
      <c r="F41" s="402"/>
      <c r="G41" s="400" t="s">
        <v>2</v>
      </c>
      <c r="H41" s="401" t="s">
        <v>46</v>
      </c>
      <c r="I41" s="403"/>
      <c r="J41" s="401" t="s">
        <v>47</v>
      </c>
      <c r="K41" s="404" t="s">
        <v>48</v>
      </c>
      <c r="L41" s="381"/>
      <c r="M41" s="402"/>
      <c r="P41" s="407"/>
      <c r="Q41" s="407"/>
      <c r="R41" s="408"/>
    </row>
    <row r="42" spans="1:18" x14ac:dyDescent="0.25">
      <c r="A42" s="409" t="s">
        <v>36</v>
      </c>
      <c r="B42" s="410"/>
      <c r="C42" s="411"/>
      <c r="D42" s="412"/>
      <c r="E42" s="664"/>
      <c r="F42" s="664"/>
      <c r="G42" s="413" t="s">
        <v>3</v>
      </c>
      <c r="H42" s="410"/>
      <c r="I42" s="414"/>
      <c r="J42" s="415"/>
      <c r="K42" s="416" t="s">
        <v>38</v>
      </c>
      <c r="L42" s="417"/>
      <c r="M42" s="436"/>
      <c r="P42" s="419"/>
      <c r="Q42" s="419"/>
      <c r="R42" s="420"/>
    </row>
    <row r="43" spans="1:18" x14ac:dyDescent="0.25">
      <c r="A43" s="421" t="s">
        <v>45</v>
      </c>
      <c r="B43" s="422"/>
      <c r="C43" s="423"/>
      <c r="D43" s="424"/>
      <c r="E43" s="659"/>
      <c r="F43" s="659"/>
      <c r="G43" s="425" t="s">
        <v>4</v>
      </c>
      <c r="H43" s="426"/>
      <c r="I43" s="427"/>
      <c r="J43" s="428"/>
      <c r="K43" s="429"/>
      <c r="L43" s="390"/>
      <c r="M43" s="430"/>
      <c r="P43" s="420"/>
      <c r="Q43" s="431"/>
      <c r="R43" s="420"/>
    </row>
    <row r="44" spans="1:18" x14ac:dyDescent="0.25">
      <c r="A44" s="432"/>
      <c r="B44" s="433"/>
      <c r="C44" s="434"/>
      <c r="D44" s="424"/>
      <c r="E44" s="435"/>
      <c r="F44" s="385"/>
      <c r="G44" s="425" t="s">
        <v>5</v>
      </c>
      <c r="H44" s="426"/>
      <c r="I44" s="427"/>
      <c r="J44" s="428"/>
      <c r="K44" s="416" t="s">
        <v>39</v>
      </c>
      <c r="L44" s="417"/>
      <c r="M44" s="436"/>
      <c r="P44" s="419"/>
      <c r="Q44" s="419"/>
      <c r="R44" s="455">
        <f>MIN(4,'II.kcs.-U10-N-L elo'!Q2)</f>
        <v>4</v>
      </c>
    </row>
    <row r="45" spans="1:18" x14ac:dyDescent="0.25">
      <c r="A45" s="437"/>
      <c r="B45" s="438"/>
      <c r="C45" s="439"/>
      <c r="D45" s="424"/>
      <c r="E45" s="435"/>
      <c r="F45" s="385"/>
      <c r="G45" s="425" t="s">
        <v>6</v>
      </c>
      <c r="H45" s="426"/>
      <c r="I45" s="427"/>
      <c r="J45" s="428"/>
      <c r="K45" s="440"/>
      <c r="L45" s="385"/>
      <c r="M45" s="418"/>
      <c r="P45" s="420"/>
      <c r="Q45" s="431"/>
      <c r="R45" s="420"/>
    </row>
    <row r="46" spans="1:18" x14ac:dyDescent="0.25">
      <c r="A46" s="441"/>
      <c r="B46" s="442"/>
      <c r="C46" s="443"/>
      <c r="D46" s="424"/>
      <c r="E46" s="435"/>
      <c r="F46" s="385"/>
      <c r="G46" s="425" t="s">
        <v>7</v>
      </c>
      <c r="H46" s="426"/>
      <c r="I46" s="427"/>
      <c r="J46" s="428"/>
      <c r="K46" s="421"/>
      <c r="L46" s="390"/>
      <c r="M46" s="430"/>
      <c r="P46" s="420"/>
      <c r="Q46" s="431"/>
      <c r="R46" s="420"/>
    </row>
    <row r="47" spans="1:18" x14ac:dyDescent="0.25">
      <c r="A47" s="444"/>
      <c r="B47" s="445"/>
      <c r="C47" s="439"/>
      <c r="D47" s="424"/>
      <c r="E47" s="435"/>
      <c r="F47" s="385"/>
      <c r="G47" s="425" t="s">
        <v>8</v>
      </c>
      <c r="H47" s="426"/>
      <c r="I47" s="427"/>
      <c r="J47" s="428"/>
      <c r="K47" s="416" t="s">
        <v>28</v>
      </c>
      <c r="L47" s="417"/>
      <c r="M47" s="436"/>
      <c r="P47" s="419"/>
      <c r="Q47" s="419"/>
      <c r="R47" s="420"/>
    </row>
    <row r="48" spans="1:18" x14ac:dyDescent="0.25">
      <c r="A48" s="444"/>
      <c r="B48" s="445"/>
      <c r="C48" s="446"/>
      <c r="D48" s="424"/>
      <c r="E48" s="435"/>
      <c r="F48" s="385"/>
      <c r="G48" s="425" t="s">
        <v>9</v>
      </c>
      <c r="H48" s="426"/>
      <c r="I48" s="427"/>
      <c r="J48" s="428"/>
      <c r="K48" s="440"/>
      <c r="L48" s="385"/>
      <c r="M48" s="418"/>
      <c r="P48" s="420"/>
      <c r="Q48" s="431"/>
      <c r="R48" s="420"/>
    </row>
    <row r="49" spans="1:18" x14ac:dyDescent="0.25">
      <c r="A49" s="447"/>
      <c r="B49" s="448"/>
      <c r="C49" s="449"/>
      <c r="D49" s="450"/>
      <c r="E49" s="451"/>
      <c r="F49" s="390"/>
      <c r="G49" s="452" t="s">
        <v>10</v>
      </c>
      <c r="H49" s="422"/>
      <c r="I49" s="453"/>
      <c r="J49" s="454"/>
      <c r="K49" s="421" t="str">
        <f>L4</f>
        <v>Nagyistók-Nádasi Judit</v>
      </c>
      <c r="L49" s="390"/>
      <c r="M49" s="430"/>
      <c r="P49" s="420"/>
      <c r="Q49" s="431"/>
      <c r="R49" s="455"/>
    </row>
  </sheetData>
  <mergeCells count="51">
    <mergeCell ref="E43:F43"/>
    <mergeCell ref="B31:C31"/>
    <mergeCell ref="D31:E31"/>
    <mergeCell ref="F31:G31"/>
    <mergeCell ref="H31:I31"/>
    <mergeCell ref="C36:D36"/>
    <mergeCell ref="F36:G36"/>
    <mergeCell ref="C38:D38"/>
    <mergeCell ref="F38:G38"/>
    <mergeCell ref="E42:F42"/>
    <mergeCell ref="J31:K31"/>
    <mergeCell ref="C34:D34"/>
    <mergeCell ref="F34:G34"/>
    <mergeCell ref="B29:C29"/>
    <mergeCell ref="D29:E29"/>
    <mergeCell ref="F29:G29"/>
    <mergeCell ref="H29:I29"/>
    <mergeCell ref="J29:K29"/>
    <mergeCell ref="B30:C30"/>
    <mergeCell ref="D30:E30"/>
    <mergeCell ref="F30:G30"/>
    <mergeCell ref="H30:I30"/>
    <mergeCell ref="J30:K30"/>
    <mergeCell ref="J27:K27"/>
    <mergeCell ref="B28:C28"/>
    <mergeCell ref="D28:E28"/>
    <mergeCell ref="F28:G28"/>
    <mergeCell ref="H28:I28"/>
    <mergeCell ref="J28:K28"/>
    <mergeCell ref="B25:C25"/>
    <mergeCell ref="D25:E25"/>
    <mergeCell ref="F25:G25"/>
    <mergeCell ref="H25:I25"/>
    <mergeCell ref="B27:C27"/>
    <mergeCell ref="D27:E27"/>
    <mergeCell ref="F27:G27"/>
    <mergeCell ref="H27:I27"/>
    <mergeCell ref="B23:C23"/>
    <mergeCell ref="D23:E23"/>
    <mergeCell ref="F23:G23"/>
    <mergeCell ref="H23:I23"/>
    <mergeCell ref="B24:C24"/>
    <mergeCell ref="D24:E24"/>
    <mergeCell ref="F24:G24"/>
    <mergeCell ref="H24:I24"/>
    <mergeCell ref="H22:I22"/>
    <mergeCell ref="A1:F1"/>
    <mergeCell ref="A4:C4"/>
    <mergeCell ref="B22:C22"/>
    <mergeCell ref="D22:E22"/>
    <mergeCell ref="F22:G22"/>
  </mergeCells>
  <conditionalFormatting sqref="R49 R44">
    <cfRule type="expression" dxfId="225" priority="1" stopIfTrue="1">
      <formula>$O$1="CU"</formula>
    </cfRule>
  </conditionalFormatting>
  <conditionalFormatting sqref="E7 E9 E11 E13 E15 E17 E19">
    <cfRule type="cellIs" dxfId="224" priority="2" stopIfTrue="1" operator="equal">
      <formula>"Bye"</formula>
    </cfRule>
  </conditionalFormatting>
  <printOptions horizontalCentered="1" verticalCentered="1"/>
  <pageMargins left="0" right="0" top="0.98425196850393704" bottom="0.98425196850393704" header="0.51181102362204722" footer="0.51181102362204722"/>
  <pageSetup paperSize="9" scale="95" orientation="portrait" horizontalDpi="4294967294" verticalDpi="1200"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0AB41-6546-44D5-BC4F-39CCFEBD1689}">
  <sheetPr codeName="Munka12">
    <tabColor indexed="11"/>
  </sheetPr>
  <dimension ref="A1:AK41"/>
  <sheetViews>
    <sheetView workbookViewId="0">
      <selection activeCell="I7" sqref="I7"/>
    </sheetView>
  </sheetViews>
  <sheetFormatPr defaultRowHeight="13.2" x14ac:dyDescent="0.25"/>
  <cols>
    <col min="1" max="1" width="5.44140625" style="270" customWidth="1"/>
    <col min="2" max="2" width="4.44140625" style="270" customWidth="1"/>
    <col min="3" max="3" width="8.33203125" style="270" customWidth="1"/>
    <col min="4" max="4" width="7.109375" style="270" customWidth="1"/>
    <col min="5" max="5" width="9.33203125" style="270" customWidth="1"/>
    <col min="6" max="6" width="7.109375" style="270" customWidth="1"/>
    <col min="7" max="7" width="9.33203125" style="270" customWidth="1"/>
    <col min="8" max="8" width="7.109375" style="270" customWidth="1"/>
    <col min="9" max="9" width="9.33203125" style="270" customWidth="1"/>
    <col min="10" max="10" width="11.21875" style="270" customWidth="1"/>
    <col min="11" max="13" width="8.5546875" style="270" customWidth="1"/>
    <col min="14" max="14" width="8.88671875" style="270"/>
    <col min="15" max="15" width="5.5546875" style="270" customWidth="1"/>
    <col min="16" max="16" width="4.5546875" style="270" customWidth="1"/>
    <col min="17" max="17" width="11.6640625" style="270" customWidth="1"/>
    <col min="18" max="24" width="8.88671875" style="270"/>
    <col min="25" max="25" width="10.33203125" style="270" hidden="1" customWidth="1"/>
    <col min="26" max="37" width="0" style="270" hidden="1" customWidth="1"/>
    <col min="38" max="256" width="8.88671875" style="270"/>
    <col min="257" max="257" width="5.44140625" style="270" customWidth="1"/>
    <col min="258" max="258" width="4.44140625" style="270" customWidth="1"/>
    <col min="259" max="259" width="8.33203125" style="270" customWidth="1"/>
    <col min="260" max="260" width="7.109375" style="270" customWidth="1"/>
    <col min="261" max="261" width="9.33203125" style="270" customWidth="1"/>
    <col min="262" max="262" width="7.109375" style="270" customWidth="1"/>
    <col min="263" max="263" width="9.33203125" style="270" customWidth="1"/>
    <col min="264" max="264" width="7.109375" style="270" customWidth="1"/>
    <col min="265" max="265" width="9.33203125" style="270" customWidth="1"/>
    <col min="266" max="266" width="11.21875" style="270" customWidth="1"/>
    <col min="267" max="269" width="8.5546875" style="270" customWidth="1"/>
    <col min="270" max="270" width="8.88671875" style="270"/>
    <col min="271" max="271" width="5.5546875" style="270" customWidth="1"/>
    <col min="272" max="272" width="4.5546875" style="270" customWidth="1"/>
    <col min="273" max="273" width="11.6640625" style="270" customWidth="1"/>
    <col min="274" max="280" width="8.88671875" style="270"/>
    <col min="281" max="293" width="0" style="270" hidden="1" customWidth="1"/>
    <col min="294" max="512" width="8.88671875" style="270"/>
    <col min="513" max="513" width="5.44140625" style="270" customWidth="1"/>
    <col min="514" max="514" width="4.44140625" style="270" customWidth="1"/>
    <col min="515" max="515" width="8.33203125" style="270" customWidth="1"/>
    <col min="516" max="516" width="7.109375" style="270" customWidth="1"/>
    <col min="517" max="517" width="9.33203125" style="270" customWidth="1"/>
    <col min="518" max="518" width="7.109375" style="270" customWidth="1"/>
    <col min="519" max="519" width="9.33203125" style="270" customWidth="1"/>
    <col min="520" max="520" width="7.109375" style="270" customWidth="1"/>
    <col min="521" max="521" width="9.33203125" style="270" customWidth="1"/>
    <col min="522" max="522" width="11.21875" style="270" customWidth="1"/>
    <col min="523" max="525" width="8.5546875" style="270" customWidth="1"/>
    <col min="526" max="526" width="8.88671875" style="270"/>
    <col min="527" max="527" width="5.5546875" style="270" customWidth="1"/>
    <col min="528" max="528" width="4.5546875" style="270" customWidth="1"/>
    <col min="529" max="529" width="11.6640625" style="270" customWidth="1"/>
    <col min="530" max="536" width="8.88671875" style="270"/>
    <col min="537" max="549" width="0" style="270" hidden="1" customWidth="1"/>
    <col min="550" max="768" width="8.88671875" style="270"/>
    <col min="769" max="769" width="5.44140625" style="270" customWidth="1"/>
    <col min="770" max="770" width="4.44140625" style="270" customWidth="1"/>
    <col min="771" max="771" width="8.33203125" style="270" customWidth="1"/>
    <col min="772" max="772" width="7.109375" style="270" customWidth="1"/>
    <col min="773" max="773" width="9.33203125" style="270" customWidth="1"/>
    <col min="774" max="774" width="7.109375" style="270" customWidth="1"/>
    <col min="775" max="775" width="9.33203125" style="270" customWidth="1"/>
    <col min="776" max="776" width="7.109375" style="270" customWidth="1"/>
    <col min="777" max="777" width="9.33203125" style="270" customWidth="1"/>
    <col min="778" max="778" width="11.21875" style="270" customWidth="1"/>
    <col min="779" max="781" width="8.5546875" style="270" customWidth="1"/>
    <col min="782" max="782" width="8.88671875" style="270"/>
    <col min="783" max="783" width="5.5546875" style="270" customWidth="1"/>
    <col min="784" max="784" width="4.5546875" style="270" customWidth="1"/>
    <col min="785" max="785" width="11.6640625" style="270" customWidth="1"/>
    <col min="786" max="792" width="8.88671875" style="270"/>
    <col min="793" max="805" width="0" style="270" hidden="1" customWidth="1"/>
    <col min="806" max="1024" width="8.88671875" style="270"/>
    <col min="1025" max="1025" width="5.44140625" style="270" customWidth="1"/>
    <col min="1026" max="1026" width="4.44140625" style="270" customWidth="1"/>
    <col min="1027" max="1027" width="8.33203125" style="270" customWidth="1"/>
    <col min="1028" max="1028" width="7.109375" style="270" customWidth="1"/>
    <col min="1029" max="1029" width="9.33203125" style="270" customWidth="1"/>
    <col min="1030" max="1030" width="7.109375" style="270" customWidth="1"/>
    <col min="1031" max="1031" width="9.33203125" style="270" customWidth="1"/>
    <col min="1032" max="1032" width="7.109375" style="270" customWidth="1"/>
    <col min="1033" max="1033" width="9.33203125" style="270" customWidth="1"/>
    <col min="1034" max="1034" width="11.21875" style="270" customWidth="1"/>
    <col min="1035" max="1037" width="8.5546875" style="270" customWidth="1"/>
    <col min="1038" max="1038" width="8.88671875" style="270"/>
    <col min="1039" max="1039" width="5.5546875" style="270" customWidth="1"/>
    <col min="1040" max="1040" width="4.5546875" style="270" customWidth="1"/>
    <col min="1041" max="1041" width="11.6640625" style="270" customWidth="1"/>
    <col min="1042" max="1048" width="8.88671875" style="270"/>
    <col min="1049" max="1061" width="0" style="270" hidden="1" customWidth="1"/>
    <col min="1062" max="1280" width="8.88671875" style="270"/>
    <col min="1281" max="1281" width="5.44140625" style="270" customWidth="1"/>
    <col min="1282" max="1282" width="4.44140625" style="270" customWidth="1"/>
    <col min="1283" max="1283" width="8.33203125" style="270" customWidth="1"/>
    <col min="1284" max="1284" width="7.109375" style="270" customWidth="1"/>
    <col min="1285" max="1285" width="9.33203125" style="270" customWidth="1"/>
    <col min="1286" max="1286" width="7.109375" style="270" customWidth="1"/>
    <col min="1287" max="1287" width="9.33203125" style="270" customWidth="1"/>
    <col min="1288" max="1288" width="7.109375" style="270" customWidth="1"/>
    <col min="1289" max="1289" width="9.33203125" style="270" customWidth="1"/>
    <col min="1290" max="1290" width="11.21875" style="270" customWidth="1"/>
    <col min="1291" max="1293" width="8.5546875" style="270" customWidth="1"/>
    <col min="1294" max="1294" width="8.88671875" style="270"/>
    <col min="1295" max="1295" width="5.5546875" style="270" customWidth="1"/>
    <col min="1296" max="1296" width="4.5546875" style="270" customWidth="1"/>
    <col min="1297" max="1297" width="11.6640625" style="270" customWidth="1"/>
    <col min="1298" max="1304" width="8.88671875" style="270"/>
    <col min="1305" max="1317" width="0" style="270" hidden="1" customWidth="1"/>
    <col min="1318" max="1536" width="8.88671875" style="270"/>
    <col min="1537" max="1537" width="5.44140625" style="270" customWidth="1"/>
    <col min="1538" max="1538" width="4.44140625" style="270" customWidth="1"/>
    <col min="1539" max="1539" width="8.33203125" style="270" customWidth="1"/>
    <col min="1540" max="1540" width="7.109375" style="270" customWidth="1"/>
    <col min="1541" max="1541" width="9.33203125" style="270" customWidth="1"/>
    <col min="1542" max="1542" width="7.109375" style="270" customWidth="1"/>
    <col min="1543" max="1543" width="9.33203125" style="270" customWidth="1"/>
    <col min="1544" max="1544" width="7.109375" style="270" customWidth="1"/>
    <col min="1545" max="1545" width="9.33203125" style="270" customWidth="1"/>
    <col min="1546" max="1546" width="11.21875" style="270" customWidth="1"/>
    <col min="1547" max="1549" width="8.5546875" style="270" customWidth="1"/>
    <col min="1550" max="1550" width="8.88671875" style="270"/>
    <col min="1551" max="1551" width="5.5546875" style="270" customWidth="1"/>
    <col min="1552" max="1552" width="4.5546875" style="270" customWidth="1"/>
    <col min="1553" max="1553" width="11.6640625" style="270" customWidth="1"/>
    <col min="1554" max="1560" width="8.88671875" style="270"/>
    <col min="1561" max="1573" width="0" style="270" hidden="1" customWidth="1"/>
    <col min="1574" max="1792" width="8.88671875" style="270"/>
    <col min="1793" max="1793" width="5.44140625" style="270" customWidth="1"/>
    <col min="1794" max="1794" width="4.44140625" style="270" customWidth="1"/>
    <col min="1795" max="1795" width="8.33203125" style="270" customWidth="1"/>
    <col min="1796" max="1796" width="7.109375" style="270" customWidth="1"/>
    <col min="1797" max="1797" width="9.33203125" style="270" customWidth="1"/>
    <col min="1798" max="1798" width="7.109375" style="270" customWidth="1"/>
    <col min="1799" max="1799" width="9.33203125" style="270" customWidth="1"/>
    <col min="1800" max="1800" width="7.109375" style="270" customWidth="1"/>
    <col min="1801" max="1801" width="9.33203125" style="270" customWidth="1"/>
    <col min="1802" max="1802" width="11.21875" style="270" customWidth="1"/>
    <col min="1803" max="1805" width="8.5546875" style="270" customWidth="1"/>
    <col min="1806" max="1806" width="8.88671875" style="270"/>
    <col min="1807" max="1807" width="5.5546875" style="270" customWidth="1"/>
    <col min="1808" max="1808" width="4.5546875" style="270" customWidth="1"/>
    <col min="1809" max="1809" width="11.6640625" style="270" customWidth="1"/>
    <col min="1810" max="1816" width="8.88671875" style="270"/>
    <col min="1817" max="1829" width="0" style="270" hidden="1" customWidth="1"/>
    <col min="1830" max="2048" width="8.88671875" style="270"/>
    <col min="2049" max="2049" width="5.44140625" style="270" customWidth="1"/>
    <col min="2050" max="2050" width="4.44140625" style="270" customWidth="1"/>
    <col min="2051" max="2051" width="8.33203125" style="270" customWidth="1"/>
    <col min="2052" max="2052" width="7.109375" style="270" customWidth="1"/>
    <col min="2053" max="2053" width="9.33203125" style="270" customWidth="1"/>
    <col min="2054" max="2054" width="7.109375" style="270" customWidth="1"/>
    <col min="2055" max="2055" width="9.33203125" style="270" customWidth="1"/>
    <col min="2056" max="2056" width="7.109375" style="270" customWidth="1"/>
    <col min="2057" max="2057" width="9.33203125" style="270" customWidth="1"/>
    <col min="2058" max="2058" width="11.21875" style="270" customWidth="1"/>
    <col min="2059" max="2061" width="8.5546875" style="270" customWidth="1"/>
    <col min="2062" max="2062" width="8.88671875" style="270"/>
    <col min="2063" max="2063" width="5.5546875" style="270" customWidth="1"/>
    <col min="2064" max="2064" width="4.5546875" style="270" customWidth="1"/>
    <col min="2065" max="2065" width="11.6640625" style="270" customWidth="1"/>
    <col min="2066" max="2072" width="8.88671875" style="270"/>
    <col min="2073" max="2085" width="0" style="270" hidden="1" customWidth="1"/>
    <col min="2086" max="2304" width="8.88671875" style="270"/>
    <col min="2305" max="2305" width="5.44140625" style="270" customWidth="1"/>
    <col min="2306" max="2306" width="4.44140625" style="270" customWidth="1"/>
    <col min="2307" max="2307" width="8.33203125" style="270" customWidth="1"/>
    <col min="2308" max="2308" width="7.109375" style="270" customWidth="1"/>
    <col min="2309" max="2309" width="9.33203125" style="270" customWidth="1"/>
    <col min="2310" max="2310" width="7.109375" style="270" customWidth="1"/>
    <col min="2311" max="2311" width="9.33203125" style="270" customWidth="1"/>
    <col min="2312" max="2312" width="7.109375" style="270" customWidth="1"/>
    <col min="2313" max="2313" width="9.33203125" style="270" customWidth="1"/>
    <col min="2314" max="2314" width="11.21875" style="270" customWidth="1"/>
    <col min="2315" max="2317" width="8.5546875" style="270" customWidth="1"/>
    <col min="2318" max="2318" width="8.88671875" style="270"/>
    <col min="2319" max="2319" width="5.5546875" style="270" customWidth="1"/>
    <col min="2320" max="2320" width="4.5546875" style="270" customWidth="1"/>
    <col min="2321" max="2321" width="11.6640625" style="270" customWidth="1"/>
    <col min="2322" max="2328" width="8.88671875" style="270"/>
    <col min="2329" max="2341" width="0" style="270" hidden="1" customWidth="1"/>
    <col min="2342" max="2560" width="8.88671875" style="270"/>
    <col min="2561" max="2561" width="5.44140625" style="270" customWidth="1"/>
    <col min="2562" max="2562" width="4.44140625" style="270" customWidth="1"/>
    <col min="2563" max="2563" width="8.33203125" style="270" customWidth="1"/>
    <col min="2564" max="2564" width="7.109375" style="270" customWidth="1"/>
    <col min="2565" max="2565" width="9.33203125" style="270" customWidth="1"/>
    <col min="2566" max="2566" width="7.109375" style="270" customWidth="1"/>
    <col min="2567" max="2567" width="9.33203125" style="270" customWidth="1"/>
    <col min="2568" max="2568" width="7.109375" style="270" customWidth="1"/>
    <col min="2569" max="2569" width="9.33203125" style="270" customWidth="1"/>
    <col min="2570" max="2570" width="11.21875" style="270" customWidth="1"/>
    <col min="2571" max="2573" width="8.5546875" style="270" customWidth="1"/>
    <col min="2574" max="2574" width="8.88671875" style="270"/>
    <col min="2575" max="2575" width="5.5546875" style="270" customWidth="1"/>
    <col min="2576" max="2576" width="4.5546875" style="270" customWidth="1"/>
    <col min="2577" max="2577" width="11.6640625" style="270" customWidth="1"/>
    <col min="2578" max="2584" width="8.88671875" style="270"/>
    <col min="2585" max="2597" width="0" style="270" hidden="1" customWidth="1"/>
    <col min="2598" max="2816" width="8.88671875" style="270"/>
    <col min="2817" max="2817" width="5.44140625" style="270" customWidth="1"/>
    <col min="2818" max="2818" width="4.44140625" style="270" customWidth="1"/>
    <col min="2819" max="2819" width="8.33203125" style="270" customWidth="1"/>
    <col min="2820" max="2820" width="7.109375" style="270" customWidth="1"/>
    <col min="2821" max="2821" width="9.33203125" style="270" customWidth="1"/>
    <col min="2822" max="2822" width="7.109375" style="270" customWidth="1"/>
    <col min="2823" max="2823" width="9.33203125" style="270" customWidth="1"/>
    <col min="2824" max="2824" width="7.109375" style="270" customWidth="1"/>
    <col min="2825" max="2825" width="9.33203125" style="270" customWidth="1"/>
    <col min="2826" max="2826" width="11.21875" style="270" customWidth="1"/>
    <col min="2827" max="2829" width="8.5546875" style="270" customWidth="1"/>
    <col min="2830" max="2830" width="8.88671875" style="270"/>
    <col min="2831" max="2831" width="5.5546875" style="270" customWidth="1"/>
    <col min="2832" max="2832" width="4.5546875" style="270" customWidth="1"/>
    <col min="2833" max="2833" width="11.6640625" style="270" customWidth="1"/>
    <col min="2834" max="2840" width="8.88671875" style="270"/>
    <col min="2841" max="2853" width="0" style="270" hidden="1" customWidth="1"/>
    <col min="2854" max="3072" width="8.88671875" style="270"/>
    <col min="3073" max="3073" width="5.44140625" style="270" customWidth="1"/>
    <col min="3074" max="3074" width="4.44140625" style="270" customWidth="1"/>
    <col min="3075" max="3075" width="8.33203125" style="270" customWidth="1"/>
    <col min="3076" max="3076" width="7.109375" style="270" customWidth="1"/>
    <col min="3077" max="3077" width="9.33203125" style="270" customWidth="1"/>
    <col min="3078" max="3078" width="7.109375" style="270" customWidth="1"/>
    <col min="3079" max="3079" width="9.33203125" style="270" customWidth="1"/>
    <col min="3080" max="3080" width="7.109375" style="270" customWidth="1"/>
    <col min="3081" max="3081" width="9.33203125" style="270" customWidth="1"/>
    <col min="3082" max="3082" width="11.21875" style="270" customWidth="1"/>
    <col min="3083" max="3085" width="8.5546875" style="270" customWidth="1"/>
    <col min="3086" max="3086" width="8.88671875" style="270"/>
    <col min="3087" max="3087" width="5.5546875" style="270" customWidth="1"/>
    <col min="3088" max="3088" width="4.5546875" style="270" customWidth="1"/>
    <col min="3089" max="3089" width="11.6640625" style="270" customWidth="1"/>
    <col min="3090" max="3096" width="8.88671875" style="270"/>
    <col min="3097" max="3109" width="0" style="270" hidden="1" customWidth="1"/>
    <col min="3110" max="3328" width="8.88671875" style="270"/>
    <col min="3329" max="3329" width="5.44140625" style="270" customWidth="1"/>
    <col min="3330" max="3330" width="4.44140625" style="270" customWidth="1"/>
    <col min="3331" max="3331" width="8.33203125" style="270" customWidth="1"/>
    <col min="3332" max="3332" width="7.109375" style="270" customWidth="1"/>
    <col min="3333" max="3333" width="9.33203125" style="270" customWidth="1"/>
    <col min="3334" max="3334" width="7.109375" style="270" customWidth="1"/>
    <col min="3335" max="3335" width="9.33203125" style="270" customWidth="1"/>
    <col min="3336" max="3336" width="7.109375" style="270" customWidth="1"/>
    <col min="3337" max="3337" width="9.33203125" style="270" customWidth="1"/>
    <col min="3338" max="3338" width="11.21875" style="270" customWidth="1"/>
    <col min="3339" max="3341" width="8.5546875" style="270" customWidth="1"/>
    <col min="3342" max="3342" width="8.88671875" style="270"/>
    <col min="3343" max="3343" width="5.5546875" style="270" customWidth="1"/>
    <col min="3344" max="3344" width="4.5546875" style="270" customWidth="1"/>
    <col min="3345" max="3345" width="11.6640625" style="270" customWidth="1"/>
    <col min="3346" max="3352" width="8.88671875" style="270"/>
    <col min="3353" max="3365" width="0" style="270" hidden="1" customWidth="1"/>
    <col min="3366" max="3584" width="8.88671875" style="270"/>
    <col min="3585" max="3585" width="5.44140625" style="270" customWidth="1"/>
    <col min="3586" max="3586" width="4.44140625" style="270" customWidth="1"/>
    <col min="3587" max="3587" width="8.33203125" style="270" customWidth="1"/>
    <col min="3588" max="3588" width="7.109375" style="270" customWidth="1"/>
    <col min="3589" max="3589" width="9.33203125" style="270" customWidth="1"/>
    <col min="3590" max="3590" width="7.109375" style="270" customWidth="1"/>
    <col min="3591" max="3591" width="9.33203125" style="270" customWidth="1"/>
    <col min="3592" max="3592" width="7.109375" style="270" customWidth="1"/>
    <col min="3593" max="3593" width="9.33203125" style="270" customWidth="1"/>
    <col min="3594" max="3594" width="11.21875" style="270" customWidth="1"/>
    <col min="3595" max="3597" width="8.5546875" style="270" customWidth="1"/>
    <col min="3598" max="3598" width="8.88671875" style="270"/>
    <col min="3599" max="3599" width="5.5546875" style="270" customWidth="1"/>
    <col min="3600" max="3600" width="4.5546875" style="270" customWidth="1"/>
    <col min="3601" max="3601" width="11.6640625" style="270" customWidth="1"/>
    <col min="3602" max="3608" width="8.88671875" style="270"/>
    <col min="3609" max="3621" width="0" style="270" hidden="1" customWidth="1"/>
    <col min="3622" max="3840" width="8.88671875" style="270"/>
    <col min="3841" max="3841" width="5.44140625" style="270" customWidth="1"/>
    <col min="3842" max="3842" width="4.44140625" style="270" customWidth="1"/>
    <col min="3843" max="3843" width="8.33203125" style="270" customWidth="1"/>
    <col min="3844" max="3844" width="7.109375" style="270" customWidth="1"/>
    <col min="3845" max="3845" width="9.33203125" style="270" customWidth="1"/>
    <col min="3846" max="3846" width="7.109375" style="270" customWidth="1"/>
    <col min="3847" max="3847" width="9.33203125" style="270" customWidth="1"/>
    <col min="3848" max="3848" width="7.109375" style="270" customWidth="1"/>
    <col min="3849" max="3849" width="9.33203125" style="270" customWidth="1"/>
    <col min="3850" max="3850" width="11.21875" style="270" customWidth="1"/>
    <col min="3851" max="3853" width="8.5546875" style="270" customWidth="1"/>
    <col min="3854" max="3854" width="8.88671875" style="270"/>
    <col min="3855" max="3855" width="5.5546875" style="270" customWidth="1"/>
    <col min="3856" max="3856" width="4.5546875" style="270" customWidth="1"/>
    <col min="3857" max="3857" width="11.6640625" style="270" customWidth="1"/>
    <col min="3858" max="3864" width="8.88671875" style="270"/>
    <col min="3865" max="3877" width="0" style="270" hidden="1" customWidth="1"/>
    <col min="3878" max="4096" width="8.88671875" style="270"/>
    <col min="4097" max="4097" width="5.44140625" style="270" customWidth="1"/>
    <col min="4098" max="4098" width="4.44140625" style="270" customWidth="1"/>
    <col min="4099" max="4099" width="8.33203125" style="270" customWidth="1"/>
    <col min="4100" max="4100" width="7.109375" style="270" customWidth="1"/>
    <col min="4101" max="4101" width="9.33203125" style="270" customWidth="1"/>
    <col min="4102" max="4102" width="7.109375" style="270" customWidth="1"/>
    <col min="4103" max="4103" width="9.33203125" style="270" customWidth="1"/>
    <col min="4104" max="4104" width="7.109375" style="270" customWidth="1"/>
    <col min="4105" max="4105" width="9.33203125" style="270" customWidth="1"/>
    <col min="4106" max="4106" width="11.21875" style="270" customWidth="1"/>
    <col min="4107" max="4109" width="8.5546875" style="270" customWidth="1"/>
    <col min="4110" max="4110" width="8.88671875" style="270"/>
    <col min="4111" max="4111" width="5.5546875" style="270" customWidth="1"/>
    <col min="4112" max="4112" width="4.5546875" style="270" customWidth="1"/>
    <col min="4113" max="4113" width="11.6640625" style="270" customWidth="1"/>
    <col min="4114" max="4120" width="8.88671875" style="270"/>
    <col min="4121" max="4133" width="0" style="270" hidden="1" customWidth="1"/>
    <col min="4134" max="4352" width="8.88671875" style="270"/>
    <col min="4353" max="4353" width="5.44140625" style="270" customWidth="1"/>
    <col min="4354" max="4354" width="4.44140625" style="270" customWidth="1"/>
    <col min="4355" max="4355" width="8.33203125" style="270" customWidth="1"/>
    <col min="4356" max="4356" width="7.109375" style="270" customWidth="1"/>
    <col min="4357" max="4357" width="9.33203125" style="270" customWidth="1"/>
    <col min="4358" max="4358" width="7.109375" style="270" customWidth="1"/>
    <col min="4359" max="4359" width="9.33203125" style="270" customWidth="1"/>
    <col min="4360" max="4360" width="7.109375" style="270" customWidth="1"/>
    <col min="4361" max="4361" width="9.33203125" style="270" customWidth="1"/>
    <col min="4362" max="4362" width="11.21875" style="270" customWidth="1"/>
    <col min="4363" max="4365" width="8.5546875" style="270" customWidth="1"/>
    <col min="4366" max="4366" width="8.88671875" style="270"/>
    <col min="4367" max="4367" width="5.5546875" style="270" customWidth="1"/>
    <col min="4368" max="4368" width="4.5546875" style="270" customWidth="1"/>
    <col min="4369" max="4369" width="11.6640625" style="270" customWidth="1"/>
    <col min="4370" max="4376" width="8.88671875" style="270"/>
    <col min="4377" max="4389" width="0" style="270" hidden="1" customWidth="1"/>
    <col min="4390" max="4608" width="8.88671875" style="270"/>
    <col min="4609" max="4609" width="5.44140625" style="270" customWidth="1"/>
    <col min="4610" max="4610" width="4.44140625" style="270" customWidth="1"/>
    <col min="4611" max="4611" width="8.33203125" style="270" customWidth="1"/>
    <col min="4612" max="4612" width="7.109375" style="270" customWidth="1"/>
    <col min="4613" max="4613" width="9.33203125" style="270" customWidth="1"/>
    <col min="4614" max="4614" width="7.109375" style="270" customWidth="1"/>
    <col min="4615" max="4615" width="9.33203125" style="270" customWidth="1"/>
    <col min="4616" max="4616" width="7.109375" style="270" customWidth="1"/>
    <col min="4617" max="4617" width="9.33203125" style="270" customWidth="1"/>
    <col min="4618" max="4618" width="11.21875" style="270" customWidth="1"/>
    <col min="4619" max="4621" width="8.5546875" style="270" customWidth="1"/>
    <col min="4622" max="4622" width="8.88671875" style="270"/>
    <col min="4623" max="4623" width="5.5546875" style="270" customWidth="1"/>
    <col min="4624" max="4624" width="4.5546875" style="270" customWidth="1"/>
    <col min="4625" max="4625" width="11.6640625" style="270" customWidth="1"/>
    <col min="4626" max="4632" width="8.88671875" style="270"/>
    <col min="4633" max="4645" width="0" style="270" hidden="1" customWidth="1"/>
    <col min="4646" max="4864" width="8.88671875" style="270"/>
    <col min="4865" max="4865" width="5.44140625" style="270" customWidth="1"/>
    <col min="4866" max="4866" width="4.44140625" style="270" customWidth="1"/>
    <col min="4867" max="4867" width="8.33203125" style="270" customWidth="1"/>
    <col min="4868" max="4868" width="7.109375" style="270" customWidth="1"/>
    <col min="4869" max="4869" width="9.33203125" style="270" customWidth="1"/>
    <col min="4870" max="4870" width="7.109375" style="270" customWidth="1"/>
    <col min="4871" max="4871" width="9.33203125" style="270" customWidth="1"/>
    <col min="4872" max="4872" width="7.109375" style="270" customWidth="1"/>
    <col min="4873" max="4873" width="9.33203125" style="270" customWidth="1"/>
    <col min="4874" max="4874" width="11.21875" style="270" customWidth="1"/>
    <col min="4875" max="4877" width="8.5546875" style="270" customWidth="1"/>
    <col min="4878" max="4878" width="8.88671875" style="270"/>
    <col min="4879" max="4879" width="5.5546875" style="270" customWidth="1"/>
    <col min="4880" max="4880" width="4.5546875" style="270" customWidth="1"/>
    <col min="4881" max="4881" width="11.6640625" style="270" customWidth="1"/>
    <col min="4882" max="4888" width="8.88671875" style="270"/>
    <col min="4889" max="4901" width="0" style="270" hidden="1" customWidth="1"/>
    <col min="4902" max="5120" width="8.88671875" style="270"/>
    <col min="5121" max="5121" width="5.44140625" style="270" customWidth="1"/>
    <col min="5122" max="5122" width="4.44140625" style="270" customWidth="1"/>
    <col min="5123" max="5123" width="8.33203125" style="270" customWidth="1"/>
    <col min="5124" max="5124" width="7.109375" style="270" customWidth="1"/>
    <col min="5125" max="5125" width="9.33203125" style="270" customWidth="1"/>
    <col min="5126" max="5126" width="7.109375" style="270" customWidth="1"/>
    <col min="5127" max="5127" width="9.33203125" style="270" customWidth="1"/>
    <col min="5128" max="5128" width="7.109375" style="270" customWidth="1"/>
    <col min="5129" max="5129" width="9.33203125" style="270" customWidth="1"/>
    <col min="5130" max="5130" width="11.21875" style="270" customWidth="1"/>
    <col min="5131" max="5133" width="8.5546875" style="270" customWidth="1"/>
    <col min="5134" max="5134" width="8.88671875" style="270"/>
    <col min="5135" max="5135" width="5.5546875" style="270" customWidth="1"/>
    <col min="5136" max="5136" width="4.5546875" style="270" customWidth="1"/>
    <col min="5137" max="5137" width="11.6640625" style="270" customWidth="1"/>
    <col min="5138" max="5144" width="8.88671875" style="270"/>
    <col min="5145" max="5157" width="0" style="270" hidden="1" customWidth="1"/>
    <col min="5158" max="5376" width="8.88671875" style="270"/>
    <col min="5377" max="5377" width="5.44140625" style="270" customWidth="1"/>
    <col min="5378" max="5378" width="4.44140625" style="270" customWidth="1"/>
    <col min="5379" max="5379" width="8.33203125" style="270" customWidth="1"/>
    <col min="5380" max="5380" width="7.109375" style="270" customWidth="1"/>
    <col min="5381" max="5381" width="9.33203125" style="270" customWidth="1"/>
    <col min="5382" max="5382" width="7.109375" style="270" customWidth="1"/>
    <col min="5383" max="5383" width="9.33203125" style="270" customWidth="1"/>
    <col min="5384" max="5384" width="7.109375" style="270" customWidth="1"/>
    <col min="5385" max="5385" width="9.33203125" style="270" customWidth="1"/>
    <col min="5386" max="5386" width="11.21875" style="270" customWidth="1"/>
    <col min="5387" max="5389" width="8.5546875" style="270" customWidth="1"/>
    <col min="5390" max="5390" width="8.88671875" style="270"/>
    <col min="5391" max="5391" width="5.5546875" style="270" customWidth="1"/>
    <col min="5392" max="5392" width="4.5546875" style="270" customWidth="1"/>
    <col min="5393" max="5393" width="11.6640625" style="270" customWidth="1"/>
    <col min="5394" max="5400" width="8.88671875" style="270"/>
    <col min="5401" max="5413" width="0" style="270" hidden="1" customWidth="1"/>
    <col min="5414" max="5632" width="8.88671875" style="270"/>
    <col min="5633" max="5633" width="5.44140625" style="270" customWidth="1"/>
    <col min="5634" max="5634" width="4.44140625" style="270" customWidth="1"/>
    <col min="5635" max="5635" width="8.33203125" style="270" customWidth="1"/>
    <col min="5636" max="5636" width="7.109375" style="270" customWidth="1"/>
    <col min="5637" max="5637" width="9.33203125" style="270" customWidth="1"/>
    <col min="5638" max="5638" width="7.109375" style="270" customWidth="1"/>
    <col min="5639" max="5639" width="9.33203125" style="270" customWidth="1"/>
    <col min="5640" max="5640" width="7.109375" style="270" customWidth="1"/>
    <col min="5641" max="5641" width="9.33203125" style="270" customWidth="1"/>
    <col min="5642" max="5642" width="11.21875" style="270" customWidth="1"/>
    <col min="5643" max="5645" width="8.5546875" style="270" customWidth="1"/>
    <col min="5646" max="5646" width="8.88671875" style="270"/>
    <col min="5647" max="5647" width="5.5546875" style="270" customWidth="1"/>
    <col min="5648" max="5648" width="4.5546875" style="270" customWidth="1"/>
    <col min="5649" max="5649" width="11.6640625" style="270" customWidth="1"/>
    <col min="5650" max="5656" width="8.88671875" style="270"/>
    <col min="5657" max="5669" width="0" style="270" hidden="1" customWidth="1"/>
    <col min="5670" max="5888" width="8.88671875" style="270"/>
    <col min="5889" max="5889" width="5.44140625" style="270" customWidth="1"/>
    <col min="5890" max="5890" width="4.44140625" style="270" customWidth="1"/>
    <col min="5891" max="5891" width="8.33203125" style="270" customWidth="1"/>
    <col min="5892" max="5892" width="7.109375" style="270" customWidth="1"/>
    <col min="5893" max="5893" width="9.33203125" style="270" customWidth="1"/>
    <col min="5894" max="5894" width="7.109375" style="270" customWidth="1"/>
    <col min="5895" max="5895" width="9.33203125" style="270" customWidth="1"/>
    <col min="5896" max="5896" width="7.109375" style="270" customWidth="1"/>
    <col min="5897" max="5897" width="9.33203125" style="270" customWidth="1"/>
    <col min="5898" max="5898" width="11.21875" style="270" customWidth="1"/>
    <col min="5899" max="5901" width="8.5546875" style="270" customWidth="1"/>
    <col min="5902" max="5902" width="8.88671875" style="270"/>
    <col min="5903" max="5903" width="5.5546875" style="270" customWidth="1"/>
    <col min="5904" max="5904" width="4.5546875" style="270" customWidth="1"/>
    <col min="5905" max="5905" width="11.6640625" style="270" customWidth="1"/>
    <col min="5906" max="5912" width="8.88671875" style="270"/>
    <col min="5913" max="5925" width="0" style="270" hidden="1" customWidth="1"/>
    <col min="5926" max="6144" width="8.88671875" style="270"/>
    <col min="6145" max="6145" width="5.44140625" style="270" customWidth="1"/>
    <col min="6146" max="6146" width="4.44140625" style="270" customWidth="1"/>
    <col min="6147" max="6147" width="8.33203125" style="270" customWidth="1"/>
    <col min="6148" max="6148" width="7.109375" style="270" customWidth="1"/>
    <col min="6149" max="6149" width="9.33203125" style="270" customWidth="1"/>
    <col min="6150" max="6150" width="7.109375" style="270" customWidth="1"/>
    <col min="6151" max="6151" width="9.33203125" style="270" customWidth="1"/>
    <col min="6152" max="6152" width="7.109375" style="270" customWidth="1"/>
    <col min="6153" max="6153" width="9.33203125" style="270" customWidth="1"/>
    <col min="6154" max="6154" width="11.21875" style="270" customWidth="1"/>
    <col min="6155" max="6157" width="8.5546875" style="270" customWidth="1"/>
    <col min="6158" max="6158" width="8.88671875" style="270"/>
    <col min="6159" max="6159" width="5.5546875" style="270" customWidth="1"/>
    <col min="6160" max="6160" width="4.5546875" style="270" customWidth="1"/>
    <col min="6161" max="6161" width="11.6640625" style="270" customWidth="1"/>
    <col min="6162" max="6168" width="8.88671875" style="270"/>
    <col min="6169" max="6181" width="0" style="270" hidden="1" customWidth="1"/>
    <col min="6182" max="6400" width="8.88671875" style="270"/>
    <col min="6401" max="6401" width="5.44140625" style="270" customWidth="1"/>
    <col min="6402" max="6402" width="4.44140625" style="270" customWidth="1"/>
    <col min="6403" max="6403" width="8.33203125" style="270" customWidth="1"/>
    <col min="6404" max="6404" width="7.109375" style="270" customWidth="1"/>
    <col min="6405" max="6405" width="9.33203125" style="270" customWidth="1"/>
    <col min="6406" max="6406" width="7.109375" style="270" customWidth="1"/>
    <col min="6407" max="6407" width="9.33203125" style="270" customWidth="1"/>
    <col min="6408" max="6408" width="7.109375" style="270" customWidth="1"/>
    <col min="6409" max="6409" width="9.33203125" style="270" customWidth="1"/>
    <col min="6410" max="6410" width="11.21875" style="270" customWidth="1"/>
    <col min="6411" max="6413" width="8.5546875" style="270" customWidth="1"/>
    <col min="6414" max="6414" width="8.88671875" style="270"/>
    <col min="6415" max="6415" width="5.5546875" style="270" customWidth="1"/>
    <col min="6416" max="6416" width="4.5546875" style="270" customWidth="1"/>
    <col min="6417" max="6417" width="11.6640625" style="270" customWidth="1"/>
    <col min="6418" max="6424" width="8.88671875" style="270"/>
    <col min="6425" max="6437" width="0" style="270" hidden="1" customWidth="1"/>
    <col min="6438" max="6656" width="8.88671875" style="270"/>
    <col min="6657" max="6657" width="5.44140625" style="270" customWidth="1"/>
    <col min="6658" max="6658" width="4.44140625" style="270" customWidth="1"/>
    <col min="6659" max="6659" width="8.33203125" style="270" customWidth="1"/>
    <col min="6660" max="6660" width="7.109375" style="270" customWidth="1"/>
    <col min="6661" max="6661" width="9.33203125" style="270" customWidth="1"/>
    <col min="6662" max="6662" width="7.109375" style="270" customWidth="1"/>
    <col min="6663" max="6663" width="9.33203125" style="270" customWidth="1"/>
    <col min="6664" max="6664" width="7.109375" style="270" customWidth="1"/>
    <col min="6665" max="6665" width="9.33203125" style="270" customWidth="1"/>
    <col min="6666" max="6666" width="11.21875" style="270" customWidth="1"/>
    <col min="6667" max="6669" width="8.5546875" style="270" customWidth="1"/>
    <col min="6670" max="6670" width="8.88671875" style="270"/>
    <col min="6671" max="6671" width="5.5546875" style="270" customWidth="1"/>
    <col min="6672" max="6672" width="4.5546875" style="270" customWidth="1"/>
    <col min="6673" max="6673" width="11.6640625" style="270" customWidth="1"/>
    <col min="6674" max="6680" width="8.88671875" style="270"/>
    <col min="6681" max="6693" width="0" style="270" hidden="1" customWidth="1"/>
    <col min="6694" max="6912" width="8.88671875" style="270"/>
    <col min="6913" max="6913" width="5.44140625" style="270" customWidth="1"/>
    <col min="6914" max="6914" width="4.44140625" style="270" customWidth="1"/>
    <col min="6915" max="6915" width="8.33203125" style="270" customWidth="1"/>
    <col min="6916" max="6916" width="7.109375" style="270" customWidth="1"/>
    <col min="6917" max="6917" width="9.33203125" style="270" customWidth="1"/>
    <col min="6918" max="6918" width="7.109375" style="270" customWidth="1"/>
    <col min="6919" max="6919" width="9.33203125" style="270" customWidth="1"/>
    <col min="6920" max="6920" width="7.109375" style="270" customWidth="1"/>
    <col min="6921" max="6921" width="9.33203125" style="270" customWidth="1"/>
    <col min="6922" max="6922" width="11.21875" style="270" customWidth="1"/>
    <col min="6923" max="6925" width="8.5546875" style="270" customWidth="1"/>
    <col min="6926" max="6926" width="8.88671875" style="270"/>
    <col min="6927" max="6927" width="5.5546875" style="270" customWidth="1"/>
    <col min="6928" max="6928" width="4.5546875" style="270" customWidth="1"/>
    <col min="6929" max="6929" width="11.6640625" style="270" customWidth="1"/>
    <col min="6930" max="6936" width="8.88671875" style="270"/>
    <col min="6937" max="6949" width="0" style="270" hidden="1" customWidth="1"/>
    <col min="6950" max="7168" width="8.88671875" style="270"/>
    <col min="7169" max="7169" width="5.44140625" style="270" customWidth="1"/>
    <col min="7170" max="7170" width="4.44140625" style="270" customWidth="1"/>
    <col min="7171" max="7171" width="8.33203125" style="270" customWidth="1"/>
    <col min="7172" max="7172" width="7.109375" style="270" customWidth="1"/>
    <col min="7173" max="7173" width="9.33203125" style="270" customWidth="1"/>
    <col min="7174" max="7174" width="7.109375" style="270" customWidth="1"/>
    <col min="7175" max="7175" width="9.33203125" style="270" customWidth="1"/>
    <col min="7176" max="7176" width="7.109375" style="270" customWidth="1"/>
    <col min="7177" max="7177" width="9.33203125" style="270" customWidth="1"/>
    <col min="7178" max="7178" width="11.21875" style="270" customWidth="1"/>
    <col min="7179" max="7181" width="8.5546875" style="270" customWidth="1"/>
    <col min="7182" max="7182" width="8.88671875" style="270"/>
    <col min="7183" max="7183" width="5.5546875" style="270" customWidth="1"/>
    <col min="7184" max="7184" width="4.5546875" style="270" customWidth="1"/>
    <col min="7185" max="7185" width="11.6640625" style="270" customWidth="1"/>
    <col min="7186" max="7192" width="8.88671875" style="270"/>
    <col min="7193" max="7205" width="0" style="270" hidden="1" customWidth="1"/>
    <col min="7206" max="7424" width="8.88671875" style="270"/>
    <col min="7425" max="7425" width="5.44140625" style="270" customWidth="1"/>
    <col min="7426" max="7426" width="4.44140625" style="270" customWidth="1"/>
    <col min="7427" max="7427" width="8.33203125" style="270" customWidth="1"/>
    <col min="7428" max="7428" width="7.109375" style="270" customWidth="1"/>
    <col min="7429" max="7429" width="9.33203125" style="270" customWidth="1"/>
    <col min="7430" max="7430" width="7.109375" style="270" customWidth="1"/>
    <col min="7431" max="7431" width="9.33203125" style="270" customWidth="1"/>
    <col min="7432" max="7432" width="7.109375" style="270" customWidth="1"/>
    <col min="7433" max="7433" width="9.33203125" style="270" customWidth="1"/>
    <col min="7434" max="7434" width="11.21875" style="270" customWidth="1"/>
    <col min="7435" max="7437" width="8.5546875" style="270" customWidth="1"/>
    <col min="7438" max="7438" width="8.88671875" style="270"/>
    <col min="7439" max="7439" width="5.5546875" style="270" customWidth="1"/>
    <col min="7440" max="7440" width="4.5546875" style="270" customWidth="1"/>
    <col min="7441" max="7441" width="11.6640625" style="270" customWidth="1"/>
    <col min="7442" max="7448" width="8.88671875" style="270"/>
    <col min="7449" max="7461" width="0" style="270" hidden="1" customWidth="1"/>
    <col min="7462" max="7680" width="8.88671875" style="270"/>
    <col min="7681" max="7681" width="5.44140625" style="270" customWidth="1"/>
    <col min="7682" max="7682" width="4.44140625" style="270" customWidth="1"/>
    <col min="7683" max="7683" width="8.33203125" style="270" customWidth="1"/>
    <col min="7684" max="7684" width="7.109375" style="270" customWidth="1"/>
    <col min="7685" max="7685" width="9.33203125" style="270" customWidth="1"/>
    <col min="7686" max="7686" width="7.109375" style="270" customWidth="1"/>
    <col min="7687" max="7687" width="9.33203125" style="270" customWidth="1"/>
    <col min="7688" max="7688" width="7.109375" style="270" customWidth="1"/>
    <col min="7689" max="7689" width="9.33203125" style="270" customWidth="1"/>
    <col min="7690" max="7690" width="11.21875" style="270" customWidth="1"/>
    <col min="7691" max="7693" width="8.5546875" style="270" customWidth="1"/>
    <col min="7694" max="7694" width="8.88671875" style="270"/>
    <col min="7695" max="7695" width="5.5546875" style="270" customWidth="1"/>
    <col min="7696" max="7696" width="4.5546875" style="270" customWidth="1"/>
    <col min="7697" max="7697" width="11.6640625" style="270" customWidth="1"/>
    <col min="7698" max="7704" width="8.88671875" style="270"/>
    <col min="7705" max="7717" width="0" style="270" hidden="1" customWidth="1"/>
    <col min="7718" max="7936" width="8.88671875" style="270"/>
    <col min="7937" max="7937" width="5.44140625" style="270" customWidth="1"/>
    <col min="7938" max="7938" width="4.44140625" style="270" customWidth="1"/>
    <col min="7939" max="7939" width="8.33203125" style="270" customWidth="1"/>
    <col min="7940" max="7940" width="7.109375" style="270" customWidth="1"/>
    <col min="7941" max="7941" width="9.33203125" style="270" customWidth="1"/>
    <col min="7942" max="7942" width="7.109375" style="270" customWidth="1"/>
    <col min="7943" max="7943" width="9.33203125" style="270" customWidth="1"/>
    <col min="7944" max="7944" width="7.109375" style="270" customWidth="1"/>
    <col min="7945" max="7945" width="9.33203125" style="270" customWidth="1"/>
    <col min="7946" max="7946" width="11.21875" style="270" customWidth="1"/>
    <col min="7947" max="7949" width="8.5546875" style="270" customWidth="1"/>
    <col min="7950" max="7950" width="8.88671875" style="270"/>
    <col min="7951" max="7951" width="5.5546875" style="270" customWidth="1"/>
    <col min="7952" max="7952" width="4.5546875" style="270" customWidth="1"/>
    <col min="7953" max="7953" width="11.6640625" style="270" customWidth="1"/>
    <col min="7954" max="7960" width="8.88671875" style="270"/>
    <col min="7961" max="7973" width="0" style="270" hidden="1" customWidth="1"/>
    <col min="7974" max="8192" width="8.88671875" style="270"/>
    <col min="8193" max="8193" width="5.44140625" style="270" customWidth="1"/>
    <col min="8194" max="8194" width="4.44140625" style="270" customWidth="1"/>
    <col min="8195" max="8195" width="8.33203125" style="270" customWidth="1"/>
    <col min="8196" max="8196" width="7.109375" style="270" customWidth="1"/>
    <col min="8197" max="8197" width="9.33203125" style="270" customWidth="1"/>
    <col min="8198" max="8198" width="7.109375" style="270" customWidth="1"/>
    <col min="8199" max="8199" width="9.33203125" style="270" customWidth="1"/>
    <col min="8200" max="8200" width="7.109375" style="270" customWidth="1"/>
    <col min="8201" max="8201" width="9.33203125" style="270" customWidth="1"/>
    <col min="8202" max="8202" width="11.21875" style="270" customWidth="1"/>
    <col min="8203" max="8205" width="8.5546875" style="270" customWidth="1"/>
    <col min="8206" max="8206" width="8.88671875" style="270"/>
    <col min="8207" max="8207" width="5.5546875" style="270" customWidth="1"/>
    <col min="8208" max="8208" width="4.5546875" style="270" customWidth="1"/>
    <col min="8209" max="8209" width="11.6640625" style="270" customWidth="1"/>
    <col min="8210" max="8216" width="8.88671875" style="270"/>
    <col min="8217" max="8229" width="0" style="270" hidden="1" customWidth="1"/>
    <col min="8230" max="8448" width="8.88671875" style="270"/>
    <col min="8449" max="8449" width="5.44140625" style="270" customWidth="1"/>
    <col min="8450" max="8450" width="4.44140625" style="270" customWidth="1"/>
    <col min="8451" max="8451" width="8.33203125" style="270" customWidth="1"/>
    <col min="8452" max="8452" width="7.109375" style="270" customWidth="1"/>
    <col min="8453" max="8453" width="9.33203125" style="270" customWidth="1"/>
    <col min="8454" max="8454" width="7.109375" style="270" customWidth="1"/>
    <col min="8455" max="8455" width="9.33203125" style="270" customWidth="1"/>
    <col min="8456" max="8456" width="7.109375" style="270" customWidth="1"/>
    <col min="8457" max="8457" width="9.33203125" style="270" customWidth="1"/>
    <col min="8458" max="8458" width="11.21875" style="270" customWidth="1"/>
    <col min="8459" max="8461" width="8.5546875" style="270" customWidth="1"/>
    <col min="8462" max="8462" width="8.88671875" style="270"/>
    <col min="8463" max="8463" width="5.5546875" style="270" customWidth="1"/>
    <col min="8464" max="8464" width="4.5546875" style="270" customWidth="1"/>
    <col min="8465" max="8465" width="11.6640625" style="270" customWidth="1"/>
    <col min="8466" max="8472" width="8.88671875" style="270"/>
    <col min="8473" max="8485" width="0" style="270" hidden="1" customWidth="1"/>
    <col min="8486" max="8704" width="8.88671875" style="270"/>
    <col min="8705" max="8705" width="5.44140625" style="270" customWidth="1"/>
    <col min="8706" max="8706" width="4.44140625" style="270" customWidth="1"/>
    <col min="8707" max="8707" width="8.33203125" style="270" customWidth="1"/>
    <col min="8708" max="8708" width="7.109375" style="270" customWidth="1"/>
    <col min="8709" max="8709" width="9.33203125" style="270" customWidth="1"/>
    <col min="8710" max="8710" width="7.109375" style="270" customWidth="1"/>
    <col min="8711" max="8711" width="9.33203125" style="270" customWidth="1"/>
    <col min="8712" max="8712" width="7.109375" style="270" customWidth="1"/>
    <col min="8713" max="8713" width="9.33203125" style="270" customWidth="1"/>
    <col min="8714" max="8714" width="11.21875" style="270" customWidth="1"/>
    <col min="8715" max="8717" width="8.5546875" style="270" customWidth="1"/>
    <col min="8718" max="8718" width="8.88671875" style="270"/>
    <col min="8719" max="8719" width="5.5546875" style="270" customWidth="1"/>
    <col min="8720" max="8720" width="4.5546875" style="270" customWidth="1"/>
    <col min="8721" max="8721" width="11.6640625" style="270" customWidth="1"/>
    <col min="8722" max="8728" width="8.88671875" style="270"/>
    <col min="8729" max="8741" width="0" style="270" hidden="1" customWidth="1"/>
    <col min="8742" max="8960" width="8.88671875" style="270"/>
    <col min="8961" max="8961" width="5.44140625" style="270" customWidth="1"/>
    <col min="8962" max="8962" width="4.44140625" style="270" customWidth="1"/>
    <col min="8963" max="8963" width="8.33203125" style="270" customWidth="1"/>
    <col min="8964" max="8964" width="7.109375" style="270" customWidth="1"/>
    <col min="8965" max="8965" width="9.33203125" style="270" customWidth="1"/>
    <col min="8966" max="8966" width="7.109375" style="270" customWidth="1"/>
    <col min="8967" max="8967" width="9.33203125" style="270" customWidth="1"/>
    <col min="8968" max="8968" width="7.109375" style="270" customWidth="1"/>
    <col min="8969" max="8969" width="9.33203125" style="270" customWidth="1"/>
    <col min="8970" max="8970" width="11.21875" style="270" customWidth="1"/>
    <col min="8971" max="8973" width="8.5546875" style="270" customWidth="1"/>
    <col min="8974" max="8974" width="8.88671875" style="270"/>
    <col min="8975" max="8975" width="5.5546875" style="270" customWidth="1"/>
    <col min="8976" max="8976" width="4.5546875" style="270" customWidth="1"/>
    <col min="8977" max="8977" width="11.6640625" style="270" customWidth="1"/>
    <col min="8978" max="8984" width="8.88671875" style="270"/>
    <col min="8985" max="8997" width="0" style="270" hidden="1" customWidth="1"/>
    <col min="8998" max="9216" width="8.88671875" style="270"/>
    <col min="9217" max="9217" width="5.44140625" style="270" customWidth="1"/>
    <col min="9218" max="9218" width="4.44140625" style="270" customWidth="1"/>
    <col min="9219" max="9219" width="8.33203125" style="270" customWidth="1"/>
    <col min="9220" max="9220" width="7.109375" style="270" customWidth="1"/>
    <col min="9221" max="9221" width="9.33203125" style="270" customWidth="1"/>
    <col min="9222" max="9222" width="7.109375" style="270" customWidth="1"/>
    <col min="9223" max="9223" width="9.33203125" style="270" customWidth="1"/>
    <col min="9224" max="9224" width="7.109375" style="270" customWidth="1"/>
    <col min="9225" max="9225" width="9.33203125" style="270" customWidth="1"/>
    <col min="9226" max="9226" width="11.21875" style="270" customWidth="1"/>
    <col min="9227" max="9229" width="8.5546875" style="270" customWidth="1"/>
    <col min="9230" max="9230" width="8.88671875" style="270"/>
    <col min="9231" max="9231" width="5.5546875" style="270" customWidth="1"/>
    <col min="9232" max="9232" width="4.5546875" style="270" customWidth="1"/>
    <col min="9233" max="9233" width="11.6640625" style="270" customWidth="1"/>
    <col min="9234" max="9240" width="8.88671875" style="270"/>
    <col min="9241" max="9253" width="0" style="270" hidden="1" customWidth="1"/>
    <col min="9254" max="9472" width="8.88671875" style="270"/>
    <col min="9473" max="9473" width="5.44140625" style="270" customWidth="1"/>
    <col min="9474" max="9474" width="4.44140625" style="270" customWidth="1"/>
    <col min="9475" max="9475" width="8.33203125" style="270" customWidth="1"/>
    <col min="9476" max="9476" width="7.109375" style="270" customWidth="1"/>
    <col min="9477" max="9477" width="9.33203125" style="270" customWidth="1"/>
    <col min="9478" max="9478" width="7.109375" style="270" customWidth="1"/>
    <col min="9479" max="9479" width="9.33203125" style="270" customWidth="1"/>
    <col min="9480" max="9480" width="7.109375" style="270" customWidth="1"/>
    <col min="9481" max="9481" width="9.33203125" style="270" customWidth="1"/>
    <col min="9482" max="9482" width="11.21875" style="270" customWidth="1"/>
    <col min="9483" max="9485" width="8.5546875" style="270" customWidth="1"/>
    <col min="9486" max="9486" width="8.88671875" style="270"/>
    <col min="9487" max="9487" width="5.5546875" style="270" customWidth="1"/>
    <col min="9488" max="9488" width="4.5546875" style="270" customWidth="1"/>
    <col min="9489" max="9489" width="11.6640625" style="270" customWidth="1"/>
    <col min="9490" max="9496" width="8.88671875" style="270"/>
    <col min="9497" max="9509" width="0" style="270" hidden="1" customWidth="1"/>
    <col min="9510" max="9728" width="8.88671875" style="270"/>
    <col min="9729" max="9729" width="5.44140625" style="270" customWidth="1"/>
    <col min="9730" max="9730" width="4.44140625" style="270" customWidth="1"/>
    <col min="9731" max="9731" width="8.33203125" style="270" customWidth="1"/>
    <col min="9732" max="9732" width="7.109375" style="270" customWidth="1"/>
    <col min="9733" max="9733" width="9.33203125" style="270" customWidth="1"/>
    <col min="9734" max="9734" width="7.109375" style="270" customWidth="1"/>
    <col min="9735" max="9735" width="9.33203125" style="270" customWidth="1"/>
    <col min="9736" max="9736" width="7.109375" style="270" customWidth="1"/>
    <col min="9737" max="9737" width="9.33203125" style="270" customWidth="1"/>
    <col min="9738" max="9738" width="11.21875" style="270" customWidth="1"/>
    <col min="9739" max="9741" width="8.5546875" style="270" customWidth="1"/>
    <col min="9742" max="9742" width="8.88671875" style="270"/>
    <col min="9743" max="9743" width="5.5546875" style="270" customWidth="1"/>
    <col min="9744" max="9744" width="4.5546875" style="270" customWidth="1"/>
    <col min="9745" max="9745" width="11.6640625" style="270" customWidth="1"/>
    <col min="9746" max="9752" width="8.88671875" style="270"/>
    <col min="9753" max="9765" width="0" style="270" hidden="1" customWidth="1"/>
    <col min="9766" max="9984" width="8.88671875" style="270"/>
    <col min="9985" max="9985" width="5.44140625" style="270" customWidth="1"/>
    <col min="9986" max="9986" width="4.44140625" style="270" customWidth="1"/>
    <col min="9987" max="9987" width="8.33203125" style="270" customWidth="1"/>
    <col min="9988" max="9988" width="7.109375" style="270" customWidth="1"/>
    <col min="9989" max="9989" width="9.33203125" style="270" customWidth="1"/>
    <col min="9990" max="9990" width="7.109375" style="270" customWidth="1"/>
    <col min="9991" max="9991" width="9.33203125" style="270" customWidth="1"/>
    <col min="9992" max="9992" width="7.109375" style="270" customWidth="1"/>
    <col min="9993" max="9993" width="9.33203125" style="270" customWidth="1"/>
    <col min="9994" max="9994" width="11.21875" style="270" customWidth="1"/>
    <col min="9995" max="9997" width="8.5546875" style="270" customWidth="1"/>
    <col min="9998" max="9998" width="8.88671875" style="270"/>
    <col min="9999" max="9999" width="5.5546875" style="270" customWidth="1"/>
    <col min="10000" max="10000" width="4.5546875" style="270" customWidth="1"/>
    <col min="10001" max="10001" width="11.6640625" style="270" customWidth="1"/>
    <col min="10002" max="10008" width="8.88671875" style="270"/>
    <col min="10009" max="10021" width="0" style="270" hidden="1" customWidth="1"/>
    <col min="10022" max="10240" width="8.88671875" style="270"/>
    <col min="10241" max="10241" width="5.44140625" style="270" customWidth="1"/>
    <col min="10242" max="10242" width="4.44140625" style="270" customWidth="1"/>
    <col min="10243" max="10243" width="8.33203125" style="270" customWidth="1"/>
    <col min="10244" max="10244" width="7.109375" style="270" customWidth="1"/>
    <col min="10245" max="10245" width="9.33203125" style="270" customWidth="1"/>
    <col min="10246" max="10246" width="7.109375" style="270" customWidth="1"/>
    <col min="10247" max="10247" width="9.33203125" style="270" customWidth="1"/>
    <col min="10248" max="10248" width="7.109375" style="270" customWidth="1"/>
    <col min="10249" max="10249" width="9.33203125" style="270" customWidth="1"/>
    <col min="10250" max="10250" width="11.21875" style="270" customWidth="1"/>
    <col min="10251" max="10253" width="8.5546875" style="270" customWidth="1"/>
    <col min="10254" max="10254" width="8.88671875" style="270"/>
    <col min="10255" max="10255" width="5.5546875" style="270" customWidth="1"/>
    <col min="10256" max="10256" width="4.5546875" style="270" customWidth="1"/>
    <col min="10257" max="10257" width="11.6640625" style="270" customWidth="1"/>
    <col min="10258" max="10264" width="8.88671875" style="270"/>
    <col min="10265" max="10277" width="0" style="270" hidden="1" customWidth="1"/>
    <col min="10278" max="10496" width="8.88671875" style="270"/>
    <col min="10497" max="10497" width="5.44140625" style="270" customWidth="1"/>
    <col min="10498" max="10498" width="4.44140625" style="270" customWidth="1"/>
    <col min="10499" max="10499" width="8.33203125" style="270" customWidth="1"/>
    <col min="10500" max="10500" width="7.109375" style="270" customWidth="1"/>
    <col min="10501" max="10501" width="9.33203125" style="270" customWidth="1"/>
    <col min="10502" max="10502" width="7.109375" style="270" customWidth="1"/>
    <col min="10503" max="10503" width="9.33203125" style="270" customWidth="1"/>
    <col min="10504" max="10504" width="7.109375" style="270" customWidth="1"/>
    <col min="10505" max="10505" width="9.33203125" style="270" customWidth="1"/>
    <col min="10506" max="10506" width="11.21875" style="270" customWidth="1"/>
    <col min="10507" max="10509" width="8.5546875" style="270" customWidth="1"/>
    <col min="10510" max="10510" width="8.88671875" style="270"/>
    <col min="10511" max="10511" width="5.5546875" style="270" customWidth="1"/>
    <col min="10512" max="10512" width="4.5546875" style="270" customWidth="1"/>
    <col min="10513" max="10513" width="11.6640625" style="270" customWidth="1"/>
    <col min="10514" max="10520" width="8.88671875" style="270"/>
    <col min="10521" max="10533" width="0" style="270" hidden="1" customWidth="1"/>
    <col min="10534" max="10752" width="8.88671875" style="270"/>
    <col min="10753" max="10753" width="5.44140625" style="270" customWidth="1"/>
    <col min="10754" max="10754" width="4.44140625" style="270" customWidth="1"/>
    <col min="10755" max="10755" width="8.33203125" style="270" customWidth="1"/>
    <col min="10756" max="10756" width="7.109375" style="270" customWidth="1"/>
    <col min="10757" max="10757" width="9.33203125" style="270" customWidth="1"/>
    <col min="10758" max="10758" width="7.109375" style="270" customWidth="1"/>
    <col min="10759" max="10759" width="9.33203125" style="270" customWidth="1"/>
    <col min="10760" max="10760" width="7.109375" style="270" customWidth="1"/>
    <col min="10761" max="10761" width="9.33203125" style="270" customWidth="1"/>
    <col min="10762" max="10762" width="11.21875" style="270" customWidth="1"/>
    <col min="10763" max="10765" width="8.5546875" style="270" customWidth="1"/>
    <col min="10766" max="10766" width="8.88671875" style="270"/>
    <col min="10767" max="10767" width="5.5546875" style="270" customWidth="1"/>
    <col min="10768" max="10768" width="4.5546875" style="270" customWidth="1"/>
    <col min="10769" max="10769" width="11.6640625" style="270" customWidth="1"/>
    <col min="10770" max="10776" width="8.88671875" style="270"/>
    <col min="10777" max="10789" width="0" style="270" hidden="1" customWidth="1"/>
    <col min="10790" max="11008" width="8.88671875" style="270"/>
    <col min="11009" max="11009" width="5.44140625" style="270" customWidth="1"/>
    <col min="11010" max="11010" width="4.44140625" style="270" customWidth="1"/>
    <col min="11011" max="11011" width="8.33203125" style="270" customWidth="1"/>
    <col min="11012" max="11012" width="7.109375" style="270" customWidth="1"/>
    <col min="11013" max="11013" width="9.33203125" style="270" customWidth="1"/>
    <col min="11014" max="11014" width="7.109375" style="270" customWidth="1"/>
    <col min="11015" max="11015" width="9.33203125" style="270" customWidth="1"/>
    <col min="11016" max="11016" width="7.109375" style="270" customWidth="1"/>
    <col min="11017" max="11017" width="9.33203125" style="270" customWidth="1"/>
    <col min="11018" max="11018" width="11.21875" style="270" customWidth="1"/>
    <col min="11019" max="11021" width="8.5546875" style="270" customWidth="1"/>
    <col min="11022" max="11022" width="8.88671875" style="270"/>
    <col min="11023" max="11023" width="5.5546875" style="270" customWidth="1"/>
    <col min="11024" max="11024" width="4.5546875" style="270" customWidth="1"/>
    <col min="11025" max="11025" width="11.6640625" style="270" customWidth="1"/>
    <col min="11026" max="11032" width="8.88671875" style="270"/>
    <col min="11033" max="11045" width="0" style="270" hidden="1" customWidth="1"/>
    <col min="11046" max="11264" width="8.88671875" style="270"/>
    <col min="11265" max="11265" width="5.44140625" style="270" customWidth="1"/>
    <col min="11266" max="11266" width="4.44140625" style="270" customWidth="1"/>
    <col min="11267" max="11267" width="8.33203125" style="270" customWidth="1"/>
    <col min="11268" max="11268" width="7.109375" style="270" customWidth="1"/>
    <col min="11269" max="11269" width="9.33203125" style="270" customWidth="1"/>
    <col min="11270" max="11270" width="7.109375" style="270" customWidth="1"/>
    <col min="11271" max="11271" width="9.33203125" style="270" customWidth="1"/>
    <col min="11272" max="11272" width="7.109375" style="270" customWidth="1"/>
    <col min="11273" max="11273" width="9.33203125" style="270" customWidth="1"/>
    <col min="11274" max="11274" width="11.21875" style="270" customWidth="1"/>
    <col min="11275" max="11277" width="8.5546875" style="270" customWidth="1"/>
    <col min="11278" max="11278" width="8.88671875" style="270"/>
    <col min="11279" max="11279" width="5.5546875" style="270" customWidth="1"/>
    <col min="11280" max="11280" width="4.5546875" style="270" customWidth="1"/>
    <col min="11281" max="11281" width="11.6640625" style="270" customWidth="1"/>
    <col min="11282" max="11288" width="8.88671875" style="270"/>
    <col min="11289" max="11301" width="0" style="270" hidden="1" customWidth="1"/>
    <col min="11302" max="11520" width="8.88671875" style="270"/>
    <col min="11521" max="11521" width="5.44140625" style="270" customWidth="1"/>
    <col min="11522" max="11522" width="4.44140625" style="270" customWidth="1"/>
    <col min="11523" max="11523" width="8.33203125" style="270" customWidth="1"/>
    <col min="11524" max="11524" width="7.109375" style="270" customWidth="1"/>
    <col min="11525" max="11525" width="9.33203125" style="270" customWidth="1"/>
    <col min="11526" max="11526" width="7.109375" style="270" customWidth="1"/>
    <col min="11527" max="11527" width="9.33203125" style="270" customWidth="1"/>
    <col min="11528" max="11528" width="7.109375" style="270" customWidth="1"/>
    <col min="11529" max="11529" width="9.33203125" style="270" customWidth="1"/>
    <col min="11530" max="11530" width="11.21875" style="270" customWidth="1"/>
    <col min="11531" max="11533" width="8.5546875" style="270" customWidth="1"/>
    <col min="11534" max="11534" width="8.88671875" style="270"/>
    <col min="11535" max="11535" width="5.5546875" style="270" customWidth="1"/>
    <col min="11536" max="11536" width="4.5546875" style="270" customWidth="1"/>
    <col min="11537" max="11537" width="11.6640625" style="270" customWidth="1"/>
    <col min="11538" max="11544" width="8.88671875" style="270"/>
    <col min="11545" max="11557" width="0" style="270" hidden="1" customWidth="1"/>
    <col min="11558" max="11776" width="8.88671875" style="270"/>
    <col min="11777" max="11777" width="5.44140625" style="270" customWidth="1"/>
    <col min="11778" max="11778" width="4.44140625" style="270" customWidth="1"/>
    <col min="11779" max="11779" width="8.33203125" style="270" customWidth="1"/>
    <col min="11780" max="11780" width="7.109375" style="270" customWidth="1"/>
    <col min="11781" max="11781" width="9.33203125" style="270" customWidth="1"/>
    <col min="11782" max="11782" width="7.109375" style="270" customWidth="1"/>
    <col min="11783" max="11783" width="9.33203125" style="270" customWidth="1"/>
    <col min="11784" max="11784" width="7.109375" style="270" customWidth="1"/>
    <col min="11785" max="11785" width="9.33203125" style="270" customWidth="1"/>
    <col min="11786" max="11786" width="11.21875" style="270" customWidth="1"/>
    <col min="11787" max="11789" width="8.5546875" style="270" customWidth="1"/>
    <col min="11790" max="11790" width="8.88671875" style="270"/>
    <col min="11791" max="11791" width="5.5546875" style="270" customWidth="1"/>
    <col min="11792" max="11792" width="4.5546875" style="270" customWidth="1"/>
    <col min="11793" max="11793" width="11.6640625" style="270" customWidth="1"/>
    <col min="11794" max="11800" width="8.88671875" style="270"/>
    <col min="11801" max="11813" width="0" style="270" hidden="1" customWidth="1"/>
    <col min="11814" max="12032" width="8.88671875" style="270"/>
    <col min="12033" max="12033" width="5.44140625" style="270" customWidth="1"/>
    <col min="12034" max="12034" width="4.44140625" style="270" customWidth="1"/>
    <col min="12035" max="12035" width="8.33203125" style="270" customWidth="1"/>
    <col min="12036" max="12036" width="7.109375" style="270" customWidth="1"/>
    <col min="12037" max="12037" width="9.33203125" style="270" customWidth="1"/>
    <col min="12038" max="12038" width="7.109375" style="270" customWidth="1"/>
    <col min="12039" max="12039" width="9.33203125" style="270" customWidth="1"/>
    <col min="12040" max="12040" width="7.109375" style="270" customWidth="1"/>
    <col min="12041" max="12041" width="9.33203125" style="270" customWidth="1"/>
    <col min="12042" max="12042" width="11.21875" style="270" customWidth="1"/>
    <col min="12043" max="12045" width="8.5546875" style="270" customWidth="1"/>
    <col min="12046" max="12046" width="8.88671875" style="270"/>
    <col min="12047" max="12047" width="5.5546875" style="270" customWidth="1"/>
    <col min="12048" max="12048" width="4.5546875" style="270" customWidth="1"/>
    <col min="12049" max="12049" width="11.6640625" style="270" customWidth="1"/>
    <col min="12050" max="12056" width="8.88671875" style="270"/>
    <col min="12057" max="12069" width="0" style="270" hidden="1" customWidth="1"/>
    <col min="12070" max="12288" width="8.88671875" style="270"/>
    <col min="12289" max="12289" width="5.44140625" style="270" customWidth="1"/>
    <col min="12290" max="12290" width="4.44140625" style="270" customWidth="1"/>
    <col min="12291" max="12291" width="8.33203125" style="270" customWidth="1"/>
    <col min="12292" max="12292" width="7.109375" style="270" customWidth="1"/>
    <col min="12293" max="12293" width="9.33203125" style="270" customWidth="1"/>
    <col min="12294" max="12294" width="7.109375" style="270" customWidth="1"/>
    <col min="12295" max="12295" width="9.33203125" style="270" customWidth="1"/>
    <col min="12296" max="12296" width="7.109375" style="270" customWidth="1"/>
    <col min="12297" max="12297" width="9.33203125" style="270" customWidth="1"/>
    <col min="12298" max="12298" width="11.21875" style="270" customWidth="1"/>
    <col min="12299" max="12301" width="8.5546875" style="270" customWidth="1"/>
    <col min="12302" max="12302" width="8.88671875" style="270"/>
    <col min="12303" max="12303" width="5.5546875" style="270" customWidth="1"/>
    <col min="12304" max="12304" width="4.5546875" style="270" customWidth="1"/>
    <col min="12305" max="12305" width="11.6640625" style="270" customWidth="1"/>
    <col min="12306" max="12312" width="8.88671875" style="270"/>
    <col min="12313" max="12325" width="0" style="270" hidden="1" customWidth="1"/>
    <col min="12326" max="12544" width="8.88671875" style="270"/>
    <col min="12545" max="12545" width="5.44140625" style="270" customWidth="1"/>
    <col min="12546" max="12546" width="4.44140625" style="270" customWidth="1"/>
    <col min="12547" max="12547" width="8.33203125" style="270" customWidth="1"/>
    <col min="12548" max="12548" width="7.109375" style="270" customWidth="1"/>
    <col min="12549" max="12549" width="9.33203125" style="270" customWidth="1"/>
    <col min="12550" max="12550" width="7.109375" style="270" customWidth="1"/>
    <col min="12551" max="12551" width="9.33203125" style="270" customWidth="1"/>
    <col min="12552" max="12552" width="7.109375" style="270" customWidth="1"/>
    <col min="12553" max="12553" width="9.33203125" style="270" customWidth="1"/>
    <col min="12554" max="12554" width="11.21875" style="270" customWidth="1"/>
    <col min="12555" max="12557" width="8.5546875" style="270" customWidth="1"/>
    <col min="12558" max="12558" width="8.88671875" style="270"/>
    <col min="12559" max="12559" width="5.5546875" style="270" customWidth="1"/>
    <col min="12560" max="12560" width="4.5546875" style="270" customWidth="1"/>
    <col min="12561" max="12561" width="11.6640625" style="270" customWidth="1"/>
    <col min="12562" max="12568" width="8.88671875" style="270"/>
    <col min="12569" max="12581" width="0" style="270" hidden="1" customWidth="1"/>
    <col min="12582" max="12800" width="8.88671875" style="270"/>
    <col min="12801" max="12801" width="5.44140625" style="270" customWidth="1"/>
    <col min="12802" max="12802" width="4.44140625" style="270" customWidth="1"/>
    <col min="12803" max="12803" width="8.33203125" style="270" customWidth="1"/>
    <col min="12804" max="12804" width="7.109375" style="270" customWidth="1"/>
    <col min="12805" max="12805" width="9.33203125" style="270" customWidth="1"/>
    <col min="12806" max="12806" width="7.109375" style="270" customWidth="1"/>
    <col min="12807" max="12807" width="9.33203125" style="270" customWidth="1"/>
    <col min="12808" max="12808" width="7.109375" style="270" customWidth="1"/>
    <col min="12809" max="12809" width="9.33203125" style="270" customWidth="1"/>
    <col min="12810" max="12810" width="11.21875" style="270" customWidth="1"/>
    <col min="12811" max="12813" width="8.5546875" style="270" customWidth="1"/>
    <col min="12814" max="12814" width="8.88671875" style="270"/>
    <col min="12815" max="12815" width="5.5546875" style="270" customWidth="1"/>
    <col min="12816" max="12816" width="4.5546875" style="270" customWidth="1"/>
    <col min="12817" max="12817" width="11.6640625" style="270" customWidth="1"/>
    <col min="12818" max="12824" width="8.88671875" style="270"/>
    <col min="12825" max="12837" width="0" style="270" hidden="1" customWidth="1"/>
    <col min="12838" max="13056" width="8.88671875" style="270"/>
    <col min="13057" max="13057" width="5.44140625" style="270" customWidth="1"/>
    <col min="13058" max="13058" width="4.44140625" style="270" customWidth="1"/>
    <col min="13059" max="13059" width="8.33203125" style="270" customWidth="1"/>
    <col min="13060" max="13060" width="7.109375" style="270" customWidth="1"/>
    <col min="13061" max="13061" width="9.33203125" style="270" customWidth="1"/>
    <col min="13062" max="13062" width="7.109375" style="270" customWidth="1"/>
    <col min="13063" max="13063" width="9.33203125" style="270" customWidth="1"/>
    <col min="13064" max="13064" width="7.109375" style="270" customWidth="1"/>
    <col min="13065" max="13065" width="9.33203125" style="270" customWidth="1"/>
    <col min="13066" max="13066" width="11.21875" style="270" customWidth="1"/>
    <col min="13067" max="13069" width="8.5546875" style="270" customWidth="1"/>
    <col min="13070" max="13070" width="8.88671875" style="270"/>
    <col min="13071" max="13071" width="5.5546875" style="270" customWidth="1"/>
    <col min="13072" max="13072" width="4.5546875" style="270" customWidth="1"/>
    <col min="13073" max="13073" width="11.6640625" style="270" customWidth="1"/>
    <col min="13074" max="13080" width="8.88671875" style="270"/>
    <col min="13081" max="13093" width="0" style="270" hidden="1" customWidth="1"/>
    <col min="13094" max="13312" width="8.88671875" style="270"/>
    <col min="13313" max="13313" width="5.44140625" style="270" customWidth="1"/>
    <col min="13314" max="13314" width="4.44140625" style="270" customWidth="1"/>
    <col min="13315" max="13315" width="8.33203125" style="270" customWidth="1"/>
    <col min="13316" max="13316" width="7.109375" style="270" customWidth="1"/>
    <col min="13317" max="13317" width="9.33203125" style="270" customWidth="1"/>
    <col min="13318" max="13318" width="7.109375" style="270" customWidth="1"/>
    <col min="13319" max="13319" width="9.33203125" style="270" customWidth="1"/>
    <col min="13320" max="13320" width="7.109375" style="270" customWidth="1"/>
    <col min="13321" max="13321" width="9.33203125" style="270" customWidth="1"/>
    <col min="13322" max="13322" width="11.21875" style="270" customWidth="1"/>
    <col min="13323" max="13325" width="8.5546875" style="270" customWidth="1"/>
    <col min="13326" max="13326" width="8.88671875" style="270"/>
    <col min="13327" max="13327" width="5.5546875" style="270" customWidth="1"/>
    <col min="13328" max="13328" width="4.5546875" style="270" customWidth="1"/>
    <col min="13329" max="13329" width="11.6640625" style="270" customWidth="1"/>
    <col min="13330" max="13336" width="8.88671875" style="270"/>
    <col min="13337" max="13349" width="0" style="270" hidden="1" customWidth="1"/>
    <col min="13350" max="13568" width="8.88671875" style="270"/>
    <col min="13569" max="13569" width="5.44140625" style="270" customWidth="1"/>
    <col min="13570" max="13570" width="4.44140625" style="270" customWidth="1"/>
    <col min="13571" max="13571" width="8.33203125" style="270" customWidth="1"/>
    <col min="13572" max="13572" width="7.109375" style="270" customWidth="1"/>
    <col min="13573" max="13573" width="9.33203125" style="270" customWidth="1"/>
    <col min="13574" max="13574" width="7.109375" style="270" customWidth="1"/>
    <col min="13575" max="13575" width="9.33203125" style="270" customWidth="1"/>
    <col min="13576" max="13576" width="7.109375" style="270" customWidth="1"/>
    <col min="13577" max="13577" width="9.33203125" style="270" customWidth="1"/>
    <col min="13578" max="13578" width="11.21875" style="270" customWidth="1"/>
    <col min="13579" max="13581" width="8.5546875" style="270" customWidth="1"/>
    <col min="13582" max="13582" width="8.88671875" style="270"/>
    <col min="13583" max="13583" width="5.5546875" style="270" customWidth="1"/>
    <col min="13584" max="13584" width="4.5546875" style="270" customWidth="1"/>
    <col min="13585" max="13585" width="11.6640625" style="270" customWidth="1"/>
    <col min="13586" max="13592" width="8.88671875" style="270"/>
    <col min="13593" max="13605" width="0" style="270" hidden="1" customWidth="1"/>
    <col min="13606" max="13824" width="8.88671875" style="270"/>
    <col min="13825" max="13825" width="5.44140625" style="270" customWidth="1"/>
    <col min="13826" max="13826" width="4.44140625" style="270" customWidth="1"/>
    <col min="13827" max="13827" width="8.33203125" style="270" customWidth="1"/>
    <col min="13828" max="13828" width="7.109375" style="270" customWidth="1"/>
    <col min="13829" max="13829" width="9.33203125" style="270" customWidth="1"/>
    <col min="13830" max="13830" width="7.109375" style="270" customWidth="1"/>
    <col min="13831" max="13831" width="9.33203125" style="270" customWidth="1"/>
    <col min="13832" max="13832" width="7.109375" style="270" customWidth="1"/>
    <col min="13833" max="13833" width="9.33203125" style="270" customWidth="1"/>
    <col min="13834" max="13834" width="11.21875" style="270" customWidth="1"/>
    <col min="13835" max="13837" width="8.5546875" style="270" customWidth="1"/>
    <col min="13838" max="13838" width="8.88671875" style="270"/>
    <col min="13839" max="13839" width="5.5546875" style="270" customWidth="1"/>
    <col min="13840" max="13840" width="4.5546875" style="270" customWidth="1"/>
    <col min="13841" max="13841" width="11.6640625" style="270" customWidth="1"/>
    <col min="13842" max="13848" width="8.88671875" style="270"/>
    <col min="13849" max="13861" width="0" style="270" hidden="1" customWidth="1"/>
    <col min="13862" max="14080" width="8.88671875" style="270"/>
    <col min="14081" max="14081" width="5.44140625" style="270" customWidth="1"/>
    <col min="14082" max="14082" width="4.44140625" style="270" customWidth="1"/>
    <col min="14083" max="14083" width="8.33203125" style="270" customWidth="1"/>
    <col min="14084" max="14084" width="7.109375" style="270" customWidth="1"/>
    <col min="14085" max="14085" width="9.33203125" style="270" customWidth="1"/>
    <col min="14086" max="14086" width="7.109375" style="270" customWidth="1"/>
    <col min="14087" max="14087" width="9.33203125" style="270" customWidth="1"/>
    <col min="14088" max="14088" width="7.109375" style="270" customWidth="1"/>
    <col min="14089" max="14089" width="9.33203125" style="270" customWidth="1"/>
    <col min="14090" max="14090" width="11.21875" style="270" customWidth="1"/>
    <col min="14091" max="14093" width="8.5546875" style="270" customWidth="1"/>
    <col min="14094" max="14094" width="8.88671875" style="270"/>
    <col min="14095" max="14095" width="5.5546875" style="270" customWidth="1"/>
    <col min="14096" max="14096" width="4.5546875" style="270" customWidth="1"/>
    <col min="14097" max="14097" width="11.6640625" style="270" customWidth="1"/>
    <col min="14098" max="14104" width="8.88671875" style="270"/>
    <col min="14105" max="14117" width="0" style="270" hidden="1" customWidth="1"/>
    <col min="14118" max="14336" width="8.88671875" style="270"/>
    <col min="14337" max="14337" width="5.44140625" style="270" customWidth="1"/>
    <col min="14338" max="14338" width="4.44140625" style="270" customWidth="1"/>
    <col min="14339" max="14339" width="8.33203125" style="270" customWidth="1"/>
    <col min="14340" max="14340" width="7.109375" style="270" customWidth="1"/>
    <col min="14341" max="14341" width="9.33203125" style="270" customWidth="1"/>
    <col min="14342" max="14342" width="7.109375" style="270" customWidth="1"/>
    <col min="14343" max="14343" width="9.33203125" style="270" customWidth="1"/>
    <col min="14344" max="14344" width="7.109375" style="270" customWidth="1"/>
    <col min="14345" max="14345" width="9.33203125" style="270" customWidth="1"/>
    <col min="14346" max="14346" width="11.21875" style="270" customWidth="1"/>
    <col min="14347" max="14349" width="8.5546875" style="270" customWidth="1"/>
    <col min="14350" max="14350" width="8.88671875" style="270"/>
    <col min="14351" max="14351" width="5.5546875" style="270" customWidth="1"/>
    <col min="14352" max="14352" width="4.5546875" style="270" customWidth="1"/>
    <col min="14353" max="14353" width="11.6640625" style="270" customWidth="1"/>
    <col min="14354" max="14360" width="8.88671875" style="270"/>
    <col min="14361" max="14373" width="0" style="270" hidden="1" customWidth="1"/>
    <col min="14374" max="14592" width="8.88671875" style="270"/>
    <col min="14593" max="14593" width="5.44140625" style="270" customWidth="1"/>
    <col min="14594" max="14594" width="4.44140625" style="270" customWidth="1"/>
    <col min="14595" max="14595" width="8.33203125" style="270" customWidth="1"/>
    <col min="14596" max="14596" width="7.109375" style="270" customWidth="1"/>
    <col min="14597" max="14597" width="9.33203125" style="270" customWidth="1"/>
    <col min="14598" max="14598" width="7.109375" style="270" customWidth="1"/>
    <col min="14599" max="14599" width="9.33203125" style="270" customWidth="1"/>
    <col min="14600" max="14600" width="7.109375" style="270" customWidth="1"/>
    <col min="14601" max="14601" width="9.33203125" style="270" customWidth="1"/>
    <col min="14602" max="14602" width="11.21875" style="270" customWidth="1"/>
    <col min="14603" max="14605" width="8.5546875" style="270" customWidth="1"/>
    <col min="14606" max="14606" width="8.88671875" style="270"/>
    <col min="14607" max="14607" width="5.5546875" style="270" customWidth="1"/>
    <col min="14608" max="14608" width="4.5546875" style="270" customWidth="1"/>
    <col min="14609" max="14609" width="11.6640625" style="270" customWidth="1"/>
    <col min="14610" max="14616" width="8.88671875" style="270"/>
    <col min="14617" max="14629" width="0" style="270" hidden="1" customWidth="1"/>
    <col min="14630" max="14848" width="8.88671875" style="270"/>
    <col min="14849" max="14849" width="5.44140625" style="270" customWidth="1"/>
    <col min="14850" max="14850" width="4.44140625" style="270" customWidth="1"/>
    <col min="14851" max="14851" width="8.33203125" style="270" customWidth="1"/>
    <col min="14852" max="14852" width="7.109375" style="270" customWidth="1"/>
    <col min="14853" max="14853" width="9.33203125" style="270" customWidth="1"/>
    <col min="14854" max="14854" width="7.109375" style="270" customWidth="1"/>
    <col min="14855" max="14855" width="9.33203125" style="270" customWidth="1"/>
    <col min="14856" max="14856" width="7.109375" style="270" customWidth="1"/>
    <col min="14857" max="14857" width="9.33203125" style="270" customWidth="1"/>
    <col min="14858" max="14858" width="11.21875" style="270" customWidth="1"/>
    <col min="14859" max="14861" width="8.5546875" style="270" customWidth="1"/>
    <col min="14862" max="14862" width="8.88671875" style="270"/>
    <col min="14863" max="14863" width="5.5546875" style="270" customWidth="1"/>
    <col min="14864" max="14864" width="4.5546875" style="270" customWidth="1"/>
    <col min="14865" max="14865" width="11.6640625" style="270" customWidth="1"/>
    <col min="14866" max="14872" width="8.88671875" style="270"/>
    <col min="14873" max="14885" width="0" style="270" hidden="1" customWidth="1"/>
    <col min="14886" max="15104" width="8.88671875" style="270"/>
    <col min="15105" max="15105" width="5.44140625" style="270" customWidth="1"/>
    <col min="15106" max="15106" width="4.44140625" style="270" customWidth="1"/>
    <col min="15107" max="15107" width="8.33203125" style="270" customWidth="1"/>
    <col min="15108" max="15108" width="7.109375" style="270" customWidth="1"/>
    <col min="15109" max="15109" width="9.33203125" style="270" customWidth="1"/>
    <col min="15110" max="15110" width="7.109375" style="270" customWidth="1"/>
    <col min="15111" max="15111" width="9.33203125" style="270" customWidth="1"/>
    <col min="15112" max="15112" width="7.109375" style="270" customWidth="1"/>
    <col min="15113" max="15113" width="9.33203125" style="270" customWidth="1"/>
    <col min="15114" max="15114" width="11.21875" style="270" customWidth="1"/>
    <col min="15115" max="15117" width="8.5546875" style="270" customWidth="1"/>
    <col min="15118" max="15118" width="8.88671875" style="270"/>
    <col min="15119" max="15119" width="5.5546875" style="270" customWidth="1"/>
    <col min="15120" max="15120" width="4.5546875" style="270" customWidth="1"/>
    <col min="15121" max="15121" width="11.6640625" style="270" customWidth="1"/>
    <col min="15122" max="15128" width="8.88671875" style="270"/>
    <col min="15129" max="15141" width="0" style="270" hidden="1" customWidth="1"/>
    <col min="15142" max="15360" width="8.88671875" style="270"/>
    <col min="15361" max="15361" width="5.44140625" style="270" customWidth="1"/>
    <col min="15362" max="15362" width="4.44140625" style="270" customWidth="1"/>
    <col min="15363" max="15363" width="8.33203125" style="270" customWidth="1"/>
    <col min="15364" max="15364" width="7.109375" style="270" customWidth="1"/>
    <col min="15365" max="15365" width="9.33203125" style="270" customWidth="1"/>
    <col min="15366" max="15366" width="7.109375" style="270" customWidth="1"/>
    <col min="15367" max="15367" width="9.33203125" style="270" customWidth="1"/>
    <col min="15368" max="15368" width="7.109375" style="270" customWidth="1"/>
    <col min="15369" max="15369" width="9.33203125" style="270" customWidth="1"/>
    <col min="15370" max="15370" width="11.21875" style="270" customWidth="1"/>
    <col min="15371" max="15373" width="8.5546875" style="270" customWidth="1"/>
    <col min="15374" max="15374" width="8.88671875" style="270"/>
    <col min="15375" max="15375" width="5.5546875" style="270" customWidth="1"/>
    <col min="15376" max="15376" width="4.5546875" style="270" customWidth="1"/>
    <col min="15377" max="15377" width="11.6640625" style="270" customWidth="1"/>
    <col min="15378" max="15384" width="8.88671875" style="270"/>
    <col min="15385" max="15397" width="0" style="270" hidden="1" customWidth="1"/>
    <col min="15398" max="15616" width="8.88671875" style="270"/>
    <col min="15617" max="15617" width="5.44140625" style="270" customWidth="1"/>
    <col min="15618" max="15618" width="4.44140625" style="270" customWidth="1"/>
    <col min="15619" max="15619" width="8.33203125" style="270" customWidth="1"/>
    <col min="15620" max="15620" width="7.109375" style="270" customWidth="1"/>
    <col min="15621" max="15621" width="9.33203125" style="270" customWidth="1"/>
    <col min="15622" max="15622" width="7.109375" style="270" customWidth="1"/>
    <col min="15623" max="15623" width="9.33203125" style="270" customWidth="1"/>
    <col min="15624" max="15624" width="7.109375" style="270" customWidth="1"/>
    <col min="15625" max="15625" width="9.33203125" style="270" customWidth="1"/>
    <col min="15626" max="15626" width="11.21875" style="270" customWidth="1"/>
    <col min="15627" max="15629" width="8.5546875" style="270" customWidth="1"/>
    <col min="15630" max="15630" width="8.88671875" style="270"/>
    <col min="15631" max="15631" width="5.5546875" style="270" customWidth="1"/>
    <col min="15632" max="15632" width="4.5546875" style="270" customWidth="1"/>
    <col min="15633" max="15633" width="11.6640625" style="270" customWidth="1"/>
    <col min="15634" max="15640" width="8.88671875" style="270"/>
    <col min="15641" max="15653" width="0" style="270" hidden="1" customWidth="1"/>
    <col min="15654" max="15872" width="8.88671875" style="270"/>
    <col min="15873" max="15873" width="5.44140625" style="270" customWidth="1"/>
    <col min="15874" max="15874" width="4.44140625" style="270" customWidth="1"/>
    <col min="15875" max="15875" width="8.33203125" style="270" customWidth="1"/>
    <col min="15876" max="15876" width="7.109375" style="270" customWidth="1"/>
    <col min="15877" max="15877" width="9.33203125" style="270" customWidth="1"/>
    <col min="15878" max="15878" width="7.109375" style="270" customWidth="1"/>
    <col min="15879" max="15879" width="9.33203125" style="270" customWidth="1"/>
    <col min="15880" max="15880" width="7.109375" style="270" customWidth="1"/>
    <col min="15881" max="15881" width="9.33203125" style="270" customWidth="1"/>
    <col min="15882" max="15882" width="11.21875" style="270" customWidth="1"/>
    <col min="15883" max="15885" width="8.5546875" style="270" customWidth="1"/>
    <col min="15886" max="15886" width="8.88671875" style="270"/>
    <col min="15887" max="15887" width="5.5546875" style="270" customWidth="1"/>
    <col min="15888" max="15888" width="4.5546875" style="270" customWidth="1"/>
    <col min="15889" max="15889" width="11.6640625" style="270" customWidth="1"/>
    <col min="15890" max="15896" width="8.88671875" style="270"/>
    <col min="15897" max="15909" width="0" style="270" hidden="1" customWidth="1"/>
    <col min="15910" max="16128" width="8.88671875" style="270"/>
    <col min="16129" max="16129" width="5.44140625" style="270" customWidth="1"/>
    <col min="16130" max="16130" width="4.44140625" style="270" customWidth="1"/>
    <col min="16131" max="16131" width="8.33203125" style="270" customWidth="1"/>
    <col min="16132" max="16132" width="7.109375" style="270" customWidth="1"/>
    <col min="16133" max="16133" width="9.33203125" style="270" customWidth="1"/>
    <col min="16134" max="16134" width="7.109375" style="270" customWidth="1"/>
    <col min="16135" max="16135" width="9.33203125" style="270" customWidth="1"/>
    <col min="16136" max="16136" width="7.109375" style="270" customWidth="1"/>
    <col min="16137" max="16137" width="9.33203125" style="270" customWidth="1"/>
    <col min="16138" max="16138" width="11.21875" style="270" customWidth="1"/>
    <col min="16139" max="16141" width="8.5546875" style="270" customWidth="1"/>
    <col min="16142" max="16142" width="8.88671875" style="270"/>
    <col min="16143" max="16143" width="5.5546875" style="270" customWidth="1"/>
    <col min="16144" max="16144" width="4.5546875" style="270" customWidth="1"/>
    <col min="16145" max="16145" width="11.6640625" style="270" customWidth="1"/>
    <col min="16146" max="16152" width="8.88671875" style="270"/>
    <col min="16153" max="16165" width="0" style="270" hidden="1" customWidth="1"/>
    <col min="16166" max="16384" width="8.88671875" style="270"/>
  </cols>
  <sheetData>
    <row r="1" spans="1:37" ht="24.6" x14ac:dyDescent="0.25">
      <c r="A1" s="656" t="e">
        <f>[1]Altalanos!$A$6</f>
        <v>#REF!</v>
      </c>
      <c r="B1" s="656"/>
      <c r="C1" s="656"/>
      <c r="D1" s="656"/>
      <c r="E1" s="656"/>
      <c r="F1" s="656"/>
      <c r="G1" s="349"/>
      <c r="H1" s="350" t="s">
        <v>44</v>
      </c>
      <c r="I1" s="351"/>
      <c r="J1" s="352"/>
      <c r="L1" s="353"/>
      <c r="M1" s="354"/>
      <c r="N1" s="355"/>
      <c r="O1" s="355" t="s">
        <v>11</v>
      </c>
      <c r="P1" s="355"/>
      <c r="Q1" s="356"/>
      <c r="R1" s="355"/>
      <c r="AB1" s="357" t="e">
        <f>IF(Y5=1,CONCATENATE(VLOOKUP(Y3,AA16:AH27,2)),CONCATENATE(VLOOKUP(Y3,AA2:AK13,2)))</f>
        <v>#REF!</v>
      </c>
      <c r="AC1" s="357" t="e">
        <f>IF(Y5=1,CONCATENATE(VLOOKUP(Y3,AA16:AK27,3)),CONCATENATE(VLOOKUP(Y3,AA2:AK13,3)))</f>
        <v>#REF!</v>
      </c>
      <c r="AD1" s="357" t="e">
        <f>IF(Y5=1,CONCATENATE(VLOOKUP(Y3,AA16:AK27,4)),CONCATENATE(VLOOKUP(Y3,AA2:AK13,4)))</f>
        <v>#REF!</v>
      </c>
      <c r="AE1" s="357" t="e">
        <f>IF(Y5=1,CONCATENATE(VLOOKUP(Y3,AA16:AK27,5)),CONCATENATE(VLOOKUP(Y3,AA2:AK13,5)))</f>
        <v>#REF!</v>
      </c>
      <c r="AF1" s="357" t="e">
        <f>IF(Y5=1,CONCATENATE(VLOOKUP(Y3,AA16:AK27,6)),CONCATENATE(VLOOKUP(Y3,AA2:AK13,6)))</f>
        <v>#REF!</v>
      </c>
      <c r="AG1" s="357" t="e">
        <f>IF(Y5=1,CONCATENATE(VLOOKUP(Y3,AA16:AK27,7)),CONCATENATE(VLOOKUP(Y3,AA2:AK13,7)))</f>
        <v>#REF!</v>
      </c>
      <c r="AH1" s="357" t="e">
        <f>IF(Y5=1,CONCATENATE(VLOOKUP(Y3,AA16:AK27,8)),CONCATENATE(VLOOKUP(Y3,AA2:AK13,8)))</f>
        <v>#REF!</v>
      </c>
      <c r="AI1" s="357" t="e">
        <f>IF(Y5=1,CONCATENATE(VLOOKUP(Y3,AA16:AK27,9)),CONCATENATE(VLOOKUP(Y3,AA2:AK13,9)))</f>
        <v>#REF!</v>
      </c>
      <c r="AJ1" s="357" t="e">
        <f>IF(Y5=1,CONCATENATE(VLOOKUP(Y3,AA16:AK27,10)),CONCATENATE(VLOOKUP(Y3,AA2:AK13,10)))</f>
        <v>#REF!</v>
      </c>
      <c r="AK1" s="357" t="e">
        <f>IF(Y5=1,CONCATENATE(VLOOKUP(Y3,AA16:AK27,11)),CONCATENATE(VLOOKUP(Y3,AA2:AK13,11)))</f>
        <v>#REF!</v>
      </c>
    </row>
    <row r="2" spans="1:37" x14ac:dyDescent="0.25">
      <c r="A2" s="358" t="s">
        <v>43</v>
      </c>
      <c r="B2" s="359"/>
      <c r="C2" s="359"/>
      <c r="D2" s="359"/>
      <c r="E2" s="459" t="e">
        <f>[1]Altalanos!$B$8</f>
        <v>#REF!</v>
      </c>
      <c r="F2" s="359"/>
      <c r="G2" s="360" t="s">
        <v>363</v>
      </c>
      <c r="H2" s="361"/>
      <c r="I2" s="361"/>
      <c r="J2" s="362"/>
      <c r="K2" s="353"/>
      <c r="L2" s="353"/>
      <c r="M2" s="353"/>
      <c r="N2" s="363"/>
      <c r="O2" s="364"/>
      <c r="P2" s="363"/>
      <c r="Q2" s="364"/>
      <c r="R2" s="363"/>
      <c r="Y2" s="365"/>
      <c r="Z2" s="366"/>
      <c r="AA2" s="366" t="s">
        <v>52</v>
      </c>
      <c r="AB2" s="367">
        <v>150</v>
      </c>
      <c r="AC2" s="367">
        <v>120</v>
      </c>
      <c r="AD2" s="367">
        <v>100</v>
      </c>
      <c r="AE2" s="367">
        <v>80</v>
      </c>
      <c r="AF2" s="367">
        <v>70</v>
      </c>
      <c r="AG2" s="367">
        <v>60</v>
      </c>
      <c r="AH2" s="367">
        <v>55</v>
      </c>
      <c r="AI2" s="367">
        <v>50</v>
      </c>
      <c r="AJ2" s="367">
        <v>45</v>
      </c>
      <c r="AK2" s="367">
        <v>40</v>
      </c>
    </row>
    <row r="3" spans="1:37" x14ac:dyDescent="0.25">
      <c r="A3" s="286" t="s">
        <v>21</v>
      </c>
      <c r="B3" s="286"/>
      <c r="C3" s="286"/>
      <c r="D3" s="286"/>
      <c r="E3" s="286" t="s">
        <v>19</v>
      </c>
      <c r="F3" s="286"/>
      <c r="G3" s="286"/>
      <c r="H3" s="286" t="s">
        <v>24</v>
      </c>
      <c r="I3" s="286"/>
      <c r="J3" s="368"/>
      <c r="K3" s="286"/>
      <c r="L3" s="369" t="s">
        <v>25</v>
      </c>
      <c r="M3" s="286"/>
      <c r="N3" s="370"/>
      <c r="O3" s="371"/>
      <c r="P3" s="370"/>
      <c r="Q3" s="372" t="s">
        <v>59</v>
      </c>
      <c r="R3" s="367" t="s">
        <v>62</v>
      </c>
      <c r="Y3" s="366">
        <f>IF(H4="OB","A",IF(H4="IX","W",H4))</f>
        <v>0</v>
      </c>
      <c r="Z3" s="366"/>
      <c r="AA3" s="366" t="s">
        <v>65</v>
      </c>
      <c r="AB3" s="367">
        <v>120</v>
      </c>
      <c r="AC3" s="367">
        <v>90</v>
      </c>
      <c r="AD3" s="367">
        <v>65</v>
      </c>
      <c r="AE3" s="367">
        <v>55</v>
      </c>
      <c r="AF3" s="367">
        <v>50</v>
      </c>
      <c r="AG3" s="367">
        <v>45</v>
      </c>
      <c r="AH3" s="367">
        <v>40</v>
      </c>
      <c r="AI3" s="367">
        <v>35</v>
      </c>
      <c r="AJ3" s="367">
        <v>25</v>
      </c>
      <c r="AK3" s="367">
        <v>20</v>
      </c>
    </row>
    <row r="4" spans="1:37" ht="13.8" thickBot="1" x14ac:dyDescent="0.3">
      <c r="A4" s="657" t="e">
        <f>[1]Altalanos!$A$10</f>
        <v>#REF!</v>
      </c>
      <c r="B4" s="657"/>
      <c r="C4" s="657"/>
      <c r="D4" s="373"/>
      <c r="E4" s="374" t="e">
        <f>[1]Altalanos!$C$10</f>
        <v>#REF!</v>
      </c>
      <c r="F4" s="374"/>
      <c r="G4" s="374"/>
      <c r="H4" s="142"/>
      <c r="I4" s="374"/>
      <c r="J4" s="375"/>
      <c r="K4" s="142"/>
      <c r="L4" s="376" t="e">
        <f>[1]Altalanos!$E$10</f>
        <v>#REF!</v>
      </c>
      <c r="M4" s="142"/>
      <c r="N4" s="377"/>
      <c r="O4" s="378"/>
      <c r="P4" s="377"/>
      <c r="Q4" s="379" t="s">
        <v>63</v>
      </c>
      <c r="R4" s="380" t="s">
        <v>60</v>
      </c>
      <c r="Y4" s="366"/>
      <c r="Z4" s="366"/>
      <c r="AA4" s="366" t="s">
        <v>66</v>
      </c>
      <c r="AB4" s="367">
        <v>90</v>
      </c>
      <c r="AC4" s="367">
        <v>60</v>
      </c>
      <c r="AD4" s="367">
        <v>45</v>
      </c>
      <c r="AE4" s="367">
        <v>34</v>
      </c>
      <c r="AF4" s="367">
        <v>27</v>
      </c>
      <c r="AG4" s="367">
        <v>22</v>
      </c>
      <c r="AH4" s="367">
        <v>18</v>
      </c>
      <c r="AI4" s="367">
        <v>15</v>
      </c>
      <c r="AJ4" s="367">
        <v>12</v>
      </c>
      <c r="AK4" s="367">
        <v>9</v>
      </c>
    </row>
    <row r="5" spans="1:37" x14ac:dyDescent="0.25">
      <c r="A5" s="381"/>
      <c r="B5" s="381" t="s">
        <v>41</v>
      </c>
      <c r="C5" s="381" t="s">
        <v>50</v>
      </c>
      <c r="D5" s="381" t="s">
        <v>35</v>
      </c>
      <c r="E5" s="381" t="s">
        <v>55</v>
      </c>
      <c r="F5" s="381"/>
      <c r="G5" s="381" t="s">
        <v>23</v>
      </c>
      <c r="H5" s="381"/>
      <c r="I5" s="381" t="s">
        <v>26</v>
      </c>
      <c r="J5" s="381"/>
      <c r="K5" s="382" t="s">
        <v>56</v>
      </c>
      <c r="L5" s="382" t="s">
        <v>57</v>
      </c>
      <c r="M5" s="382" t="s">
        <v>58</v>
      </c>
      <c r="Q5" s="383" t="s">
        <v>64</v>
      </c>
      <c r="R5" s="384" t="s">
        <v>61</v>
      </c>
      <c r="Y5" s="366" t="e">
        <f>IF(OR([1]Altalanos!$A$8="F1",[1]Altalanos!$A$8="F2",[1]Altalanos!$A$8="N1",[1]Altalanos!$A$8="N2"),1,2)</f>
        <v>#REF!</v>
      </c>
      <c r="Z5" s="366"/>
      <c r="AA5" s="366" t="s">
        <v>67</v>
      </c>
      <c r="AB5" s="367">
        <v>60</v>
      </c>
      <c r="AC5" s="367">
        <v>40</v>
      </c>
      <c r="AD5" s="367">
        <v>30</v>
      </c>
      <c r="AE5" s="367">
        <v>20</v>
      </c>
      <c r="AF5" s="367">
        <v>18</v>
      </c>
      <c r="AG5" s="367">
        <v>15</v>
      </c>
      <c r="AH5" s="367">
        <v>12</v>
      </c>
      <c r="AI5" s="367">
        <v>10</v>
      </c>
      <c r="AJ5" s="367">
        <v>8</v>
      </c>
      <c r="AK5" s="367">
        <v>6</v>
      </c>
    </row>
    <row r="6" spans="1:37" x14ac:dyDescent="0.25">
      <c r="A6" s="385"/>
      <c r="B6" s="385"/>
      <c r="C6" s="385"/>
      <c r="D6" s="385"/>
      <c r="E6" s="385"/>
      <c r="F6" s="385"/>
      <c r="G6" s="385"/>
      <c r="H6" s="385"/>
      <c r="I6" s="385"/>
      <c r="J6" s="385"/>
      <c r="K6" s="385"/>
      <c r="L6" s="385"/>
      <c r="M6" s="385"/>
      <c r="Y6" s="366"/>
      <c r="Z6" s="366"/>
      <c r="AA6" s="366" t="s">
        <v>68</v>
      </c>
      <c r="AB6" s="367">
        <v>40</v>
      </c>
      <c r="AC6" s="367">
        <v>25</v>
      </c>
      <c r="AD6" s="367">
        <v>18</v>
      </c>
      <c r="AE6" s="367">
        <v>13</v>
      </c>
      <c r="AF6" s="367">
        <v>10</v>
      </c>
      <c r="AG6" s="367">
        <v>8</v>
      </c>
      <c r="AH6" s="367">
        <v>6</v>
      </c>
      <c r="AI6" s="367">
        <v>5</v>
      </c>
      <c r="AJ6" s="367">
        <v>4</v>
      </c>
      <c r="AK6" s="367">
        <v>3</v>
      </c>
    </row>
    <row r="7" spans="1:37" x14ac:dyDescent="0.25">
      <c r="A7" s="386" t="s">
        <v>52</v>
      </c>
      <c r="B7" s="387">
        <v>6</v>
      </c>
      <c r="C7" s="388" t="str">
        <f>IF($B7="","",VLOOKUP($B7,'II.kcs.-U10-N-F elo'!$A$7:$O$22,5))</f>
        <v>160814</v>
      </c>
      <c r="D7" s="388">
        <f>IF($B7="","",VLOOKUP($B7,'II.kcs.-U10-N-F elo'!$A$7:$O$22,15))</f>
        <v>0</v>
      </c>
      <c r="E7" s="389" t="str">
        <f>UPPER(IF($B7="","",VLOOKUP($B7,'II.kcs.-U10-N-F elo'!$A$7:$O$22,2)))</f>
        <v>SZABÓ</v>
      </c>
      <c r="F7" s="390"/>
      <c r="G7" s="389" t="str">
        <f>IF($B7="","",VLOOKUP($B7,'II.kcs.-U10-N-F elo'!$A$7:$O$22,3))</f>
        <v>Péter Benedek</v>
      </c>
      <c r="H7" s="390"/>
      <c r="I7" s="389" t="str">
        <f>IF($B7="","",VLOOKUP($B7,'II.kcs.-U10-N-F elo'!$A$7:$O$22,4))</f>
        <v>B.lelle-Karádi Ált. Isk. és AMI</v>
      </c>
      <c r="J7" s="385"/>
      <c r="K7" s="633"/>
      <c r="L7" s="391" t="str">
        <f>IF(K7="","",CONCATENATE(VLOOKUP($Y$3,$AB$1:$AK$1,K7)," pont"))</f>
        <v/>
      </c>
      <c r="M7" s="392"/>
      <c r="Y7" s="366"/>
      <c r="Z7" s="366"/>
      <c r="AA7" s="366" t="s">
        <v>69</v>
      </c>
      <c r="AB7" s="367">
        <v>25</v>
      </c>
      <c r="AC7" s="367">
        <v>15</v>
      </c>
      <c r="AD7" s="367">
        <v>13</v>
      </c>
      <c r="AE7" s="367">
        <v>8</v>
      </c>
      <c r="AF7" s="367">
        <v>6</v>
      </c>
      <c r="AG7" s="367">
        <v>4</v>
      </c>
      <c r="AH7" s="367">
        <v>3</v>
      </c>
      <c r="AI7" s="367">
        <v>2</v>
      </c>
      <c r="AJ7" s="367">
        <v>1</v>
      </c>
      <c r="AK7" s="367">
        <v>0</v>
      </c>
    </row>
    <row r="8" spans="1:37" x14ac:dyDescent="0.25">
      <c r="A8" s="386"/>
      <c r="B8" s="393"/>
      <c r="C8" s="385"/>
      <c r="D8" s="385"/>
      <c r="E8" s="385"/>
      <c r="F8" s="385"/>
      <c r="G8" s="385"/>
      <c r="H8" s="385"/>
      <c r="I8" s="385"/>
      <c r="J8" s="385"/>
      <c r="K8" s="632"/>
      <c r="L8" s="386"/>
      <c r="M8" s="394"/>
      <c r="Y8" s="366"/>
      <c r="Z8" s="366"/>
      <c r="AA8" s="366" t="s">
        <v>70</v>
      </c>
      <c r="AB8" s="367">
        <v>15</v>
      </c>
      <c r="AC8" s="367">
        <v>10</v>
      </c>
      <c r="AD8" s="367">
        <v>7</v>
      </c>
      <c r="AE8" s="367">
        <v>5</v>
      </c>
      <c r="AF8" s="367">
        <v>4</v>
      </c>
      <c r="AG8" s="367">
        <v>3</v>
      </c>
      <c r="AH8" s="367">
        <v>2</v>
      </c>
      <c r="AI8" s="367">
        <v>1</v>
      </c>
      <c r="AJ8" s="367">
        <v>0</v>
      </c>
      <c r="AK8" s="367">
        <v>0</v>
      </c>
    </row>
    <row r="9" spans="1:37" x14ac:dyDescent="0.25">
      <c r="A9" s="386" t="s">
        <v>53</v>
      </c>
      <c r="B9" s="387">
        <v>1</v>
      </c>
      <c r="C9" s="388" t="str">
        <f>IF($B9="","",VLOOKUP($B9,'II.kcs.-U10-N-F elo'!$A$7:$O$22,5))</f>
        <v>171011</v>
      </c>
      <c r="D9" s="388">
        <f>IF($B9="","",VLOOKUP($B9,'II.kcs.-U10-N-F elo'!$A$7:$O$22,15))</f>
        <v>0</v>
      </c>
      <c r="E9" s="389" t="str">
        <f>UPPER(IF($B9="","",VLOOKUP($B9,'II.kcs.-U10-N-F elo'!$A$7:$O$22,2)))</f>
        <v>BALOGH</v>
      </c>
      <c r="F9" s="390"/>
      <c r="G9" s="389" t="str">
        <f>IF($B9="","",VLOOKUP($B9,'II.kcs.-U10-N-F elo'!$A$7:$O$22,3))</f>
        <v>Benett Áron</v>
      </c>
      <c r="H9" s="390"/>
      <c r="I9" s="389" t="str">
        <f>IF($B9="","",VLOOKUP($B9,'II.kcs.-U10-N-F elo'!$A$7:$O$22,4))</f>
        <v>Boglári Ált. Isk.és AMI</v>
      </c>
      <c r="J9" s="385"/>
      <c r="K9" s="631" t="s">
        <v>731</v>
      </c>
      <c r="L9" s="391"/>
      <c r="M9" s="392"/>
      <c r="Y9" s="366"/>
      <c r="Z9" s="366"/>
      <c r="AA9" s="366" t="s">
        <v>71</v>
      </c>
      <c r="AB9" s="367">
        <v>10</v>
      </c>
      <c r="AC9" s="367">
        <v>6</v>
      </c>
      <c r="AD9" s="367">
        <v>4</v>
      </c>
      <c r="AE9" s="367">
        <v>2</v>
      </c>
      <c r="AF9" s="367">
        <v>1</v>
      </c>
      <c r="AG9" s="367">
        <v>0</v>
      </c>
      <c r="AH9" s="367">
        <v>0</v>
      </c>
      <c r="AI9" s="367">
        <v>0</v>
      </c>
      <c r="AJ9" s="367">
        <v>0</v>
      </c>
      <c r="AK9" s="367">
        <v>0</v>
      </c>
    </row>
    <row r="10" spans="1:37" x14ac:dyDescent="0.25">
      <c r="A10" s="386"/>
      <c r="B10" s="393"/>
      <c r="C10" s="385"/>
      <c r="D10" s="385"/>
      <c r="E10" s="385"/>
      <c r="F10" s="385"/>
      <c r="G10" s="385"/>
      <c r="H10" s="385"/>
      <c r="I10" s="385"/>
      <c r="J10" s="385"/>
      <c r="K10" s="632"/>
      <c r="L10" s="386"/>
      <c r="M10" s="394"/>
      <c r="Y10" s="366"/>
      <c r="Z10" s="366"/>
      <c r="AA10" s="366" t="s">
        <v>72</v>
      </c>
      <c r="AB10" s="367">
        <v>6</v>
      </c>
      <c r="AC10" s="367">
        <v>3</v>
      </c>
      <c r="AD10" s="367">
        <v>2</v>
      </c>
      <c r="AE10" s="367">
        <v>1</v>
      </c>
      <c r="AF10" s="367">
        <v>0</v>
      </c>
      <c r="AG10" s="367">
        <v>0</v>
      </c>
      <c r="AH10" s="367">
        <v>0</v>
      </c>
      <c r="AI10" s="367">
        <v>0</v>
      </c>
      <c r="AJ10" s="367">
        <v>0</v>
      </c>
      <c r="AK10" s="367">
        <v>0</v>
      </c>
    </row>
    <row r="11" spans="1:37" x14ac:dyDescent="0.25">
      <c r="A11" s="386" t="s">
        <v>54</v>
      </c>
      <c r="B11" s="387">
        <v>7</v>
      </c>
      <c r="C11" s="388" t="str">
        <f>IF($B11="","",VLOOKUP($B11,'II.kcs.-U10-N-F elo'!$A$7:$O$22,5))</f>
        <v>170729</v>
      </c>
      <c r="D11" s="388">
        <f>IF($B11="","",VLOOKUP($B11,'II.kcs.-U10-N-F elo'!$A$7:$O$22,15))</f>
        <v>0</v>
      </c>
      <c r="E11" s="389" t="str">
        <f>UPPER(IF($B11="","",VLOOKUP($B11,'II.kcs.-U10-N-F elo'!$A$7:$O$22,2)))</f>
        <v>SZALAI-SZOLLÁR</v>
      </c>
      <c r="F11" s="390"/>
      <c r="G11" s="389" t="str">
        <f>IF($B11="","",VLOOKUP($B11,'II.kcs.-U10-N-F elo'!$A$7:$O$22,3))</f>
        <v>Máté</v>
      </c>
      <c r="H11" s="390"/>
      <c r="I11" s="389" t="str">
        <f>IF($B11="","",VLOOKUP($B11,'II.kcs.-U10-N-F elo'!$A$7:$O$22,4))</f>
        <v>B.szemesi Reich Károly Ált. Isk.</v>
      </c>
      <c r="J11" s="385"/>
      <c r="K11" s="631" t="s">
        <v>732</v>
      </c>
      <c r="L11" s="391"/>
      <c r="M11" s="392"/>
      <c r="Y11" s="366"/>
      <c r="Z11" s="366"/>
      <c r="AA11" s="366" t="s">
        <v>77</v>
      </c>
      <c r="AB11" s="367">
        <v>3</v>
      </c>
      <c r="AC11" s="367">
        <v>2</v>
      </c>
      <c r="AD11" s="367">
        <v>1</v>
      </c>
      <c r="AE11" s="367">
        <v>0</v>
      </c>
      <c r="AF11" s="367">
        <v>0</v>
      </c>
      <c r="AG11" s="367">
        <v>0</v>
      </c>
      <c r="AH11" s="367">
        <v>0</v>
      </c>
      <c r="AI11" s="367">
        <v>0</v>
      </c>
      <c r="AJ11" s="367">
        <v>0</v>
      </c>
      <c r="AK11" s="367">
        <v>0</v>
      </c>
    </row>
    <row r="12" spans="1:37" x14ac:dyDescent="0.25">
      <c r="A12" s="385"/>
      <c r="B12" s="385"/>
      <c r="C12" s="385"/>
      <c r="D12" s="385"/>
      <c r="E12" s="385"/>
      <c r="F12" s="385"/>
      <c r="G12" s="385"/>
      <c r="H12" s="385"/>
      <c r="I12" s="385"/>
      <c r="J12" s="385"/>
      <c r="K12" s="385"/>
      <c r="L12" s="385"/>
      <c r="M12" s="385"/>
      <c r="Y12" s="366"/>
      <c r="Z12" s="366"/>
      <c r="AA12" s="366" t="s">
        <v>73</v>
      </c>
      <c r="AB12" s="395">
        <v>0</v>
      </c>
      <c r="AC12" s="395">
        <v>0</v>
      </c>
      <c r="AD12" s="395">
        <v>0</v>
      </c>
      <c r="AE12" s="395">
        <v>0</v>
      </c>
      <c r="AF12" s="395">
        <v>0</v>
      </c>
      <c r="AG12" s="395">
        <v>0</v>
      </c>
      <c r="AH12" s="395">
        <v>0</v>
      </c>
      <c r="AI12" s="395">
        <v>0</v>
      </c>
      <c r="AJ12" s="395">
        <v>0</v>
      </c>
      <c r="AK12" s="395">
        <v>0</v>
      </c>
    </row>
    <row r="13" spans="1:37" x14ac:dyDescent="0.25">
      <c r="A13" s="385"/>
      <c r="B13" s="385"/>
      <c r="C13" s="385"/>
      <c r="D13" s="385"/>
      <c r="E13" s="385"/>
      <c r="F13" s="385"/>
      <c r="G13" s="385"/>
      <c r="H13" s="385"/>
      <c r="I13" s="385"/>
      <c r="J13" s="385"/>
      <c r="K13" s="385"/>
      <c r="L13" s="385"/>
      <c r="M13" s="385"/>
      <c r="Y13" s="366"/>
      <c r="Z13" s="366"/>
      <c r="AA13" s="366" t="s">
        <v>74</v>
      </c>
      <c r="AB13" s="395">
        <v>0</v>
      </c>
      <c r="AC13" s="395">
        <v>0</v>
      </c>
      <c r="AD13" s="395">
        <v>0</v>
      </c>
      <c r="AE13" s="395">
        <v>0</v>
      </c>
      <c r="AF13" s="395">
        <v>0</v>
      </c>
      <c r="AG13" s="395">
        <v>0</v>
      </c>
      <c r="AH13" s="395">
        <v>0</v>
      </c>
      <c r="AI13" s="395">
        <v>0</v>
      </c>
      <c r="AJ13" s="395">
        <v>0</v>
      </c>
      <c r="AK13" s="395">
        <v>0</v>
      </c>
    </row>
    <row r="14" spans="1:37" x14ac:dyDescent="0.25">
      <c r="A14" s="385"/>
      <c r="B14" s="385"/>
      <c r="C14" s="385"/>
      <c r="D14" s="385"/>
      <c r="E14" s="385"/>
      <c r="F14" s="385"/>
      <c r="G14" s="385"/>
      <c r="H14" s="385"/>
      <c r="I14" s="385"/>
      <c r="J14" s="385"/>
      <c r="K14" s="385"/>
      <c r="L14" s="385"/>
      <c r="M14" s="385"/>
      <c r="Y14" s="366"/>
      <c r="Z14" s="366"/>
      <c r="AA14" s="366"/>
      <c r="AB14" s="366"/>
      <c r="AC14" s="366"/>
      <c r="AD14" s="366"/>
      <c r="AE14" s="366"/>
      <c r="AF14" s="366"/>
      <c r="AG14" s="366"/>
      <c r="AH14" s="366"/>
      <c r="AI14" s="366"/>
      <c r="AJ14" s="366"/>
      <c r="AK14" s="366"/>
    </row>
    <row r="15" spans="1:37" x14ac:dyDescent="0.25">
      <c r="A15" s="385"/>
      <c r="B15" s="385"/>
      <c r="C15" s="385"/>
      <c r="D15" s="385"/>
      <c r="E15" s="385"/>
      <c r="F15" s="385"/>
      <c r="G15" s="385"/>
      <c r="H15" s="385"/>
      <c r="I15" s="385"/>
      <c r="J15" s="385"/>
      <c r="K15" s="385"/>
      <c r="L15" s="385"/>
      <c r="M15" s="385"/>
      <c r="Y15" s="366"/>
      <c r="Z15" s="366"/>
      <c r="AA15" s="366"/>
      <c r="AB15" s="366"/>
      <c r="AC15" s="366"/>
      <c r="AD15" s="366"/>
      <c r="AE15" s="366"/>
      <c r="AF15" s="366"/>
      <c r="AG15" s="366"/>
      <c r="AH15" s="366"/>
      <c r="AI15" s="366"/>
      <c r="AJ15" s="366"/>
      <c r="AK15" s="366"/>
    </row>
    <row r="16" spans="1:37" x14ac:dyDescent="0.25">
      <c r="A16" s="385"/>
      <c r="B16" s="385"/>
      <c r="C16" s="385"/>
      <c r="D16" s="385"/>
      <c r="E16" s="385"/>
      <c r="F16" s="385"/>
      <c r="G16" s="385"/>
      <c r="H16" s="385"/>
      <c r="I16" s="385"/>
      <c r="J16" s="385"/>
      <c r="K16" s="385"/>
      <c r="L16" s="385"/>
      <c r="M16" s="385"/>
      <c r="Y16" s="366"/>
      <c r="Z16" s="366"/>
      <c r="AA16" s="366" t="s">
        <v>52</v>
      </c>
      <c r="AB16" s="366">
        <v>300</v>
      </c>
      <c r="AC16" s="366">
        <v>250</v>
      </c>
      <c r="AD16" s="366">
        <v>220</v>
      </c>
      <c r="AE16" s="366">
        <v>180</v>
      </c>
      <c r="AF16" s="366">
        <v>160</v>
      </c>
      <c r="AG16" s="366">
        <v>150</v>
      </c>
      <c r="AH16" s="366">
        <v>140</v>
      </c>
      <c r="AI16" s="366">
        <v>130</v>
      </c>
      <c r="AJ16" s="366">
        <v>120</v>
      </c>
      <c r="AK16" s="366">
        <v>110</v>
      </c>
    </row>
    <row r="17" spans="1:37" x14ac:dyDescent="0.25">
      <c r="A17" s="385"/>
      <c r="B17" s="385"/>
      <c r="C17" s="385"/>
      <c r="D17" s="385"/>
      <c r="E17" s="385"/>
      <c r="F17" s="385"/>
      <c r="G17" s="385"/>
      <c r="H17" s="385"/>
      <c r="I17" s="385"/>
      <c r="J17" s="385"/>
      <c r="K17" s="385"/>
      <c r="L17" s="385"/>
      <c r="M17" s="385"/>
      <c r="Y17" s="366"/>
      <c r="Z17" s="366"/>
      <c r="AA17" s="366" t="s">
        <v>65</v>
      </c>
      <c r="AB17" s="366">
        <v>250</v>
      </c>
      <c r="AC17" s="366">
        <v>200</v>
      </c>
      <c r="AD17" s="366">
        <v>160</v>
      </c>
      <c r="AE17" s="366">
        <v>140</v>
      </c>
      <c r="AF17" s="366">
        <v>120</v>
      </c>
      <c r="AG17" s="366">
        <v>110</v>
      </c>
      <c r="AH17" s="366">
        <v>100</v>
      </c>
      <c r="AI17" s="366">
        <v>90</v>
      </c>
      <c r="AJ17" s="366">
        <v>80</v>
      </c>
      <c r="AK17" s="366">
        <v>70</v>
      </c>
    </row>
    <row r="18" spans="1:37" ht="18.75" customHeight="1" x14ac:dyDescent="0.25">
      <c r="A18" s="385"/>
      <c r="B18" s="658"/>
      <c r="C18" s="658"/>
      <c r="D18" s="655" t="str">
        <f>E7</f>
        <v>SZABÓ</v>
      </c>
      <c r="E18" s="655"/>
      <c r="F18" s="655" t="str">
        <f>E9</f>
        <v>BALOGH</v>
      </c>
      <c r="G18" s="655"/>
      <c r="H18" s="655" t="str">
        <f>E11</f>
        <v>SZALAI-SZOLLÁR</v>
      </c>
      <c r="I18" s="655"/>
      <c r="J18" s="385"/>
      <c r="K18" s="385"/>
      <c r="L18" s="385"/>
      <c r="M18" s="385"/>
      <c r="Y18" s="366"/>
      <c r="Z18" s="366"/>
      <c r="AA18" s="366" t="s">
        <v>66</v>
      </c>
      <c r="AB18" s="366">
        <v>200</v>
      </c>
      <c r="AC18" s="366">
        <v>150</v>
      </c>
      <c r="AD18" s="366">
        <v>130</v>
      </c>
      <c r="AE18" s="366">
        <v>110</v>
      </c>
      <c r="AF18" s="366">
        <v>95</v>
      </c>
      <c r="AG18" s="366">
        <v>80</v>
      </c>
      <c r="AH18" s="366">
        <v>70</v>
      </c>
      <c r="AI18" s="366">
        <v>60</v>
      </c>
      <c r="AJ18" s="366">
        <v>55</v>
      </c>
      <c r="AK18" s="366">
        <v>50</v>
      </c>
    </row>
    <row r="19" spans="1:37" ht="18.75" customHeight="1" x14ac:dyDescent="0.25">
      <c r="A19" s="396" t="s">
        <v>52</v>
      </c>
      <c r="B19" s="660" t="str">
        <f>E7</f>
        <v>SZABÓ</v>
      </c>
      <c r="C19" s="660"/>
      <c r="D19" s="661"/>
      <c r="E19" s="661"/>
      <c r="F19" s="662" t="s">
        <v>725</v>
      </c>
      <c r="G19" s="663"/>
      <c r="H19" s="662" t="s">
        <v>726</v>
      </c>
      <c r="I19" s="663"/>
      <c r="J19" s="385"/>
      <c r="K19" s="634" t="s">
        <v>694</v>
      </c>
      <c r="L19" s="385"/>
      <c r="M19" s="385"/>
      <c r="Y19" s="366"/>
      <c r="Z19" s="366"/>
      <c r="AA19" s="366" t="s">
        <v>67</v>
      </c>
      <c r="AB19" s="366">
        <v>150</v>
      </c>
      <c r="AC19" s="366">
        <v>120</v>
      </c>
      <c r="AD19" s="366">
        <v>100</v>
      </c>
      <c r="AE19" s="366">
        <v>80</v>
      </c>
      <c r="AF19" s="366">
        <v>70</v>
      </c>
      <c r="AG19" s="366">
        <v>60</v>
      </c>
      <c r="AH19" s="366">
        <v>55</v>
      </c>
      <c r="AI19" s="366">
        <v>50</v>
      </c>
      <c r="AJ19" s="366">
        <v>45</v>
      </c>
      <c r="AK19" s="366">
        <v>40</v>
      </c>
    </row>
    <row r="20" spans="1:37" ht="18.75" customHeight="1" x14ac:dyDescent="0.25">
      <c r="A20" s="396" t="s">
        <v>53</v>
      </c>
      <c r="B20" s="660" t="str">
        <f>E9</f>
        <v>BALOGH</v>
      </c>
      <c r="C20" s="660"/>
      <c r="D20" s="662" t="s">
        <v>728</v>
      </c>
      <c r="E20" s="663"/>
      <c r="F20" s="661"/>
      <c r="G20" s="661"/>
      <c r="H20" s="662" t="s">
        <v>727</v>
      </c>
      <c r="I20" s="663"/>
      <c r="J20" s="385"/>
      <c r="K20" s="634" t="s">
        <v>692</v>
      </c>
      <c r="L20" s="385"/>
      <c r="M20" s="385"/>
      <c r="Y20" s="366"/>
      <c r="Z20" s="366"/>
      <c r="AA20" s="366" t="s">
        <v>68</v>
      </c>
      <c r="AB20" s="366">
        <v>120</v>
      </c>
      <c r="AC20" s="366">
        <v>90</v>
      </c>
      <c r="AD20" s="366">
        <v>65</v>
      </c>
      <c r="AE20" s="366">
        <v>55</v>
      </c>
      <c r="AF20" s="366">
        <v>50</v>
      </c>
      <c r="AG20" s="366">
        <v>45</v>
      </c>
      <c r="AH20" s="366">
        <v>40</v>
      </c>
      <c r="AI20" s="366">
        <v>35</v>
      </c>
      <c r="AJ20" s="366">
        <v>25</v>
      </c>
      <c r="AK20" s="366">
        <v>20</v>
      </c>
    </row>
    <row r="21" spans="1:37" ht="18.75" customHeight="1" x14ac:dyDescent="0.25">
      <c r="A21" s="396" t="s">
        <v>54</v>
      </c>
      <c r="B21" s="660" t="str">
        <f>E11</f>
        <v>SZALAI-SZOLLÁR</v>
      </c>
      <c r="C21" s="660"/>
      <c r="D21" s="662" t="s">
        <v>729</v>
      </c>
      <c r="E21" s="663"/>
      <c r="F21" s="662" t="s">
        <v>730</v>
      </c>
      <c r="G21" s="663"/>
      <c r="H21" s="661"/>
      <c r="I21" s="661"/>
      <c r="J21" s="385"/>
      <c r="K21" s="634" t="s">
        <v>693</v>
      </c>
      <c r="L21" s="385"/>
      <c r="M21" s="385"/>
      <c r="Y21" s="366"/>
      <c r="Z21" s="366"/>
      <c r="AA21" s="366" t="s">
        <v>69</v>
      </c>
      <c r="AB21" s="366">
        <v>90</v>
      </c>
      <c r="AC21" s="366">
        <v>60</v>
      </c>
      <c r="AD21" s="366">
        <v>45</v>
      </c>
      <c r="AE21" s="366">
        <v>34</v>
      </c>
      <c r="AF21" s="366">
        <v>27</v>
      </c>
      <c r="AG21" s="366">
        <v>22</v>
      </c>
      <c r="AH21" s="366">
        <v>18</v>
      </c>
      <c r="AI21" s="366">
        <v>15</v>
      </c>
      <c r="AJ21" s="366">
        <v>12</v>
      </c>
      <c r="AK21" s="366">
        <v>9</v>
      </c>
    </row>
    <row r="22" spans="1:37" x14ac:dyDescent="0.25">
      <c r="A22" s="385"/>
      <c r="B22" s="385"/>
      <c r="C22" s="385"/>
      <c r="D22" s="385"/>
      <c r="E22" s="385"/>
      <c r="F22" s="385"/>
      <c r="G22" s="385"/>
      <c r="H22" s="385"/>
      <c r="I22" s="385"/>
      <c r="J22" s="385"/>
      <c r="K22" s="385"/>
      <c r="L22" s="385"/>
      <c r="M22" s="385"/>
      <c r="Y22" s="366"/>
      <c r="Z22" s="366"/>
      <c r="AA22" s="366" t="s">
        <v>70</v>
      </c>
      <c r="AB22" s="366">
        <v>60</v>
      </c>
      <c r="AC22" s="366">
        <v>40</v>
      </c>
      <c r="AD22" s="366">
        <v>30</v>
      </c>
      <c r="AE22" s="366">
        <v>20</v>
      </c>
      <c r="AF22" s="366">
        <v>18</v>
      </c>
      <c r="AG22" s="366">
        <v>15</v>
      </c>
      <c r="AH22" s="366">
        <v>12</v>
      </c>
      <c r="AI22" s="366">
        <v>10</v>
      </c>
      <c r="AJ22" s="366">
        <v>8</v>
      </c>
      <c r="AK22" s="366">
        <v>6</v>
      </c>
    </row>
    <row r="23" spans="1:37" x14ac:dyDescent="0.25">
      <c r="A23" s="385"/>
      <c r="B23" s="385"/>
      <c r="C23" s="385"/>
      <c r="D23" s="385"/>
      <c r="E23" s="385"/>
      <c r="F23" s="385"/>
      <c r="G23" s="385"/>
      <c r="H23" s="385"/>
      <c r="I23" s="385"/>
      <c r="J23" s="385"/>
      <c r="K23" s="385"/>
      <c r="L23" s="385"/>
      <c r="M23" s="385"/>
      <c r="Y23" s="366"/>
      <c r="Z23" s="366"/>
      <c r="AA23" s="366" t="s">
        <v>71</v>
      </c>
      <c r="AB23" s="366">
        <v>40</v>
      </c>
      <c r="AC23" s="366">
        <v>25</v>
      </c>
      <c r="AD23" s="366">
        <v>18</v>
      </c>
      <c r="AE23" s="366">
        <v>13</v>
      </c>
      <c r="AF23" s="366">
        <v>8</v>
      </c>
      <c r="AG23" s="366">
        <v>7</v>
      </c>
      <c r="AH23" s="366">
        <v>6</v>
      </c>
      <c r="AI23" s="366">
        <v>5</v>
      </c>
      <c r="AJ23" s="366">
        <v>4</v>
      </c>
      <c r="AK23" s="366">
        <v>3</v>
      </c>
    </row>
    <row r="24" spans="1:37" x14ac:dyDescent="0.25">
      <c r="A24" s="385"/>
      <c r="B24" s="385"/>
      <c r="C24" s="385"/>
      <c r="D24" s="385"/>
      <c r="E24" s="385"/>
      <c r="F24" s="385"/>
      <c r="G24" s="385"/>
      <c r="H24" s="385"/>
      <c r="I24" s="385"/>
      <c r="J24" s="385"/>
      <c r="K24" s="385"/>
      <c r="L24" s="385"/>
      <c r="M24" s="385"/>
      <c r="Y24" s="366"/>
      <c r="Z24" s="366"/>
      <c r="AA24" s="366" t="s">
        <v>72</v>
      </c>
      <c r="AB24" s="366">
        <v>25</v>
      </c>
      <c r="AC24" s="366">
        <v>15</v>
      </c>
      <c r="AD24" s="366">
        <v>13</v>
      </c>
      <c r="AE24" s="366">
        <v>7</v>
      </c>
      <c r="AF24" s="366">
        <v>6</v>
      </c>
      <c r="AG24" s="366">
        <v>5</v>
      </c>
      <c r="AH24" s="366">
        <v>4</v>
      </c>
      <c r="AI24" s="366">
        <v>3</v>
      </c>
      <c r="AJ24" s="366">
        <v>2</v>
      </c>
      <c r="AK24" s="366">
        <v>1</v>
      </c>
    </row>
    <row r="25" spans="1:37" x14ac:dyDescent="0.25">
      <c r="A25" s="385"/>
      <c r="B25" s="385"/>
      <c r="C25" s="385"/>
      <c r="D25" s="385"/>
      <c r="E25" s="385"/>
      <c r="F25" s="385"/>
      <c r="G25" s="385"/>
      <c r="H25" s="385"/>
      <c r="I25" s="385"/>
      <c r="J25" s="385"/>
      <c r="K25" s="385"/>
      <c r="L25" s="385"/>
      <c r="M25" s="385"/>
      <c r="Y25" s="366"/>
      <c r="Z25" s="366"/>
      <c r="AA25" s="366" t="s">
        <v>77</v>
      </c>
      <c r="AB25" s="366">
        <v>15</v>
      </c>
      <c r="AC25" s="366">
        <v>10</v>
      </c>
      <c r="AD25" s="366">
        <v>8</v>
      </c>
      <c r="AE25" s="366">
        <v>4</v>
      </c>
      <c r="AF25" s="366">
        <v>3</v>
      </c>
      <c r="AG25" s="366">
        <v>2</v>
      </c>
      <c r="AH25" s="366">
        <v>1</v>
      </c>
      <c r="AI25" s="366">
        <v>0</v>
      </c>
      <c r="AJ25" s="366">
        <v>0</v>
      </c>
      <c r="AK25" s="366">
        <v>0</v>
      </c>
    </row>
    <row r="26" spans="1:37" x14ac:dyDescent="0.25">
      <c r="A26" s="385"/>
      <c r="B26" s="385"/>
      <c r="C26" s="385"/>
      <c r="D26" s="385"/>
      <c r="E26" s="385"/>
      <c r="F26" s="385"/>
      <c r="G26" s="385"/>
      <c r="H26" s="385"/>
      <c r="I26" s="385"/>
      <c r="J26" s="385"/>
      <c r="K26" s="385"/>
      <c r="L26" s="385"/>
      <c r="M26" s="385"/>
      <c r="Y26" s="366"/>
      <c r="Z26" s="366"/>
      <c r="AA26" s="366" t="s">
        <v>73</v>
      </c>
      <c r="AB26" s="366">
        <v>10</v>
      </c>
      <c r="AC26" s="366">
        <v>6</v>
      </c>
      <c r="AD26" s="366">
        <v>4</v>
      </c>
      <c r="AE26" s="366">
        <v>2</v>
      </c>
      <c r="AF26" s="366">
        <v>1</v>
      </c>
      <c r="AG26" s="366">
        <v>0</v>
      </c>
      <c r="AH26" s="366">
        <v>0</v>
      </c>
      <c r="AI26" s="366">
        <v>0</v>
      </c>
      <c r="AJ26" s="366">
        <v>0</v>
      </c>
      <c r="AK26" s="366">
        <v>0</v>
      </c>
    </row>
    <row r="27" spans="1:37" x14ac:dyDescent="0.25">
      <c r="A27" s="385"/>
      <c r="B27" s="385"/>
      <c r="C27" s="385"/>
      <c r="D27" s="385"/>
      <c r="E27" s="385"/>
      <c r="F27" s="385"/>
      <c r="G27" s="385"/>
      <c r="H27" s="385"/>
      <c r="I27" s="385"/>
      <c r="J27" s="385"/>
      <c r="K27" s="385"/>
      <c r="L27" s="385"/>
      <c r="M27" s="385"/>
      <c r="Y27" s="366"/>
      <c r="Z27" s="366"/>
      <c r="AA27" s="366" t="s">
        <v>74</v>
      </c>
      <c r="AB27" s="366">
        <v>3</v>
      </c>
      <c r="AC27" s="366">
        <v>2</v>
      </c>
      <c r="AD27" s="366">
        <v>1</v>
      </c>
      <c r="AE27" s="366">
        <v>0</v>
      </c>
      <c r="AF27" s="366">
        <v>0</v>
      </c>
      <c r="AG27" s="366">
        <v>0</v>
      </c>
      <c r="AH27" s="366">
        <v>0</v>
      </c>
      <c r="AI27" s="366">
        <v>0</v>
      </c>
      <c r="AJ27" s="366">
        <v>0</v>
      </c>
      <c r="AK27" s="366">
        <v>0</v>
      </c>
    </row>
    <row r="28" spans="1:37" x14ac:dyDescent="0.25">
      <c r="A28" s="385"/>
      <c r="B28" s="385"/>
      <c r="C28" s="385"/>
      <c r="D28" s="385"/>
      <c r="E28" s="385"/>
      <c r="F28" s="385"/>
      <c r="G28" s="385"/>
      <c r="H28" s="385"/>
      <c r="I28" s="385"/>
      <c r="J28" s="385"/>
      <c r="K28" s="385"/>
      <c r="L28" s="385"/>
      <c r="M28" s="385"/>
    </row>
    <row r="29" spans="1:37" x14ac:dyDescent="0.25">
      <c r="A29" s="385"/>
      <c r="B29" s="385"/>
      <c r="C29" s="385"/>
      <c r="D29" s="385"/>
      <c r="E29" s="385"/>
      <c r="F29" s="385"/>
      <c r="G29" s="385"/>
      <c r="H29" s="385"/>
      <c r="I29" s="385"/>
      <c r="J29" s="385"/>
      <c r="K29" s="385"/>
      <c r="L29" s="385"/>
      <c r="M29" s="385"/>
    </row>
    <row r="30" spans="1:37" x14ac:dyDescent="0.25">
      <c r="A30" s="385"/>
      <c r="B30" s="385"/>
      <c r="C30" s="385"/>
      <c r="D30" s="385"/>
      <c r="E30" s="385"/>
      <c r="F30" s="385"/>
      <c r="G30" s="385"/>
      <c r="H30" s="385"/>
      <c r="I30" s="385"/>
      <c r="J30" s="385"/>
      <c r="K30" s="385"/>
      <c r="L30" s="385"/>
      <c r="M30" s="385"/>
    </row>
    <row r="31" spans="1:37" x14ac:dyDescent="0.25">
      <c r="A31" s="385"/>
      <c r="B31" s="385"/>
      <c r="C31" s="385"/>
      <c r="D31" s="385"/>
      <c r="E31" s="385"/>
      <c r="F31" s="385"/>
      <c r="G31" s="385"/>
      <c r="H31" s="385"/>
      <c r="I31" s="385"/>
      <c r="J31" s="385"/>
      <c r="K31" s="385"/>
      <c r="L31" s="385"/>
      <c r="M31" s="385"/>
    </row>
    <row r="32" spans="1:37" x14ac:dyDescent="0.25">
      <c r="A32" s="385"/>
      <c r="B32" s="385"/>
      <c r="C32" s="385"/>
      <c r="D32" s="385"/>
      <c r="E32" s="385"/>
      <c r="F32" s="385"/>
      <c r="G32" s="385"/>
      <c r="H32" s="385"/>
      <c r="I32" s="385"/>
      <c r="J32" s="385"/>
      <c r="K32" s="385"/>
      <c r="L32" s="390"/>
      <c r="M32" s="390"/>
    </row>
    <row r="33" spans="1:18" x14ac:dyDescent="0.25">
      <c r="A33" s="397" t="s">
        <v>35</v>
      </c>
      <c r="B33" s="398"/>
      <c r="C33" s="399"/>
      <c r="D33" s="400" t="s">
        <v>2</v>
      </c>
      <c r="E33" s="401" t="s">
        <v>37</v>
      </c>
      <c r="F33" s="402"/>
      <c r="G33" s="400" t="s">
        <v>2</v>
      </c>
      <c r="H33" s="401" t="s">
        <v>46</v>
      </c>
      <c r="I33" s="403"/>
      <c r="J33" s="401" t="s">
        <v>47</v>
      </c>
      <c r="K33" s="404" t="s">
        <v>48</v>
      </c>
      <c r="L33" s="381"/>
      <c r="M33" s="405"/>
      <c r="N33" s="406"/>
      <c r="P33" s="407"/>
      <c r="Q33" s="407"/>
      <c r="R33" s="408"/>
    </row>
    <row r="34" spans="1:18" x14ac:dyDescent="0.25">
      <c r="A34" s="409" t="s">
        <v>36</v>
      </c>
      <c r="B34" s="410"/>
      <c r="C34" s="411"/>
      <c r="D34" s="412"/>
      <c r="E34" s="664"/>
      <c r="F34" s="664"/>
      <c r="G34" s="413" t="s">
        <v>3</v>
      </c>
      <c r="H34" s="410"/>
      <c r="I34" s="414"/>
      <c r="J34" s="415"/>
      <c r="K34" s="416" t="s">
        <v>38</v>
      </c>
      <c r="L34" s="417"/>
      <c r="M34" s="418"/>
      <c r="P34" s="419"/>
      <c r="Q34" s="419"/>
      <c r="R34" s="420"/>
    </row>
    <row r="35" spans="1:18" x14ac:dyDescent="0.25">
      <c r="A35" s="421" t="s">
        <v>45</v>
      </c>
      <c r="B35" s="422"/>
      <c r="C35" s="423"/>
      <c r="D35" s="424"/>
      <c r="E35" s="659"/>
      <c r="F35" s="659"/>
      <c r="G35" s="425" t="s">
        <v>4</v>
      </c>
      <c r="H35" s="426"/>
      <c r="I35" s="427"/>
      <c r="J35" s="428"/>
      <c r="K35" s="429"/>
      <c r="L35" s="390"/>
      <c r="M35" s="430"/>
      <c r="P35" s="420"/>
      <c r="Q35" s="431"/>
      <c r="R35" s="420"/>
    </row>
    <row r="36" spans="1:18" x14ac:dyDescent="0.25">
      <c r="A36" s="432"/>
      <c r="B36" s="433"/>
      <c r="C36" s="434"/>
      <c r="D36" s="424"/>
      <c r="E36" s="435"/>
      <c r="F36" s="385"/>
      <c r="G36" s="425" t="s">
        <v>5</v>
      </c>
      <c r="H36" s="426"/>
      <c r="I36" s="427"/>
      <c r="J36" s="428"/>
      <c r="K36" s="416" t="s">
        <v>39</v>
      </c>
      <c r="L36" s="417"/>
      <c r="M36" s="436"/>
      <c r="P36" s="419"/>
      <c r="Q36" s="419"/>
      <c r="R36" s="420"/>
    </row>
    <row r="37" spans="1:18" x14ac:dyDescent="0.25">
      <c r="A37" s="437"/>
      <c r="B37" s="438"/>
      <c r="C37" s="439"/>
      <c r="D37" s="424"/>
      <c r="E37" s="435"/>
      <c r="F37" s="385"/>
      <c r="G37" s="425" t="s">
        <v>6</v>
      </c>
      <c r="H37" s="426"/>
      <c r="I37" s="427"/>
      <c r="J37" s="428"/>
      <c r="K37" s="440"/>
      <c r="L37" s="385"/>
      <c r="M37" s="418"/>
      <c r="P37" s="420"/>
      <c r="Q37" s="431"/>
      <c r="R37" s="420"/>
    </row>
    <row r="38" spans="1:18" x14ac:dyDescent="0.25">
      <c r="A38" s="441"/>
      <c r="B38" s="442"/>
      <c r="C38" s="443"/>
      <c r="D38" s="424"/>
      <c r="E38" s="435"/>
      <c r="F38" s="385"/>
      <c r="G38" s="425" t="s">
        <v>7</v>
      </c>
      <c r="H38" s="426"/>
      <c r="I38" s="427"/>
      <c r="J38" s="428"/>
      <c r="K38" s="421"/>
      <c r="L38" s="390"/>
      <c r="M38" s="430"/>
      <c r="P38" s="420"/>
      <c r="Q38" s="431"/>
      <c r="R38" s="420"/>
    </row>
    <row r="39" spans="1:18" x14ac:dyDescent="0.25">
      <c r="A39" s="444"/>
      <c r="B39" s="445"/>
      <c r="C39" s="439"/>
      <c r="D39" s="424"/>
      <c r="E39" s="435"/>
      <c r="F39" s="385"/>
      <c r="G39" s="425" t="s">
        <v>8</v>
      </c>
      <c r="H39" s="426"/>
      <c r="I39" s="427"/>
      <c r="J39" s="428"/>
      <c r="K39" s="416" t="s">
        <v>28</v>
      </c>
      <c r="L39" s="417"/>
      <c r="M39" s="436"/>
      <c r="P39" s="419"/>
      <c r="Q39" s="419"/>
      <c r="R39" s="420"/>
    </row>
    <row r="40" spans="1:18" x14ac:dyDescent="0.25">
      <c r="A40" s="444"/>
      <c r="B40" s="445"/>
      <c r="C40" s="446"/>
      <c r="D40" s="424"/>
      <c r="E40" s="435"/>
      <c r="F40" s="385"/>
      <c r="G40" s="425" t="s">
        <v>9</v>
      </c>
      <c r="H40" s="426"/>
      <c r="I40" s="427"/>
      <c r="J40" s="428"/>
      <c r="K40" s="440"/>
      <c r="L40" s="385"/>
      <c r="M40" s="418"/>
      <c r="P40" s="420"/>
      <c r="Q40" s="431"/>
      <c r="R40" s="420"/>
    </row>
    <row r="41" spans="1:18" x14ac:dyDescent="0.25">
      <c r="A41" s="447"/>
      <c r="B41" s="448"/>
      <c r="C41" s="449"/>
      <c r="D41" s="450"/>
      <c r="E41" s="451"/>
      <c r="F41" s="390"/>
      <c r="G41" s="452" t="s">
        <v>10</v>
      </c>
      <c r="H41" s="422"/>
      <c r="I41" s="453"/>
      <c r="J41" s="454"/>
      <c r="K41" s="421" t="e">
        <f>L4</f>
        <v>#REF!</v>
      </c>
      <c r="L41" s="390"/>
      <c r="M41" s="430"/>
      <c r="P41" s="420"/>
      <c r="Q41" s="431"/>
      <c r="R41" s="455"/>
    </row>
  </sheetData>
  <mergeCells count="20">
    <mergeCell ref="E35:F35"/>
    <mergeCell ref="B19:C19"/>
    <mergeCell ref="D19:E19"/>
    <mergeCell ref="F19:G19"/>
    <mergeCell ref="H19:I19"/>
    <mergeCell ref="B20:C20"/>
    <mergeCell ref="D20:E20"/>
    <mergeCell ref="F20:G20"/>
    <mergeCell ref="H20:I20"/>
    <mergeCell ref="B21:C21"/>
    <mergeCell ref="D21:E21"/>
    <mergeCell ref="F21:G21"/>
    <mergeCell ref="H21:I21"/>
    <mergeCell ref="E34:F34"/>
    <mergeCell ref="H18:I18"/>
    <mergeCell ref="A1:F1"/>
    <mergeCell ref="A4:C4"/>
    <mergeCell ref="B18:C18"/>
    <mergeCell ref="D18:E18"/>
    <mergeCell ref="F18:G18"/>
  </mergeCells>
  <conditionalFormatting sqref="E7 E9 E11">
    <cfRule type="cellIs" dxfId="223" priority="2" stopIfTrue="1" operator="equal">
      <formula>"Bye"</formula>
    </cfRule>
  </conditionalFormatting>
  <conditionalFormatting sqref="R41">
    <cfRule type="expression" dxfId="222" priority="1" stopIfTrue="1">
      <formula>$O$1="CU"</formula>
    </cfRule>
  </conditionalFormatting>
  <printOptions horizontalCentered="1" verticalCentered="1"/>
  <pageMargins left="0" right="0" top="0.98425196850393704" bottom="0.98425196850393704" header="0.51181102362204722" footer="0.51181102362204722"/>
  <pageSetup paperSize="9" scale="90" orientation="portrait" horizontalDpi="4294967294" verticalDpi="1200"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8D0D49-BB30-4F12-A07F-4F555A67C740}">
  <sheetPr codeName="Munka15">
    <tabColor indexed="11"/>
  </sheetPr>
  <dimension ref="A1:AK47"/>
  <sheetViews>
    <sheetView topLeftCell="A3" workbookViewId="0">
      <selection activeCell="M31" sqref="M31"/>
    </sheetView>
  </sheetViews>
  <sheetFormatPr defaultRowHeight="13.2" x14ac:dyDescent="0.25"/>
  <cols>
    <col min="1" max="1" width="6.109375" style="270" customWidth="1"/>
    <col min="2" max="2" width="4.44140625" style="270" customWidth="1"/>
    <col min="3" max="3" width="8.33203125" style="270" customWidth="1"/>
    <col min="4" max="4" width="7.109375" style="270" customWidth="1"/>
    <col min="5" max="5" width="9.33203125" style="270" customWidth="1"/>
    <col min="6" max="6" width="7.109375" style="270" customWidth="1"/>
    <col min="7" max="7" width="9.33203125" style="270" customWidth="1"/>
    <col min="8" max="8" width="7.109375" style="270" customWidth="1"/>
    <col min="9" max="9" width="9.33203125" style="270" customWidth="1"/>
    <col min="10" max="10" width="13.5546875" style="270" customWidth="1"/>
    <col min="11" max="13" width="8.5546875" style="270" customWidth="1"/>
    <col min="14" max="14" width="8.88671875" style="270"/>
    <col min="15" max="15" width="11.44140625" style="270" customWidth="1"/>
    <col min="16" max="17" width="8.44140625" style="270" customWidth="1"/>
    <col min="18" max="18" width="10.88671875" style="270" customWidth="1"/>
    <col min="19" max="21" width="8.44140625" style="270" customWidth="1"/>
    <col min="22" max="24" width="8.88671875" style="270"/>
    <col min="25" max="37" width="0" style="270" hidden="1" customWidth="1"/>
    <col min="38" max="256" width="8.88671875" style="270"/>
    <col min="257" max="257" width="6.109375" style="270" customWidth="1"/>
    <col min="258" max="258" width="4.44140625" style="270" customWidth="1"/>
    <col min="259" max="259" width="8.33203125" style="270" customWidth="1"/>
    <col min="260" max="260" width="7.109375" style="270" customWidth="1"/>
    <col min="261" max="261" width="9.33203125" style="270" customWidth="1"/>
    <col min="262" max="262" width="7.109375" style="270" customWidth="1"/>
    <col min="263" max="263" width="9.33203125" style="270" customWidth="1"/>
    <col min="264" max="264" width="7.109375" style="270" customWidth="1"/>
    <col min="265" max="265" width="9.33203125" style="270" customWidth="1"/>
    <col min="266" max="266" width="13.5546875" style="270" customWidth="1"/>
    <col min="267" max="269" width="8.5546875" style="270" customWidth="1"/>
    <col min="270" max="270" width="8.88671875" style="270"/>
    <col min="271" max="271" width="11.44140625" style="270" customWidth="1"/>
    <col min="272" max="273" width="8.44140625" style="270" customWidth="1"/>
    <col min="274" max="274" width="10.88671875" style="270" customWidth="1"/>
    <col min="275" max="277" width="8.44140625" style="270" customWidth="1"/>
    <col min="278" max="280" width="8.88671875" style="270"/>
    <col min="281" max="293" width="0" style="270" hidden="1" customWidth="1"/>
    <col min="294" max="512" width="8.88671875" style="270"/>
    <col min="513" max="513" width="6.109375" style="270" customWidth="1"/>
    <col min="514" max="514" width="4.44140625" style="270" customWidth="1"/>
    <col min="515" max="515" width="8.33203125" style="270" customWidth="1"/>
    <col min="516" max="516" width="7.109375" style="270" customWidth="1"/>
    <col min="517" max="517" width="9.33203125" style="270" customWidth="1"/>
    <col min="518" max="518" width="7.109375" style="270" customWidth="1"/>
    <col min="519" max="519" width="9.33203125" style="270" customWidth="1"/>
    <col min="520" max="520" width="7.109375" style="270" customWidth="1"/>
    <col min="521" max="521" width="9.33203125" style="270" customWidth="1"/>
    <col min="522" max="522" width="13.5546875" style="270" customWidth="1"/>
    <col min="523" max="525" width="8.5546875" style="270" customWidth="1"/>
    <col min="526" max="526" width="8.88671875" style="270"/>
    <col min="527" max="527" width="11.44140625" style="270" customWidth="1"/>
    <col min="528" max="529" width="8.44140625" style="270" customWidth="1"/>
    <col min="530" max="530" width="10.88671875" style="270" customWidth="1"/>
    <col min="531" max="533" width="8.44140625" style="270" customWidth="1"/>
    <col min="534" max="536" width="8.88671875" style="270"/>
    <col min="537" max="549" width="0" style="270" hidden="1" customWidth="1"/>
    <col min="550" max="768" width="8.88671875" style="270"/>
    <col min="769" max="769" width="6.109375" style="270" customWidth="1"/>
    <col min="770" max="770" width="4.44140625" style="270" customWidth="1"/>
    <col min="771" max="771" width="8.33203125" style="270" customWidth="1"/>
    <col min="772" max="772" width="7.109375" style="270" customWidth="1"/>
    <col min="773" max="773" width="9.33203125" style="270" customWidth="1"/>
    <col min="774" max="774" width="7.109375" style="270" customWidth="1"/>
    <col min="775" max="775" width="9.33203125" style="270" customWidth="1"/>
    <col min="776" max="776" width="7.109375" style="270" customWidth="1"/>
    <col min="777" max="777" width="9.33203125" style="270" customWidth="1"/>
    <col min="778" max="778" width="13.5546875" style="270" customWidth="1"/>
    <col min="779" max="781" width="8.5546875" style="270" customWidth="1"/>
    <col min="782" max="782" width="8.88671875" style="270"/>
    <col min="783" max="783" width="11.44140625" style="270" customWidth="1"/>
    <col min="784" max="785" width="8.44140625" style="270" customWidth="1"/>
    <col min="786" max="786" width="10.88671875" style="270" customWidth="1"/>
    <col min="787" max="789" width="8.44140625" style="270" customWidth="1"/>
    <col min="790" max="792" width="8.88671875" style="270"/>
    <col min="793" max="805" width="0" style="270" hidden="1" customWidth="1"/>
    <col min="806" max="1024" width="8.88671875" style="270"/>
    <col min="1025" max="1025" width="6.109375" style="270" customWidth="1"/>
    <col min="1026" max="1026" width="4.44140625" style="270" customWidth="1"/>
    <col min="1027" max="1027" width="8.33203125" style="270" customWidth="1"/>
    <col min="1028" max="1028" width="7.109375" style="270" customWidth="1"/>
    <col min="1029" max="1029" width="9.33203125" style="270" customWidth="1"/>
    <col min="1030" max="1030" width="7.109375" style="270" customWidth="1"/>
    <col min="1031" max="1031" width="9.33203125" style="270" customWidth="1"/>
    <col min="1032" max="1032" width="7.109375" style="270" customWidth="1"/>
    <col min="1033" max="1033" width="9.33203125" style="270" customWidth="1"/>
    <col min="1034" max="1034" width="13.5546875" style="270" customWidth="1"/>
    <col min="1035" max="1037" width="8.5546875" style="270" customWidth="1"/>
    <col min="1038" max="1038" width="8.88671875" style="270"/>
    <col min="1039" max="1039" width="11.44140625" style="270" customWidth="1"/>
    <col min="1040" max="1041" width="8.44140625" style="270" customWidth="1"/>
    <col min="1042" max="1042" width="10.88671875" style="270" customWidth="1"/>
    <col min="1043" max="1045" width="8.44140625" style="270" customWidth="1"/>
    <col min="1046" max="1048" width="8.88671875" style="270"/>
    <col min="1049" max="1061" width="0" style="270" hidden="1" customWidth="1"/>
    <col min="1062" max="1280" width="8.88671875" style="270"/>
    <col min="1281" max="1281" width="6.109375" style="270" customWidth="1"/>
    <col min="1282" max="1282" width="4.44140625" style="270" customWidth="1"/>
    <col min="1283" max="1283" width="8.33203125" style="270" customWidth="1"/>
    <col min="1284" max="1284" width="7.109375" style="270" customWidth="1"/>
    <col min="1285" max="1285" width="9.33203125" style="270" customWidth="1"/>
    <col min="1286" max="1286" width="7.109375" style="270" customWidth="1"/>
    <col min="1287" max="1287" width="9.33203125" style="270" customWidth="1"/>
    <col min="1288" max="1288" width="7.109375" style="270" customWidth="1"/>
    <col min="1289" max="1289" width="9.33203125" style="270" customWidth="1"/>
    <col min="1290" max="1290" width="13.5546875" style="270" customWidth="1"/>
    <col min="1291" max="1293" width="8.5546875" style="270" customWidth="1"/>
    <col min="1294" max="1294" width="8.88671875" style="270"/>
    <col min="1295" max="1295" width="11.44140625" style="270" customWidth="1"/>
    <col min="1296" max="1297" width="8.44140625" style="270" customWidth="1"/>
    <col min="1298" max="1298" width="10.88671875" style="270" customWidth="1"/>
    <col min="1299" max="1301" width="8.44140625" style="270" customWidth="1"/>
    <col min="1302" max="1304" width="8.88671875" style="270"/>
    <col min="1305" max="1317" width="0" style="270" hidden="1" customWidth="1"/>
    <col min="1318" max="1536" width="8.88671875" style="270"/>
    <col min="1537" max="1537" width="6.109375" style="270" customWidth="1"/>
    <col min="1538" max="1538" width="4.44140625" style="270" customWidth="1"/>
    <col min="1539" max="1539" width="8.33203125" style="270" customWidth="1"/>
    <col min="1540" max="1540" width="7.109375" style="270" customWidth="1"/>
    <col min="1541" max="1541" width="9.33203125" style="270" customWidth="1"/>
    <col min="1542" max="1542" width="7.109375" style="270" customWidth="1"/>
    <col min="1543" max="1543" width="9.33203125" style="270" customWidth="1"/>
    <col min="1544" max="1544" width="7.109375" style="270" customWidth="1"/>
    <col min="1545" max="1545" width="9.33203125" style="270" customWidth="1"/>
    <col min="1546" max="1546" width="13.5546875" style="270" customWidth="1"/>
    <col min="1547" max="1549" width="8.5546875" style="270" customWidth="1"/>
    <col min="1550" max="1550" width="8.88671875" style="270"/>
    <col min="1551" max="1551" width="11.44140625" style="270" customWidth="1"/>
    <col min="1552" max="1553" width="8.44140625" style="270" customWidth="1"/>
    <col min="1554" max="1554" width="10.88671875" style="270" customWidth="1"/>
    <col min="1555" max="1557" width="8.44140625" style="270" customWidth="1"/>
    <col min="1558" max="1560" width="8.88671875" style="270"/>
    <col min="1561" max="1573" width="0" style="270" hidden="1" customWidth="1"/>
    <col min="1574" max="1792" width="8.88671875" style="270"/>
    <col min="1793" max="1793" width="6.109375" style="270" customWidth="1"/>
    <col min="1794" max="1794" width="4.44140625" style="270" customWidth="1"/>
    <col min="1795" max="1795" width="8.33203125" style="270" customWidth="1"/>
    <col min="1796" max="1796" width="7.109375" style="270" customWidth="1"/>
    <col min="1797" max="1797" width="9.33203125" style="270" customWidth="1"/>
    <col min="1798" max="1798" width="7.109375" style="270" customWidth="1"/>
    <col min="1799" max="1799" width="9.33203125" style="270" customWidth="1"/>
    <col min="1800" max="1800" width="7.109375" style="270" customWidth="1"/>
    <col min="1801" max="1801" width="9.33203125" style="270" customWidth="1"/>
    <col min="1802" max="1802" width="13.5546875" style="270" customWidth="1"/>
    <col min="1803" max="1805" width="8.5546875" style="270" customWidth="1"/>
    <col min="1806" max="1806" width="8.88671875" style="270"/>
    <col min="1807" max="1807" width="11.44140625" style="270" customWidth="1"/>
    <col min="1808" max="1809" width="8.44140625" style="270" customWidth="1"/>
    <col min="1810" max="1810" width="10.88671875" style="270" customWidth="1"/>
    <col min="1811" max="1813" width="8.44140625" style="270" customWidth="1"/>
    <col min="1814" max="1816" width="8.88671875" style="270"/>
    <col min="1817" max="1829" width="0" style="270" hidden="1" customWidth="1"/>
    <col min="1830" max="2048" width="8.88671875" style="270"/>
    <col min="2049" max="2049" width="6.109375" style="270" customWidth="1"/>
    <col min="2050" max="2050" width="4.44140625" style="270" customWidth="1"/>
    <col min="2051" max="2051" width="8.33203125" style="270" customWidth="1"/>
    <col min="2052" max="2052" width="7.109375" style="270" customWidth="1"/>
    <col min="2053" max="2053" width="9.33203125" style="270" customWidth="1"/>
    <col min="2054" max="2054" width="7.109375" style="270" customWidth="1"/>
    <col min="2055" max="2055" width="9.33203125" style="270" customWidth="1"/>
    <col min="2056" max="2056" width="7.109375" style="270" customWidth="1"/>
    <col min="2057" max="2057" width="9.33203125" style="270" customWidth="1"/>
    <col min="2058" max="2058" width="13.5546875" style="270" customWidth="1"/>
    <col min="2059" max="2061" width="8.5546875" style="270" customWidth="1"/>
    <col min="2062" max="2062" width="8.88671875" style="270"/>
    <col min="2063" max="2063" width="11.44140625" style="270" customWidth="1"/>
    <col min="2064" max="2065" width="8.44140625" style="270" customWidth="1"/>
    <col min="2066" max="2066" width="10.88671875" style="270" customWidth="1"/>
    <col min="2067" max="2069" width="8.44140625" style="270" customWidth="1"/>
    <col min="2070" max="2072" width="8.88671875" style="270"/>
    <col min="2073" max="2085" width="0" style="270" hidden="1" customWidth="1"/>
    <col min="2086" max="2304" width="8.88671875" style="270"/>
    <col min="2305" max="2305" width="6.109375" style="270" customWidth="1"/>
    <col min="2306" max="2306" width="4.44140625" style="270" customWidth="1"/>
    <col min="2307" max="2307" width="8.33203125" style="270" customWidth="1"/>
    <col min="2308" max="2308" width="7.109375" style="270" customWidth="1"/>
    <col min="2309" max="2309" width="9.33203125" style="270" customWidth="1"/>
    <col min="2310" max="2310" width="7.109375" style="270" customWidth="1"/>
    <col min="2311" max="2311" width="9.33203125" style="270" customWidth="1"/>
    <col min="2312" max="2312" width="7.109375" style="270" customWidth="1"/>
    <col min="2313" max="2313" width="9.33203125" style="270" customWidth="1"/>
    <col min="2314" max="2314" width="13.5546875" style="270" customWidth="1"/>
    <col min="2315" max="2317" width="8.5546875" style="270" customWidth="1"/>
    <col min="2318" max="2318" width="8.88671875" style="270"/>
    <col min="2319" max="2319" width="11.44140625" style="270" customWidth="1"/>
    <col min="2320" max="2321" width="8.44140625" style="270" customWidth="1"/>
    <col min="2322" max="2322" width="10.88671875" style="270" customWidth="1"/>
    <col min="2323" max="2325" width="8.44140625" style="270" customWidth="1"/>
    <col min="2326" max="2328" width="8.88671875" style="270"/>
    <col min="2329" max="2341" width="0" style="270" hidden="1" customWidth="1"/>
    <col min="2342" max="2560" width="8.88671875" style="270"/>
    <col min="2561" max="2561" width="6.109375" style="270" customWidth="1"/>
    <col min="2562" max="2562" width="4.44140625" style="270" customWidth="1"/>
    <col min="2563" max="2563" width="8.33203125" style="270" customWidth="1"/>
    <col min="2564" max="2564" width="7.109375" style="270" customWidth="1"/>
    <col min="2565" max="2565" width="9.33203125" style="270" customWidth="1"/>
    <col min="2566" max="2566" width="7.109375" style="270" customWidth="1"/>
    <col min="2567" max="2567" width="9.33203125" style="270" customWidth="1"/>
    <col min="2568" max="2568" width="7.109375" style="270" customWidth="1"/>
    <col min="2569" max="2569" width="9.33203125" style="270" customWidth="1"/>
    <col min="2570" max="2570" width="13.5546875" style="270" customWidth="1"/>
    <col min="2571" max="2573" width="8.5546875" style="270" customWidth="1"/>
    <col min="2574" max="2574" width="8.88671875" style="270"/>
    <col min="2575" max="2575" width="11.44140625" style="270" customWidth="1"/>
    <col min="2576" max="2577" width="8.44140625" style="270" customWidth="1"/>
    <col min="2578" max="2578" width="10.88671875" style="270" customWidth="1"/>
    <col min="2579" max="2581" width="8.44140625" style="270" customWidth="1"/>
    <col min="2582" max="2584" width="8.88671875" style="270"/>
    <col min="2585" max="2597" width="0" style="270" hidden="1" customWidth="1"/>
    <col min="2598" max="2816" width="8.88671875" style="270"/>
    <col min="2817" max="2817" width="6.109375" style="270" customWidth="1"/>
    <col min="2818" max="2818" width="4.44140625" style="270" customWidth="1"/>
    <col min="2819" max="2819" width="8.33203125" style="270" customWidth="1"/>
    <col min="2820" max="2820" width="7.109375" style="270" customWidth="1"/>
    <col min="2821" max="2821" width="9.33203125" style="270" customWidth="1"/>
    <col min="2822" max="2822" width="7.109375" style="270" customWidth="1"/>
    <col min="2823" max="2823" width="9.33203125" style="270" customWidth="1"/>
    <col min="2824" max="2824" width="7.109375" style="270" customWidth="1"/>
    <col min="2825" max="2825" width="9.33203125" style="270" customWidth="1"/>
    <col min="2826" max="2826" width="13.5546875" style="270" customWidth="1"/>
    <col min="2827" max="2829" width="8.5546875" style="270" customWidth="1"/>
    <col min="2830" max="2830" width="8.88671875" style="270"/>
    <col min="2831" max="2831" width="11.44140625" style="270" customWidth="1"/>
    <col min="2832" max="2833" width="8.44140625" style="270" customWidth="1"/>
    <col min="2834" max="2834" width="10.88671875" style="270" customWidth="1"/>
    <col min="2835" max="2837" width="8.44140625" style="270" customWidth="1"/>
    <col min="2838" max="2840" width="8.88671875" style="270"/>
    <col min="2841" max="2853" width="0" style="270" hidden="1" customWidth="1"/>
    <col min="2854" max="3072" width="8.88671875" style="270"/>
    <col min="3073" max="3073" width="6.109375" style="270" customWidth="1"/>
    <col min="3074" max="3074" width="4.44140625" style="270" customWidth="1"/>
    <col min="3075" max="3075" width="8.33203125" style="270" customWidth="1"/>
    <col min="3076" max="3076" width="7.109375" style="270" customWidth="1"/>
    <col min="3077" max="3077" width="9.33203125" style="270" customWidth="1"/>
    <col min="3078" max="3078" width="7.109375" style="270" customWidth="1"/>
    <col min="3079" max="3079" width="9.33203125" style="270" customWidth="1"/>
    <col min="3080" max="3080" width="7.109375" style="270" customWidth="1"/>
    <col min="3081" max="3081" width="9.33203125" style="270" customWidth="1"/>
    <col min="3082" max="3082" width="13.5546875" style="270" customWidth="1"/>
    <col min="3083" max="3085" width="8.5546875" style="270" customWidth="1"/>
    <col min="3086" max="3086" width="8.88671875" style="270"/>
    <col min="3087" max="3087" width="11.44140625" style="270" customWidth="1"/>
    <col min="3088" max="3089" width="8.44140625" style="270" customWidth="1"/>
    <col min="3090" max="3090" width="10.88671875" style="270" customWidth="1"/>
    <col min="3091" max="3093" width="8.44140625" style="270" customWidth="1"/>
    <col min="3094" max="3096" width="8.88671875" style="270"/>
    <col min="3097" max="3109" width="0" style="270" hidden="1" customWidth="1"/>
    <col min="3110" max="3328" width="8.88671875" style="270"/>
    <col min="3329" max="3329" width="6.109375" style="270" customWidth="1"/>
    <col min="3330" max="3330" width="4.44140625" style="270" customWidth="1"/>
    <col min="3331" max="3331" width="8.33203125" style="270" customWidth="1"/>
    <col min="3332" max="3332" width="7.109375" style="270" customWidth="1"/>
    <col min="3333" max="3333" width="9.33203125" style="270" customWidth="1"/>
    <col min="3334" max="3334" width="7.109375" style="270" customWidth="1"/>
    <col min="3335" max="3335" width="9.33203125" style="270" customWidth="1"/>
    <col min="3336" max="3336" width="7.109375" style="270" customWidth="1"/>
    <col min="3337" max="3337" width="9.33203125" style="270" customWidth="1"/>
    <col min="3338" max="3338" width="13.5546875" style="270" customWidth="1"/>
    <col min="3339" max="3341" width="8.5546875" style="270" customWidth="1"/>
    <col min="3342" max="3342" width="8.88671875" style="270"/>
    <col min="3343" max="3343" width="11.44140625" style="270" customWidth="1"/>
    <col min="3344" max="3345" width="8.44140625" style="270" customWidth="1"/>
    <col min="3346" max="3346" width="10.88671875" style="270" customWidth="1"/>
    <col min="3347" max="3349" width="8.44140625" style="270" customWidth="1"/>
    <col min="3350" max="3352" width="8.88671875" style="270"/>
    <col min="3353" max="3365" width="0" style="270" hidden="1" customWidth="1"/>
    <col min="3366" max="3584" width="8.88671875" style="270"/>
    <col min="3585" max="3585" width="6.109375" style="270" customWidth="1"/>
    <col min="3586" max="3586" width="4.44140625" style="270" customWidth="1"/>
    <col min="3587" max="3587" width="8.33203125" style="270" customWidth="1"/>
    <col min="3588" max="3588" width="7.109375" style="270" customWidth="1"/>
    <col min="3589" max="3589" width="9.33203125" style="270" customWidth="1"/>
    <col min="3590" max="3590" width="7.109375" style="270" customWidth="1"/>
    <col min="3591" max="3591" width="9.33203125" style="270" customWidth="1"/>
    <col min="3592" max="3592" width="7.109375" style="270" customWidth="1"/>
    <col min="3593" max="3593" width="9.33203125" style="270" customWidth="1"/>
    <col min="3594" max="3594" width="13.5546875" style="270" customWidth="1"/>
    <col min="3595" max="3597" width="8.5546875" style="270" customWidth="1"/>
    <col min="3598" max="3598" width="8.88671875" style="270"/>
    <col min="3599" max="3599" width="11.44140625" style="270" customWidth="1"/>
    <col min="3600" max="3601" width="8.44140625" style="270" customWidth="1"/>
    <col min="3602" max="3602" width="10.88671875" style="270" customWidth="1"/>
    <col min="3603" max="3605" width="8.44140625" style="270" customWidth="1"/>
    <col min="3606" max="3608" width="8.88671875" style="270"/>
    <col min="3609" max="3621" width="0" style="270" hidden="1" customWidth="1"/>
    <col min="3622" max="3840" width="8.88671875" style="270"/>
    <col min="3841" max="3841" width="6.109375" style="270" customWidth="1"/>
    <col min="3842" max="3842" width="4.44140625" style="270" customWidth="1"/>
    <col min="3843" max="3843" width="8.33203125" style="270" customWidth="1"/>
    <col min="3844" max="3844" width="7.109375" style="270" customWidth="1"/>
    <col min="3845" max="3845" width="9.33203125" style="270" customWidth="1"/>
    <col min="3846" max="3846" width="7.109375" style="270" customWidth="1"/>
    <col min="3847" max="3847" width="9.33203125" style="270" customWidth="1"/>
    <col min="3848" max="3848" width="7.109375" style="270" customWidth="1"/>
    <col min="3849" max="3849" width="9.33203125" style="270" customWidth="1"/>
    <col min="3850" max="3850" width="13.5546875" style="270" customWidth="1"/>
    <col min="3851" max="3853" width="8.5546875" style="270" customWidth="1"/>
    <col min="3854" max="3854" width="8.88671875" style="270"/>
    <col min="3855" max="3855" width="11.44140625" style="270" customWidth="1"/>
    <col min="3856" max="3857" width="8.44140625" style="270" customWidth="1"/>
    <col min="3858" max="3858" width="10.88671875" style="270" customWidth="1"/>
    <col min="3859" max="3861" width="8.44140625" style="270" customWidth="1"/>
    <col min="3862" max="3864" width="8.88671875" style="270"/>
    <col min="3865" max="3877" width="0" style="270" hidden="1" customWidth="1"/>
    <col min="3878" max="4096" width="8.88671875" style="270"/>
    <col min="4097" max="4097" width="6.109375" style="270" customWidth="1"/>
    <col min="4098" max="4098" width="4.44140625" style="270" customWidth="1"/>
    <col min="4099" max="4099" width="8.33203125" style="270" customWidth="1"/>
    <col min="4100" max="4100" width="7.109375" style="270" customWidth="1"/>
    <col min="4101" max="4101" width="9.33203125" style="270" customWidth="1"/>
    <col min="4102" max="4102" width="7.109375" style="270" customWidth="1"/>
    <col min="4103" max="4103" width="9.33203125" style="270" customWidth="1"/>
    <col min="4104" max="4104" width="7.109375" style="270" customWidth="1"/>
    <col min="4105" max="4105" width="9.33203125" style="270" customWidth="1"/>
    <col min="4106" max="4106" width="13.5546875" style="270" customWidth="1"/>
    <col min="4107" max="4109" width="8.5546875" style="270" customWidth="1"/>
    <col min="4110" max="4110" width="8.88671875" style="270"/>
    <col min="4111" max="4111" width="11.44140625" style="270" customWidth="1"/>
    <col min="4112" max="4113" width="8.44140625" style="270" customWidth="1"/>
    <col min="4114" max="4114" width="10.88671875" style="270" customWidth="1"/>
    <col min="4115" max="4117" width="8.44140625" style="270" customWidth="1"/>
    <col min="4118" max="4120" width="8.88671875" style="270"/>
    <col min="4121" max="4133" width="0" style="270" hidden="1" customWidth="1"/>
    <col min="4134" max="4352" width="8.88671875" style="270"/>
    <col min="4353" max="4353" width="6.109375" style="270" customWidth="1"/>
    <col min="4354" max="4354" width="4.44140625" style="270" customWidth="1"/>
    <col min="4355" max="4355" width="8.33203125" style="270" customWidth="1"/>
    <col min="4356" max="4356" width="7.109375" style="270" customWidth="1"/>
    <col min="4357" max="4357" width="9.33203125" style="270" customWidth="1"/>
    <col min="4358" max="4358" width="7.109375" style="270" customWidth="1"/>
    <col min="4359" max="4359" width="9.33203125" style="270" customWidth="1"/>
    <col min="4360" max="4360" width="7.109375" style="270" customWidth="1"/>
    <col min="4361" max="4361" width="9.33203125" style="270" customWidth="1"/>
    <col min="4362" max="4362" width="13.5546875" style="270" customWidth="1"/>
    <col min="4363" max="4365" width="8.5546875" style="270" customWidth="1"/>
    <col min="4366" max="4366" width="8.88671875" style="270"/>
    <col min="4367" max="4367" width="11.44140625" style="270" customWidth="1"/>
    <col min="4368" max="4369" width="8.44140625" style="270" customWidth="1"/>
    <col min="4370" max="4370" width="10.88671875" style="270" customWidth="1"/>
    <col min="4371" max="4373" width="8.44140625" style="270" customWidth="1"/>
    <col min="4374" max="4376" width="8.88671875" style="270"/>
    <col min="4377" max="4389" width="0" style="270" hidden="1" customWidth="1"/>
    <col min="4390" max="4608" width="8.88671875" style="270"/>
    <col min="4609" max="4609" width="6.109375" style="270" customWidth="1"/>
    <col min="4610" max="4610" width="4.44140625" style="270" customWidth="1"/>
    <col min="4611" max="4611" width="8.33203125" style="270" customWidth="1"/>
    <col min="4612" max="4612" width="7.109375" style="270" customWidth="1"/>
    <col min="4613" max="4613" width="9.33203125" style="270" customWidth="1"/>
    <col min="4614" max="4614" width="7.109375" style="270" customWidth="1"/>
    <col min="4615" max="4615" width="9.33203125" style="270" customWidth="1"/>
    <col min="4616" max="4616" width="7.109375" style="270" customWidth="1"/>
    <col min="4617" max="4617" width="9.33203125" style="270" customWidth="1"/>
    <col min="4618" max="4618" width="13.5546875" style="270" customWidth="1"/>
    <col min="4619" max="4621" width="8.5546875" style="270" customWidth="1"/>
    <col min="4622" max="4622" width="8.88671875" style="270"/>
    <col min="4623" max="4623" width="11.44140625" style="270" customWidth="1"/>
    <col min="4624" max="4625" width="8.44140625" style="270" customWidth="1"/>
    <col min="4626" max="4626" width="10.88671875" style="270" customWidth="1"/>
    <col min="4627" max="4629" width="8.44140625" style="270" customWidth="1"/>
    <col min="4630" max="4632" width="8.88671875" style="270"/>
    <col min="4633" max="4645" width="0" style="270" hidden="1" customWidth="1"/>
    <col min="4646" max="4864" width="8.88671875" style="270"/>
    <col min="4865" max="4865" width="6.109375" style="270" customWidth="1"/>
    <col min="4866" max="4866" width="4.44140625" style="270" customWidth="1"/>
    <col min="4867" max="4867" width="8.33203125" style="270" customWidth="1"/>
    <col min="4868" max="4868" width="7.109375" style="270" customWidth="1"/>
    <col min="4869" max="4869" width="9.33203125" style="270" customWidth="1"/>
    <col min="4870" max="4870" width="7.109375" style="270" customWidth="1"/>
    <col min="4871" max="4871" width="9.33203125" style="270" customWidth="1"/>
    <col min="4872" max="4872" width="7.109375" style="270" customWidth="1"/>
    <col min="4873" max="4873" width="9.33203125" style="270" customWidth="1"/>
    <col min="4874" max="4874" width="13.5546875" style="270" customWidth="1"/>
    <col min="4875" max="4877" width="8.5546875" style="270" customWidth="1"/>
    <col min="4878" max="4878" width="8.88671875" style="270"/>
    <col min="4879" max="4879" width="11.44140625" style="270" customWidth="1"/>
    <col min="4880" max="4881" width="8.44140625" style="270" customWidth="1"/>
    <col min="4882" max="4882" width="10.88671875" style="270" customWidth="1"/>
    <col min="4883" max="4885" width="8.44140625" style="270" customWidth="1"/>
    <col min="4886" max="4888" width="8.88671875" style="270"/>
    <col min="4889" max="4901" width="0" style="270" hidden="1" customWidth="1"/>
    <col min="4902" max="5120" width="8.88671875" style="270"/>
    <col min="5121" max="5121" width="6.109375" style="270" customWidth="1"/>
    <col min="5122" max="5122" width="4.44140625" style="270" customWidth="1"/>
    <col min="5123" max="5123" width="8.33203125" style="270" customWidth="1"/>
    <col min="5124" max="5124" width="7.109375" style="270" customWidth="1"/>
    <col min="5125" max="5125" width="9.33203125" style="270" customWidth="1"/>
    <col min="5126" max="5126" width="7.109375" style="270" customWidth="1"/>
    <col min="5127" max="5127" width="9.33203125" style="270" customWidth="1"/>
    <col min="5128" max="5128" width="7.109375" style="270" customWidth="1"/>
    <col min="5129" max="5129" width="9.33203125" style="270" customWidth="1"/>
    <col min="5130" max="5130" width="13.5546875" style="270" customWidth="1"/>
    <col min="5131" max="5133" width="8.5546875" style="270" customWidth="1"/>
    <col min="5134" max="5134" width="8.88671875" style="270"/>
    <col min="5135" max="5135" width="11.44140625" style="270" customWidth="1"/>
    <col min="5136" max="5137" width="8.44140625" style="270" customWidth="1"/>
    <col min="5138" max="5138" width="10.88671875" style="270" customWidth="1"/>
    <col min="5139" max="5141" width="8.44140625" style="270" customWidth="1"/>
    <col min="5142" max="5144" width="8.88671875" style="270"/>
    <col min="5145" max="5157" width="0" style="270" hidden="1" customWidth="1"/>
    <col min="5158" max="5376" width="8.88671875" style="270"/>
    <col min="5377" max="5377" width="6.109375" style="270" customWidth="1"/>
    <col min="5378" max="5378" width="4.44140625" style="270" customWidth="1"/>
    <col min="5379" max="5379" width="8.33203125" style="270" customWidth="1"/>
    <col min="5380" max="5380" width="7.109375" style="270" customWidth="1"/>
    <col min="5381" max="5381" width="9.33203125" style="270" customWidth="1"/>
    <col min="5382" max="5382" width="7.109375" style="270" customWidth="1"/>
    <col min="5383" max="5383" width="9.33203125" style="270" customWidth="1"/>
    <col min="5384" max="5384" width="7.109375" style="270" customWidth="1"/>
    <col min="5385" max="5385" width="9.33203125" style="270" customWidth="1"/>
    <col min="5386" max="5386" width="13.5546875" style="270" customWidth="1"/>
    <col min="5387" max="5389" width="8.5546875" style="270" customWidth="1"/>
    <col min="5390" max="5390" width="8.88671875" style="270"/>
    <col min="5391" max="5391" width="11.44140625" style="270" customWidth="1"/>
    <col min="5392" max="5393" width="8.44140625" style="270" customWidth="1"/>
    <col min="5394" max="5394" width="10.88671875" style="270" customWidth="1"/>
    <col min="5395" max="5397" width="8.44140625" style="270" customWidth="1"/>
    <col min="5398" max="5400" width="8.88671875" style="270"/>
    <col min="5401" max="5413" width="0" style="270" hidden="1" customWidth="1"/>
    <col min="5414" max="5632" width="8.88671875" style="270"/>
    <col min="5633" max="5633" width="6.109375" style="270" customWidth="1"/>
    <col min="5634" max="5634" width="4.44140625" style="270" customWidth="1"/>
    <col min="5635" max="5635" width="8.33203125" style="270" customWidth="1"/>
    <col min="5636" max="5636" width="7.109375" style="270" customWidth="1"/>
    <col min="5637" max="5637" width="9.33203125" style="270" customWidth="1"/>
    <col min="5638" max="5638" width="7.109375" style="270" customWidth="1"/>
    <col min="5639" max="5639" width="9.33203125" style="270" customWidth="1"/>
    <col min="5640" max="5640" width="7.109375" style="270" customWidth="1"/>
    <col min="5641" max="5641" width="9.33203125" style="270" customWidth="1"/>
    <col min="5642" max="5642" width="13.5546875" style="270" customWidth="1"/>
    <col min="5643" max="5645" width="8.5546875" style="270" customWidth="1"/>
    <col min="5646" max="5646" width="8.88671875" style="270"/>
    <col min="5647" max="5647" width="11.44140625" style="270" customWidth="1"/>
    <col min="5648" max="5649" width="8.44140625" style="270" customWidth="1"/>
    <col min="5650" max="5650" width="10.88671875" style="270" customWidth="1"/>
    <col min="5651" max="5653" width="8.44140625" style="270" customWidth="1"/>
    <col min="5654" max="5656" width="8.88671875" style="270"/>
    <col min="5657" max="5669" width="0" style="270" hidden="1" customWidth="1"/>
    <col min="5670" max="5888" width="8.88671875" style="270"/>
    <col min="5889" max="5889" width="6.109375" style="270" customWidth="1"/>
    <col min="5890" max="5890" width="4.44140625" style="270" customWidth="1"/>
    <col min="5891" max="5891" width="8.33203125" style="270" customWidth="1"/>
    <col min="5892" max="5892" width="7.109375" style="270" customWidth="1"/>
    <col min="5893" max="5893" width="9.33203125" style="270" customWidth="1"/>
    <col min="5894" max="5894" width="7.109375" style="270" customWidth="1"/>
    <col min="5895" max="5895" width="9.33203125" style="270" customWidth="1"/>
    <col min="5896" max="5896" width="7.109375" style="270" customWidth="1"/>
    <col min="5897" max="5897" width="9.33203125" style="270" customWidth="1"/>
    <col min="5898" max="5898" width="13.5546875" style="270" customWidth="1"/>
    <col min="5899" max="5901" width="8.5546875" style="270" customWidth="1"/>
    <col min="5902" max="5902" width="8.88671875" style="270"/>
    <col min="5903" max="5903" width="11.44140625" style="270" customWidth="1"/>
    <col min="5904" max="5905" width="8.44140625" style="270" customWidth="1"/>
    <col min="5906" max="5906" width="10.88671875" style="270" customWidth="1"/>
    <col min="5907" max="5909" width="8.44140625" style="270" customWidth="1"/>
    <col min="5910" max="5912" width="8.88671875" style="270"/>
    <col min="5913" max="5925" width="0" style="270" hidden="1" customWidth="1"/>
    <col min="5926" max="6144" width="8.88671875" style="270"/>
    <col min="6145" max="6145" width="6.109375" style="270" customWidth="1"/>
    <col min="6146" max="6146" width="4.44140625" style="270" customWidth="1"/>
    <col min="6147" max="6147" width="8.33203125" style="270" customWidth="1"/>
    <col min="6148" max="6148" width="7.109375" style="270" customWidth="1"/>
    <col min="6149" max="6149" width="9.33203125" style="270" customWidth="1"/>
    <col min="6150" max="6150" width="7.109375" style="270" customWidth="1"/>
    <col min="6151" max="6151" width="9.33203125" style="270" customWidth="1"/>
    <col min="6152" max="6152" width="7.109375" style="270" customWidth="1"/>
    <col min="6153" max="6153" width="9.33203125" style="270" customWidth="1"/>
    <col min="6154" max="6154" width="13.5546875" style="270" customWidth="1"/>
    <col min="6155" max="6157" width="8.5546875" style="270" customWidth="1"/>
    <col min="6158" max="6158" width="8.88671875" style="270"/>
    <col min="6159" max="6159" width="11.44140625" style="270" customWidth="1"/>
    <col min="6160" max="6161" width="8.44140625" style="270" customWidth="1"/>
    <col min="6162" max="6162" width="10.88671875" style="270" customWidth="1"/>
    <col min="6163" max="6165" width="8.44140625" style="270" customWidth="1"/>
    <col min="6166" max="6168" width="8.88671875" style="270"/>
    <col min="6169" max="6181" width="0" style="270" hidden="1" customWidth="1"/>
    <col min="6182" max="6400" width="8.88671875" style="270"/>
    <col min="6401" max="6401" width="6.109375" style="270" customWidth="1"/>
    <col min="6402" max="6402" width="4.44140625" style="270" customWidth="1"/>
    <col min="6403" max="6403" width="8.33203125" style="270" customWidth="1"/>
    <col min="6404" max="6404" width="7.109375" style="270" customWidth="1"/>
    <col min="6405" max="6405" width="9.33203125" style="270" customWidth="1"/>
    <col min="6406" max="6406" width="7.109375" style="270" customWidth="1"/>
    <col min="6407" max="6407" width="9.33203125" style="270" customWidth="1"/>
    <col min="6408" max="6408" width="7.109375" style="270" customWidth="1"/>
    <col min="6409" max="6409" width="9.33203125" style="270" customWidth="1"/>
    <col min="6410" max="6410" width="13.5546875" style="270" customWidth="1"/>
    <col min="6411" max="6413" width="8.5546875" style="270" customWidth="1"/>
    <col min="6414" max="6414" width="8.88671875" style="270"/>
    <col min="6415" max="6415" width="11.44140625" style="270" customWidth="1"/>
    <col min="6416" max="6417" width="8.44140625" style="270" customWidth="1"/>
    <col min="6418" max="6418" width="10.88671875" style="270" customWidth="1"/>
    <col min="6419" max="6421" width="8.44140625" style="270" customWidth="1"/>
    <col min="6422" max="6424" width="8.88671875" style="270"/>
    <col min="6425" max="6437" width="0" style="270" hidden="1" customWidth="1"/>
    <col min="6438" max="6656" width="8.88671875" style="270"/>
    <col min="6657" max="6657" width="6.109375" style="270" customWidth="1"/>
    <col min="6658" max="6658" width="4.44140625" style="270" customWidth="1"/>
    <col min="6659" max="6659" width="8.33203125" style="270" customWidth="1"/>
    <col min="6660" max="6660" width="7.109375" style="270" customWidth="1"/>
    <col min="6661" max="6661" width="9.33203125" style="270" customWidth="1"/>
    <col min="6662" max="6662" width="7.109375" style="270" customWidth="1"/>
    <col min="6663" max="6663" width="9.33203125" style="270" customWidth="1"/>
    <col min="6664" max="6664" width="7.109375" style="270" customWidth="1"/>
    <col min="6665" max="6665" width="9.33203125" style="270" customWidth="1"/>
    <col min="6666" max="6666" width="13.5546875" style="270" customWidth="1"/>
    <col min="6667" max="6669" width="8.5546875" style="270" customWidth="1"/>
    <col min="6670" max="6670" width="8.88671875" style="270"/>
    <col min="6671" max="6671" width="11.44140625" style="270" customWidth="1"/>
    <col min="6672" max="6673" width="8.44140625" style="270" customWidth="1"/>
    <col min="6674" max="6674" width="10.88671875" style="270" customWidth="1"/>
    <col min="6675" max="6677" width="8.44140625" style="270" customWidth="1"/>
    <col min="6678" max="6680" width="8.88671875" style="270"/>
    <col min="6681" max="6693" width="0" style="270" hidden="1" customWidth="1"/>
    <col min="6694" max="6912" width="8.88671875" style="270"/>
    <col min="6913" max="6913" width="6.109375" style="270" customWidth="1"/>
    <col min="6914" max="6914" width="4.44140625" style="270" customWidth="1"/>
    <col min="6915" max="6915" width="8.33203125" style="270" customWidth="1"/>
    <col min="6916" max="6916" width="7.109375" style="270" customWidth="1"/>
    <col min="6917" max="6917" width="9.33203125" style="270" customWidth="1"/>
    <col min="6918" max="6918" width="7.109375" style="270" customWidth="1"/>
    <col min="6919" max="6919" width="9.33203125" style="270" customWidth="1"/>
    <col min="6920" max="6920" width="7.109375" style="270" customWidth="1"/>
    <col min="6921" max="6921" width="9.33203125" style="270" customWidth="1"/>
    <col min="6922" max="6922" width="13.5546875" style="270" customWidth="1"/>
    <col min="6923" max="6925" width="8.5546875" style="270" customWidth="1"/>
    <col min="6926" max="6926" width="8.88671875" style="270"/>
    <col min="6927" max="6927" width="11.44140625" style="270" customWidth="1"/>
    <col min="6928" max="6929" width="8.44140625" style="270" customWidth="1"/>
    <col min="6930" max="6930" width="10.88671875" style="270" customWidth="1"/>
    <col min="6931" max="6933" width="8.44140625" style="270" customWidth="1"/>
    <col min="6934" max="6936" width="8.88671875" style="270"/>
    <col min="6937" max="6949" width="0" style="270" hidden="1" customWidth="1"/>
    <col min="6950" max="7168" width="8.88671875" style="270"/>
    <col min="7169" max="7169" width="6.109375" style="270" customWidth="1"/>
    <col min="7170" max="7170" width="4.44140625" style="270" customWidth="1"/>
    <col min="7171" max="7171" width="8.33203125" style="270" customWidth="1"/>
    <col min="7172" max="7172" width="7.109375" style="270" customWidth="1"/>
    <col min="7173" max="7173" width="9.33203125" style="270" customWidth="1"/>
    <col min="7174" max="7174" width="7.109375" style="270" customWidth="1"/>
    <col min="7175" max="7175" width="9.33203125" style="270" customWidth="1"/>
    <col min="7176" max="7176" width="7.109375" style="270" customWidth="1"/>
    <col min="7177" max="7177" width="9.33203125" style="270" customWidth="1"/>
    <col min="7178" max="7178" width="13.5546875" style="270" customWidth="1"/>
    <col min="7179" max="7181" width="8.5546875" style="270" customWidth="1"/>
    <col min="7182" max="7182" width="8.88671875" style="270"/>
    <col min="7183" max="7183" width="11.44140625" style="270" customWidth="1"/>
    <col min="7184" max="7185" width="8.44140625" style="270" customWidth="1"/>
    <col min="7186" max="7186" width="10.88671875" style="270" customWidth="1"/>
    <col min="7187" max="7189" width="8.44140625" style="270" customWidth="1"/>
    <col min="7190" max="7192" width="8.88671875" style="270"/>
    <col min="7193" max="7205" width="0" style="270" hidden="1" customWidth="1"/>
    <col min="7206" max="7424" width="8.88671875" style="270"/>
    <col min="7425" max="7425" width="6.109375" style="270" customWidth="1"/>
    <col min="7426" max="7426" width="4.44140625" style="270" customWidth="1"/>
    <col min="7427" max="7427" width="8.33203125" style="270" customWidth="1"/>
    <col min="7428" max="7428" width="7.109375" style="270" customWidth="1"/>
    <col min="7429" max="7429" width="9.33203125" style="270" customWidth="1"/>
    <col min="7430" max="7430" width="7.109375" style="270" customWidth="1"/>
    <col min="7431" max="7431" width="9.33203125" style="270" customWidth="1"/>
    <col min="7432" max="7432" width="7.109375" style="270" customWidth="1"/>
    <col min="7433" max="7433" width="9.33203125" style="270" customWidth="1"/>
    <col min="7434" max="7434" width="13.5546875" style="270" customWidth="1"/>
    <col min="7435" max="7437" width="8.5546875" style="270" customWidth="1"/>
    <col min="7438" max="7438" width="8.88671875" style="270"/>
    <col min="7439" max="7439" width="11.44140625" style="270" customWidth="1"/>
    <col min="7440" max="7441" width="8.44140625" style="270" customWidth="1"/>
    <col min="7442" max="7442" width="10.88671875" style="270" customWidth="1"/>
    <col min="7443" max="7445" width="8.44140625" style="270" customWidth="1"/>
    <col min="7446" max="7448" width="8.88671875" style="270"/>
    <col min="7449" max="7461" width="0" style="270" hidden="1" customWidth="1"/>
    <col min="7462" max="7680" width="8.88671875" style="270"/>
    <col min="7681" max="7681" width="6.109375" style="270" customWidth="1"/>
    <col min="7682" max="7682" width="4.44140625" style="270" customWidth="1"/>
    <col min="7683" max="7683" width="8.33203125" style="270" customWidth="1"/>
    <col min="7684" max="7684" width="7.109375" style="270" customWidth="1"/>
    <col min="7685" max="7685" width="9.33203125" style="270" customWidth="1"/>
    <col min="7686" max="7686" width="7.109375" style="270" customWidth="1"/>
    <col min="7687" max="7687" width="9.33203125" style="270" customWidth="1"/>
    <col min="7688" max="7688" width="7.109375" style="270" customWidth="1"/>
    <col min="7689" max="7689" width="9.33203125" style="270" customWidth="1"/>
    <col min="7690" max="7690" width="13.5546875" style="270" customWidth="1"/>
    <col min="7691" max="7693" width="8.5546875" style="270" customWidth="1"/>
    <col min="7694" max="7694" width="8.88671875" style="270"/>
    <col min="7695" max="7695" width="11.44140625" style="270" customWidth="1"/>
    <col min="7696" max="7697" width="8.44140625" style="270" customWidth="1"/>
    <col min="7698" max="7698" width="10.88671875" style="270" customWidth="1"/>
    <col min="7699" max="7701" width="8.44140625" style="270" customWidth="1"/>
    <col min="7702" max="7704" width="8.88671875" style="270"/>
    <col min="7705" max="7717" width="0" style="270" hidden="1" customWidth="1"/>
    <col min="7718" max="7936" width="8.88671875" style="270"/>
    <col min="7937" max="7937" width="6.109375" style="270" customWidth="1"/>
    <col min="7938" max="7938" width="4.44140625" style="270" customWidth="1"/>
    <col min="7939" max="7939" width="8.33203125" style="270" customWidth="1"/>
    <col min="7940" max="7940" width="7.109375" style="270" customWidth="1"/>
    <col min="7941" max="7941" width="9.33203125" style="270" customWidth="1"/>
    <col min="7942" max="7942" width="7.109375" style="270" customWidth="1"/>
    <col min="7943" max="7943" width="9.33203125" style="270" customWidth="1"/>
    <col min="7944" max="7944" width="7.109375" style="270" customWidth="1"/>
    <col min="7945" max="7945" width="9.33203125" style="270" customWidth="1"/>
    <col min="7946" max="7946" width="13.5546875" style="270" customWidth="1"/>
    <col min="7947" max="7949" width="8.5546875" style="270" customWidth="1"/>
    <col min="7950" max="7950" width="8.88671875" style="270"/>
    <col min="7951" max="7951" width="11.44140625" style="270" customWidth="1"/>
    <col min="7952" max="7953" width="8.44140625" style="270" customWidth="1"/>
    <col min="7954" max="7954" width="10.88671875" style="270" customWidth="1"/>
    <col min="7955" max="7957" width="8.44140625" style="270" customWidth="1"/>
    <col min="7958" max="7960" width="8.88671875" style="270"/>
    <col min="7961" max="7973" width="0" style="270" hidden="1" customWidth="1"/>
    <col min="7974" max="8192" width="8.88671875" style="270"/>
    <col min="8193" max="8193" width="6.109375" style="270" customWidth="1"/>
    <col min="8194" max="8194" width="4.44140625" style="270" customWidth="1"/>
    <col min="8195" max="8195" width="8.33203125" style="270" customWidth="1"/>
    <col min="8196" max="8196" width="7.109375" style="270" customWidth="1"/>
    <col min="8197" max="8197" width="9.33203125" style="270" customWidth="1"/>
    <col min="8198" max="8198" width="7.109375" style="270" customWidth="1"/>
    <col min="8199" max="8199" width="9.33203125" style="270" customWidth="1"/>
    <col min="8200" max="8200" width="7.109375" style="270" customWidth="1"/>
    <col min="8201" max="8201" width="9.33203125" style="270" customWidth="1"/>
    <col min="8202" max="8202" width="13.5546875" style="270" customWidth="1"/>
    <col min="8203" max="8205" width="8.5546875" style="270" customWidth="1"/>
    <col min="8206" max="8206" width="8.88671875" style="270"/>
    <col min="8207" max="8207" width="11.44140625" style="270" customWidth="1"/>
    <col min="8208" max="8209" width="8.44140625" style="270" customWidth="1"/>
    <col min="8210" max="8210" width="10.88671875" style="270" customWidth="1"/>
    <col min="8211" max="8213" width="8.44140625" style="270" customWidth="1"/>
    <col min="8214" max="8216" width="8.88671875" style="270"/>
    <col min="8217" max="8229" width="0" style="270" hidden="1" customWidth="1"/>
    <col min="8230" max="8448" width="8.88671875" style="270"/>
    <col min="8449" max="8449" width="6.109375" style="270" customWidth="1"/>
    <col min="8450" max="8450" width="4.44140625" style="270" customWidth="1"/>
    <col min="8451" max="8451" width="8.33203125" style="270" customWidth="1"/>
    <col min="8452" max="8452" width="7.109375" style="270" customWidth="1"/>
    <col min="8453" max="8453" width="9.33203125" style="270" customWidth="1"/>
    <col min="8454" max="8454" width="7.109375" style="270" customWidth="1"/>
    <col min="8455" max="8455" width="9.33203125" style="270" customWidth="1"/>
    <col min="8456" max="8456" width="7.109375" style="270" customWidth="1"/>
    <col min="8457" max="8457" width="9.33203125" style="270" customWidth="1"/>
    <col min="8458" max="8458" width="13.5546875" style="270" customWidth="1"/>
    <col min="8459" max="8461" width="8.5546875" style="270" customWidth="1"/>
    <col min="8462" max="8462" width="8.88671875" style="270"/>
    <col min="8463" max="8463" width="11.44140625" style="270" customWidth="1"/>
    <col min="8464" max="8465" width="8.44140625" style="270" customWidth="1"/>
    <col min="8466" max="8466" width="10.88671875" style="270" customWidth="1"/>
    <col min="8467" max="8469" width="8.44140625" style="270" customWidth="1"/>
    <col min="8470" max="8472" width="8.88671875" style="270"/>
    <col min="8473" max="8485" width="0" style="270" hidden="1" customWidth="1"/>
    <col min="8486" max="8704" width="8.88671875" style="270"/>
    <col min="8705" max="8705" width="6.109375" style="270" customWidth="1"/>
    <col min="8706" max="8706" width="4.44140625" style="270" customWidth="1"/>
    <col min="8707" max="8707" width="8.33203125" style="270" customWidth="1"/>
    <col min="8708" max="8708" width="7.109375" style="270" customWidth="1"/>
    <col min="8709" max="8709" width="9.33203125" style="270" customWidth="1"/>
    <col min="8710" max="8710" width="7.109375" style="270" customWidth="1"/>
    <col min="8711" max="8711" width="9.33203125" style="270" customWidth="1"/>
    <col min="8712" max="8712" width="7.109375" style="270" customWidth="1"/>
    <col min="8713" max="8713" width="9.33203125" style="270" customWidth="1"/>
    <col min="8714" max="8714" width="13.5546875" style="270" customWidth="1"/>
    <col min="8715" max="8717" width="8.5546875" style="270" customWidth="1"/>
    <col min="8718" max="8718" width="8.88671875" style="270"/>
    <col min="8719" max="8719" width="11.44140625" style="270" customWidth="1"/>
    <col min="8720" max="8721" width="8.44140625" style="270" customWidth="1"/>
    <col min="8722" max="8722" width="10.88671875" style="270" customWidth="1"/>
    <col min="8723" max="8725" width="8.44140625" style="270" customWidth="1"/>
    <col min="8726" max="8728" width="8.88671875" style="270"/>
    <col min="8729" max="8741" width="0" style="270" hidden="1" customWidth="1"/>
    <col min="8742" max="8960" width="8.88671875" style="270"/>
    <col min="8961" max="8961" width="6.109375" style="270" customWidth="1"/>
    <col min="8962" max="8962" width="4.44140625" style="270" customWidth="1"/>
    <col min="8963" max="8963" width="8.33203125" style="270" customWidth="1"/>
    <col min="8964" max="8964" width="7.109375" style="270" customWidth="1"/>
    <col min="8965" max="8965" width="9.33203125" style="270" customWidth="1"/>
    <col min="8966" max="8966" width="7.109375" style="270" customWidth="1"/>
    <col min="8967" max="8967" width="9.33203125" style="270" customWidth="1"/>
    <col min="8968" max="8968" width="7.109375" style="270" customWidth="1"/>
    <col min="8969" max="8969" width="9.33203125" style="270" customWidth="1"/>
    <col min="8970" max="8970" width="13.5546875" style="270" customWidth="1"/>
    <col min="8971" max="8973" width="8.5546875" style="270" customWidth="1"/>
    <col min="8974" max="8974" width="8.88671875" style="270"/>
    <col min="8975" max="8975" width="11.44140625" style="270" customWidth="1"/>
    <col min="8976" max="8977" width="8.44140625" style="270" customWidth="1"/>
    <col min="8978" max="8978" width="10.88671875" style="270" customWidth="1"/>
    <col min="8979" max="8981" width="8.44140625" style="270" customWidth="1"/>
    <col min="8982" max="8984" width="8.88671875" style="270"/>
    <col min="8985" max="8997" width="0" style="270" hidden="1" customWidth="1"/>
    <col min="8998" max="9216" width="8.88671875" style="270"/>
    <col min="9217" max="9217" width="6.109375" style="270" customWidth="1"/>
    <col min="9218" max="9218" width="4.44140625" style="270" customWidth="1"/>
    <col min="9219" max="9219" width="8.33203125" style="270" customWidth="1"/>
    <col min="9220" max="9220" width="7.109375" style="270" customWidth="1"/>
    <col min="9221" max="9221" width="9.33203125" style="270" customWidth="1"/>
    <col min="9222" max="9222" width="7.109375" style="270" customWidth="1"/>
    <col min="9223" max="9223" width="9.33203125" style="270" customWidth="1"/>
    <col min="9224" max="9224" width="7.109375" style="270" customWidth="1"/>
    <col min="9225" max="9225" width="9.33203125" style="270" customWidth="1"/>
    <col min="9226" max="9226" width="13.5546875" style="270" customWidth="1"/>
    <col min="9227" max="9229" width="8.5546875" style="270" customWidth="1"/>
    <col min="9230" max="9230" width="8.88671875" style="270"/>
    <col min="9231" max="9231" width="11.44140625" style="270" customWidth="1"/>
    <col min="9232" max="9233" width="8.44140625" style="270" customWidth="1"/>
    <col min="9234" max="9234" width="10.88671875" style="270" customWidth="1"/>
    <col min="9235" max="9237" width="8.44140625" style="270" customWidth="1"/>
    <col min="9238" max="9240" width="8.88671875" style="270"/>
    <col min="9241" max="9253" width="0" style="270" hidden="1" customWidth="1"/>
    <col min="9254" max="9472" width="8.88671875" style="270"/>
    <col min="9473" max="9473" width="6.109375" style="270" customWidth="1"/>
    <col min="9474" max="9474" width="4.44140625" style="270" customWidth="1"/>
    <col min="9475" max="9475" width="8.33203125" style="270" customWidth="1"/>
    <col min="9476" max="9476" width="7.109375" style="270" customWidth="1"/>
    <col min="9477" max="9477" width="9.33203125" style="270" customWidth="1"/>
    <col min="9478" max="9478" width="7.109375" style="270" customWidth="1"/>
    <col min="9479" max="9479" width="9.33203125" style="270" customWidth="1"/>
    <col min="9480" max="9480" width="7.109375" style="270" customWidth="1"/>
    <col min="9481" max="9481" width="9.33203125" style="270" customWidth="1"/>
    <col min="9482" max="9482" width="13.5546875" style="270" customWidth="1"/>
    <col min="9483" max="9485" width="8.5546875" style="270" customWidth="1"/>
    <col min="9486" max="9486" width="8.88671875" style="270"/>
    <col min="9487" max="9487" width="11.44140625" style="270" customWidth="1"/>
    <col min="9488" max="9489" width="8.44140625" style="270" customWidth="1"/>
    <col min="9490" max="9490" width="10.88671875" style="270" customWidth="1"/>
    <col min="9491" max="9493" width="8.44140625" style="270" customWidth="1"/>
    <col min="9494" max="9496" width="8.88671875" style="270"/>
    <col min="9497" max="9509" width="0" style="270" hidden="1" customWidth="1"/>
    <col min="9510" max="9728" width="8.88671875" style="270"/>
    <col min="9729" max="9729" width="6.109375" style="270" customWidth="1"/>
    <col min="9730" max="9730" width="4.44140625" style="270" customWidth="1"/>
    <col min="9731" max="9731" width="8.33203125" style="270" customWidth="1"/>
    <col min="9732" max="9732" width="7.109375" style="270" customWidth="1"/>
    <col min="9733" max="9733" width="9.33203125" style="270" customWidth="1"/>
    <col min="9734" max="9734" width="7.109375" style="270" customWidth="1"/>
    <col min="9735" max="9735" width="9.33203125" style="270" customWidth="1"/>
    <col min="9736" max="9736" width="7.109375" style="270" customWidth="1"/>
    <col min="9737" max="9737" width="9.33203125" style="270" customWidth="1"/>
    <col min="9738" max="9738" width="13.5546875" style="270" customWidth="1"/>
    <col min="9739" max="9741" width="8.5546875" style="270" customWidth="1"/>
    <col min="9742" max="9742" width="8.88671875" style="270"/>
    <col min="9743" max="9743" width="11.44140625" style="270" customWidth="1"/>
    <col min="9744" max="9745" width="8.44140625" style="270" customWidth="1"/>
    <col min="9746" max="9746" width="10.88671875" style="270" customWidth="1"/>
    <col min="9747" max="9749" width="8.44140625" style="270" customWidth="1"/>
    <col min="9750" max="9752" width="8.88671875" style="270"/>
    <col min="9753" max="9765" width="0" style="270" hidden="1" customWidth="1"/>
    <col min="9766" max="9984" width="8.88671875" style="270"/>
    <col min="9985" max="9985" width="6.109375" style="270" customWidth="1"/>
    <col min="9986" max="9986" width="4.44140625" style="270" customWidth="1"/>
    <col min="9987" max="9987" width="8.33203125" style="270" customWidth="1"/>
    <col min="9988" max="9988" width="7.109375" style="270" customWidth="1"/>
    <col min="9989" max="9989" width="9.33203125" style="270" customWidth="1"/>
    <col min="9990" max="9990" width="7.109375" style="270" customWidth="1"/>
    <col min="9991" max="9991" width="9.33203125" style="270" customWidth="1"/>
    <col min="9992" max="9992" width="7.109375" style="270" customWidth="1"/>
    <col min="9993" max="9993" width="9.33203125" style="270" customWidth="1"/>
    <col min="9994" max="9994" width="13.5546875" style="270" customWidth="1"/>
    <col min="9995" max="9997" width="8.5546875" style="270" customWidth="1"/>
    <col min="9998" max="9998" width="8.88671875" style="270"/>
    <col min="9999" max="9999" width="11.44140625" style="270" customWidth="1"/>
    <col min="10000" max="10001" width="8.44140625" style="270" customWidth="1"/>
    <col min="10002" max="10002" width="10.88671875" style="270" customWidth="1"/>
    <col min="10003" max="10005" width="8.44140625" style="270" customWidth="1"/>
    <col min="10006" max="10008" width="8.88671875" style="270"/>
    <col min="10009" max="10021" width="0" style="270" hidden="1" customWidth="1"/>
    <col min="10022" max="10240" width="8.88671875" style="270"/>
    <col min="10241" max="10241" width="6.109375" style="270" customWidth="1"/>
    <col min="10242" max="10242" width="4.44140625" style="270" customWidth="1"/>
    <col min="10243" max="10243" width="8.33203125" style="270" customWidth="1"/>
    <col min="10244" max="10244" width="7.109375" style="270" customWidth="1"/>
    <col min="10245" max="10245" width="9.33203125" style="270" customWidth="1"/>
    <col min="10246" max="10246" width="7.109375" style="270" customWidth="1"/>
    <col min="10247" max="10247" width="9.33203125" style="270" customWidth="1"/>
    <col min="10248" max="10248" width="7.109375" style="270" customWidth="1"/>
    <col min="10249" max="10249" width="9.33203125" style="270" customWidth="1"/>
    <col min="10250" max="10250" width="13.5546875" style="270" customWidth="1"/>
    <col min="10251" max="10253" width="8.5546875" style="270" customWidth="1"/>
    <col min="10254" max="10254" width="8.88671875" style="270"/>
    <col min="10255" max="10255" width="11.44140625" style="270" customWidth="1"/>
    <col min="10256" max="10257" width="8.44140625" style="270" customWidth="1"/>
    <col min="10258" max="10258" width="10.88671875" style="270" customWidth="1"/>
    <col min="10259" max="10261" width="8.44140625" style="270" customWidth="1"/>
    <col min="10262" max="10264" width="8.88671875" style="270"/>
    <col min="10265" max="10277" width="0" style="270" hidden="1" customWidth="1"/>
    <col min="10278" max="10496" width="8.88671875" style="270"/>
    <col min="10497" max="10497" width="6.109375" style="270" customWidth="1"/>
    <col min="10498" max="10498" width="4.44140625" style="270" customWidth="1"/>
    <col min="10499" max="10499" width="8.33203125" style="270" customWidth="1"/>
    <col min="10500" max="10500" width="7.109375" style="270" customWidth="1"/>
    <col min="10501" max="10501" width="9.33203125" style="270" customWidth="1"/>
    <col min="10502" max="10502" width="7.109375" style="270" customWidth="1"/>
    <col min="10503" max="10503" width="9.33203125" style="270" customWidth="1"/>
    <col min="10504" max="10504" width="7.109375" style="270" customWidth="1"/>
    <col min="10505" max="10505" width="9.33203125" style="270" customWidth="1"/>
    <col min="10506" max="10506" width="13.5546875" style="270" customWidth="1"/>
    <col min="10507" max="10509" width="8.5546875" style="270" customWidth="1"/>
    <col min="10510" max="10510" width="8.88671875" style="270"/>
    <col min="10511" max="10511" width="11.44140625" style="270" customWidth="1"/>
    <col min="10512" max="10513" width="8.44140625" style="270" customWidth="1"/>
    <col min="10514" max="10514" width="10.88671875" style="270" customWidth="1"/>
    <col min="10515" max="10517" width="8.44140625" style="270" customWidth="1"/>
    <col min="10518" max="10520" width="8.88671875" style="270"/>
    <col min="10521" max="10533" width="0" style="270" hidden="1" customWidth="1"/>
    <col min="10534" max="10752" width="8.88671875" style="270"/>
    <col min="10753" max="10753" width="6.109375" style="270" customWidth="1"/>
    <col min="10754" max="10754" width="4.44140625" style="270" customWidth="1"/>
    <col min="10755" max="10755" width="8.33203125" style="270" customWidth="1"/>
    <col min="10756" max="10756" width="7.109375" style="270" customWidth="1"/>
    <col min="10757" max="10757" width="9.33203125" style="270" customWidth="1"/>
    <col min="10758" max="10758" width="7.109375" style="270" customWidth="1"/>
    <col min="10759" max="10759" width="9.33203125" style="270" customWidth="1"/>
    <col min="10760" max="10760" width="7.109375" style="270" customWidth="1"/>
    <col min="10761" max="10761" width="9.33203125" style="270" customWidth="1"/>
    <col min="10762" max="10762" width="13.5546875" style="270" customWidth="1"/>
    <col min="10763" max="10765" width="8.5546875" style="270" customWidth="1"/>
    <col min="10766" max="10766" width="8.88671875" style="270"/>
    <col min="10767" max="10767" width="11.44140625" style="270" customWidth="1"/>
    <col min="10768" max="10769" width="8.44140625" style="270" customWidth="1"/>
    <col min="10770" max="10770" width="10.88671875" style="270" customWidth="1"/>
    <col min="10771" max="10773" width="8.44140625" style="270" customWidth="1"/>
    <col min="10774" max="10776" width="8.88671875" style="270"/>
    <col min="10777" max="10789" width="0" style="270" hidden="1" customWidth="1"/>
    <col min="10790" max="11008" width="8.88671875" style="270"/>
    <col min="11009" max="11009" width="6.109375" style="270" customWidth="1"/>
    <col min="11010" max="11010" width="4.44140625" style="270" customWidth="1"/>
    <col min="11011" max="11011" width="8.33203125" style="270" customWidth="1"/>
    <col min="11012" max="11012" width="7.109375" style="270" customWidth="1"/>
    <col min="11013" max="11013" width="9.33203125" style="270" customWidth="1"/>
    <col min="11014" max="11014" width="7.109375" style="270" customWidth="1"/>
    <col min="11015" max="11015" width="9.33203125" style="270" customWidth="1"/>
    <col min="11016" max="11016" width="7.109375" style="270" customWidth="1"/>
    <col min="11017" max="11017" width="9.33203125" style="270" customWidth="1"/>
    <col min="11018" max="11018" width="13.5546875" style="270" customWidth="1"/>
    <col min="11019" max="11021" width="8.5546875" style="270" customWidth="1"/>
    <col min="11022" max="11022" width="8.88671875" style="270"/>
    <col min="11023" max="11023" width="11.44140625" style="270" customWidth="1"/>
    <col min="11024" max="11025" width="8.44140625" style="270" customWidth="1"/>
    <col min="11026" max="11026" width="10.88671875" style="270" customWidth="1"/>
    <col min="11027" max="11029" width="8.44140625" style="270" customWidth="1"/>
    <col min="11030" max="11032" width="8.88671875" style="270"/>
    <col min="11033" max="11045" width="0" style="270" hidden="1" customWidth="1"/>
    <col min="11046" max="11264" width="8.88671875" style="270"/>
    <col min="11265" max="11265" width="6.109375" style="270" customWidth="1"/>
    <col min="11266" max="11266" width="4.44140625" style="270" customWidth="1"/>
    <col min="11267" max="11267" width="8.33203125" style="270" customWidth="1"/>
    <col min="11268" max="11268" width="7.109375" style="270" customWidth="1"/>
    <col min="11269" max="11269" width="9.33203125" style="270" customWidth="1"/>
    <col min="11270" max="11270" width="7.109375" style="270" customWidth="1"/>
    <col min="11271" max="11271" width="9.33203125" style="270" customWidth="1"/>
    <col min="11272" max="11272" width="7.109375" style="270" customWidth="1"/>
    <col min="11273" max="11273" width="9.33203125" style="270" customWidth="1"/>
    <col min="11274" max="11274" width="13.5546875" style="270" customWidth="1"/>
    <col min="11275" max="11277" width="8.5546875" style="270" customWidth="1"/>
    <col min="11278" max="11278" width="8.88671875" style="270"/>
    <col min="11279" max="11279" width="11.44140625" style="270" customWidth="1"/>
    <col min="11280" max="11281" width="8.44140625" style="270" customWidth="1"/>
    <col min="11282" max="11282" width="10.88671875" style="270" customWidth="1"/>
    <col min="11283" max="11285" width="8.44140625" style="270" customWidth="1"/>
    <col min="11286" max="11288" width="8.88671875" style="270"/>
    <col min="11289" max="11301" width="0" style="270" hidden="1" customWidth="1"/>
    <col min="11302" max="11520" width="8.88671875" style="270"/>
    <col min="11521" max="11521" width="6.109375" style="270" customWidth="1"/>
    <col min="11522" max="11522" width="4.44140625" style="270" customWidth="1"/>
    <col min="11523" max="11523" width="8.33203125" style="270" customWidth="1"/>
    <col min="11524" max="11524" width="7.109375" style="270" customWidth="1"/>
    <col min="11525" max="11525" width="9.33203125" style="270" customWidth="1"/>
    <col min="11526" max="11526" width="7.109375" style="270" customWidth="1"/>
    <col min="11527" max="11527" width="9.33203125" style="270" customWidth="1"/>
    <col min="11528" max="11528" width="7.109375" style="270" customWidth="1"/>
    <col min="11529" max="11529" width="9.33203125" style="270" customWidth="1"/>
    <col min="11530" max="11530" width="13.5546875" style="270" customWidth="1"/>
    <col min="11531" max="11533" width="8.5546875" style="270" customWidth="1"/>
    <col min="11534" max="11534" width="8.88671875" style="270"/>
    <col min="11535" max="11535" width="11.44140625" style="270" customWidth="1"/>
    <col min="11536" max="11537" width="8.44140625" style="270" customWidth="1"/>
    <col min="11538" max="11538" width="10.88671875" style="270" customWidth="1"/>
    <col min="11539" max="11541" width="8.44140625" style="270" customWidth="1"/>
    <col min="11542" max="11544" width="8.88671875" style="270"/>
    <col min="11545" max="11557" width="0" style="270" hidden="1" customWidth="1"/>
    <col min="11558" max="11776" width="8.88671875" style="270"/>
    <col min="11777" max="11777" width="6.109375" style="270" customWidth="1"/>
    <col min="11778" max="11778" width="4.44140625" style="270" customWidth="1"/>
    <col min="11779" max="11779" width="8.33203125" style="270" customWidth="1"/>
    <col min="11780" max="11780" width="7.109375" style="270" customWidth="1"/>
    <col min="11781" max="11781" width="9.33203125" style="270" customWidth="1"/>
    <col min="11782" max="11782" width="7.109375" style="270" customWidth="1"/>
    <col min="11783" max="11783" width="9.33203125" style="270" customWidth="1"/>
    <col min="11784" max="11784" width="7.109375" style="270" customWidth="1"/>
    <col min="11785" max="11785" width="9.33203125" style="270" customWidth="1"/>
    <col min="11786" max="11786" width="13.5546875" style="270" customWidth="1"/>
    <col min="11787" max="11789" width="8.5546875" style="270" customWidth="1"/>
    <col min="11790" max="11790" width="8.88671875" style="270"/>
    <col min="11791" max="11791" width="11.44140625" style="270" customWidth="1"/>
    <col min="11792" max="11793" width="8.44140625" style="270" customWidth="1"/>
    <col min="11794" max="11794" width="10.88671875" style="270" customWidth="1"/>
    <col min="11795" max="11797" width="8.44140625" style="270" customWidth="1"/>
    <col min="11798" max="11800" width="8.88671875" style="270"/>
    <col min="11801" max="11813" width="0" style="270" hidden="1" customWidth="1"/>
    <col min="11814" max="12032" width="8.88671875" style="270"/>
    <col min="12033" max="12033" width="6.109375" style="270" customWidth="1"/>
    <col min="12034" max="12034" width="4.44140625" style="270" customWidth="1"/>
    <col min="12035" max="12035" width="8.33203125" style="270" customWidth="1"/>
    <col min="12036" max="12036" width="7.109375" style="270" customWidth="1"/>
    <col min="12037" max="12037" width="9.33203125" style="270" customWidth="1"/>
    <col min="12038" max="12038" width="7.109375" style="270" customWidth="1"/>
    <col min="12039" max="12039" width="9.33203125" style="270" customWidth="1"/>
    <col min="12040" max="12040" width="7.109375" style="270" customWidth="1"/>
    <col min="12041" max="12041" width="9.33203125" style="270" customWidth="1"/>
    <col min="12042" max="12042" width="13.5546875" style="270" customWidth="1"/>
    <col min="12043" max="12045" width="8.5546875" style="270" customWidth="1"/>
    <col min="12046" max="12046" width="8.88671875" style="270"/>
    <col min="12047" max="12047" width="11.44140625" style="270" customWidth="1"/>
    <col min="12048" max="12049" width="8.44140625" style="270" customWidth="1"/>
    <col min="12050" max="12050" width="10.88671875" style="270" customWidth="1"/>
    <col min="12051" max="12053" width="8.44140625" style="270" customWidth="1"/>
    <col min="12054" max="12056" width="8.88671875" style="270"/>
    <col min="12057" max="12069" width="0" style="270" hidden="1" customWidth="1"/>
    <col min="12070" max="12288" width="8.88671875" style="270"/>
    <col min="12289" max="12289" width="6.109375" style="270" customWidth="1"/>
    <col min="12290" max="12290" width="4.44140625" style="270" customWidth="1"/>
    <col min="12291" max="12291" width="8.33203125" style="270" customWidth="1"/>
    <col min="12292" max="12292" width="7.109375" style="270" customWidth="1"/>
    <col min="12293" max="12293" width="9.33203125" style="270" customWidth="1"/>
    <col min="12294" max="12294" width="7.109375" style="270" customWidth="1"/>
    <col min="12295" max="12295" width="9.33203125" style="270" customWidth="1"/>
    <col min="12296" max="12296" width="7.109375" style="270" customWidth="1"/>
    <col min="12297" max="12297" width="9.33203125" style="270" customWidth="1"/>
    <col min="12298" max="12298" width="13.5546875" style="270" customWidth="1"/>
    <col min="12299" max="12301" width="8.5546875" style="270" customWidth="1"/>
    <col min="12302" max="12302" width="8.88671875" style="270"/>
    <col min="12303" max="12303" width="11.44140625" style="270" customWidth="1"/>
    <col min="12304" max="12305" width="8.44140625" style="270" customWidth="1"/>
    <col min="12306" max="12306" width="10.88671875" style="270" customWidth="1"/>
    <col min="12307" max="12309" width="8.44140625" style="270" customWidth="1"/>
    <col min="12310" max="12312" width="8.88671875" style="270"/>
    <col min="12313" max="12325" width="0" style="270" hidden="1" customWidth="1"/>
    <col min="12326" max="12544" width="8.88671875" style="270"/>
    <col min="12545" max="12545" width="6.109375" style="270" customWidth="1"/>
    <col min="12546" max="12546" width="4.44140625" style="270" customWidth="1"/>
    <col min="12547" max="12547" width="8.33203125" style="270" customWidth="1"/>
    <col min="12548" max="12548" width="7.109375" style="270" customWidth="1"/>
    <col min="12549" max="12549" width="9.33203125" style="270" customWidth="1"/>
    <col min="12550" max="12550" width="7.109375" style="270" customWidth="1"/>
    <col min="12551" max="12551" width="9.33203125" style="270" customWidth="1"/>
    <col min="12552" max="12552" width="7.109375" style="270" customWidth="1"/>
    <col min="12553" max="12553" width="9.33203125" style="270" customWidth="1"/>
    <col min="12554" max="12554" width="13.5546875" style="270" customWidth="1"/>
    <col min="12555" max="12557" width="8.5546875" style="270" customWidth="1"/>
    <col min="12558" max="12558" width="8.88671875" style="270"/>
    <col min="12559" max="12559" width="11.44140625" style="270" customWidth="1"/>
    <col min="12560" max="12561" width="8.44140625" style="270" customWidth="1"/>
    <col min="12562" max="12562" width="10.88671875" style="270" customWidth="1"/>
    <col min="12563" max="12565" width="8.44140625" style="270" customWidth="1"/>
    <col min="12566" max="12568" width="8.88671875" style="270"/>
    <col min="12569" max="12581" width="0" style="270" hidden="1" customWidth="1"/>
    <col min="12582" max="12800" width="8.88671875" style="270"/>
    <col min="12801" max="12801" width="6.109375" style="270" customWidth="1"/>
    <col min="12802" max="12802" width="4.44140625" style="270" customWidth="1"/>
    <col min="12803" max="12803" width="8.33203125" style="270" customWidth="1"/>
    <col min="12804" max="12804" width="7.109375" style="270" customWidth="1"/>
    <col min="12805" max="12805" width="9.33203125" style="270" customWidth="1"/>
    <col min="12806" max="12806" width="7.109375" style="270" customWidth="1"/>
    <col min="12807" max="12807" width="9.33203125" style="270" customWidth="1"/>
    <col min="12808" max="12808" width="7.109375" style="270" customWidth="1"/>
    <col min="12809" max="12809" width="9.33203125" style="270" customWidth="1"/>
    <col min="12810" max="12810" width="13.5546875" style="270" customWidth="1"/>
    <col min="12811" max="12813" width="8.5546875" style="270" customWidth="1"/>
    <col min="12814" max="12814" width="8.88671875" style="270"/>
    <col min="12815" max="12815" width="11.44140625" style="270" customWidth="1"/>
    <col min="12816" max="12817" width="8.44140625" style="270" customWidth="1"/>
    <col min="12818" max="12818" width="10.88671875" style="270" customWidth="1"/>
    <col min="12819" max="12821" width="8.44140625" style="270" customWidth="1"/>
    <col min="12822" max="12824" width="8.88671875" style="270"/>
    <col min="12825" max="12837" width="0" style="270" hidden="1" customWidth="1"/>
    <col min="12838" max="13056" width="8.88671875" style="270"/>
    <col min="13057" max="13057" width="6.109375" style="270" customWidth="1"/>
    <col min="13058" max="13058" width="4.44140625" style="270" customWidth="1"/>
    <col min="13059" max="13059" width="8.33203125" style="270" customWidth="1"/>
    <col min="13060" max="13060" width="7.109375" style="270" customWidth="1"/>
    <col min="13061" max="13061" width="9.33203125" style="270" customWidth="1"/>
    <col min="13062" max="13062" width="7.109375" style="270" customWidth="1"/>
    <col min="13063" max="13063" width="9.33203125" style="270" customWidth="1"/>
    <col min="13064" max="13064" width="7.109375" style="270" customWidth="1"/>
    <col min="13065" max="13065" width="9.33203125" style="270" customWidth="1"/>
    <col min="13066" max="13066" width="13.5546875" style="270" customWidth="1"/>
    <col min="13067" max="13069" width="8.5546875" style="270" customWidth="1"/>
    <col min="13070" max="13070" width="8.88671875" style="270"/>
    <col min="13071" max="13071" width="11.44140625" style="270" customWidth="1"/>
    <col min="13072" max="13073" width="8.44140625" style="270" customWidth="1"/>
    <col min="13074" max="13074" width="10.88671875" style="270" customWidth="1"/>
    <col min="13075" max="13077" width="8.44140625" style="270" customWidth="1"/>
    <col min="13078" max="13080" width="8.88671875" style="270"/>
    <col min="13081" max="13093" width="0" style="270" hidden="1" customWidth="1"/>
    <col min="13094" max="13312" width="8.88671875" style="270"/>
    <col min="13313" max="13313" width="6.109375" style="270" customWidth="1"/>
    <col min="13314" max="13314" width="4.44140625" style="270" customWidth="1"/>
    <col min="13315" max="13315" width="8.33203125" style="270" customWidth="1"/>
    <col min="13316" max="13316" width="7.109375" style="270" customWidth="1"/>
    <col min="13317" max="13317" width="9.33203125" style="270" customWidth="1"/>
    <col min="13318" max="13318" width="7.109375" style="270" customWidth="1"/>
    <col min="13319" max="13319" width="9.33203125" style="270" customWidth="1"/>
    <col min="13320" max="13320" width="7.109375" style="270" customWidth="1"/>
    <col min="13321" max="13321" width="9.33203125" style="270" customWidth="1"/>
    <col min="13322" max="13322" width="13.5546875" style="270" customWidth="1"/>
    <col min="13323" max="13325" width="8.5546875" style="270" customWidth="1"/>
    <col min="13326" max="13326" width="8.88671875" style="270"/>
    <col min="13327" max="13327" width="11.44140625" style="270" customWidth="1"/>
    <col min="13328" max="13329" width="8.44140625" style="270" customWidth="1"/>
    <col min="13330" max="13330" width="10.88671875" style="270" customWidth="1"/>
    <col min="13331" max="13333" width="8.44140625" style="270" customWidth="1"/>
    <col min="13334" max="13336" width="8.88671875" style="270"/>
    <col min="13337" max="13349" width="0" style="270" hidden="1" customWidth="1"/>
    <col min="13350" max="13568" width="8.88671875" style="270"/>
    <col min="13569" max="13569" width="6.109375" style="270" customWidth="1"/>
    <col min="13570" max="13570" width="4.44140625" style="270" customWidth="1"/>
    <col min="13571" max="13571" width="8.33203125" style="270" customWidth="1"/>
    <col min="13572" max="13572" width="7.109375" style="270" customWidth="1"/>
    <col min="13573" max="13573" width="9.33203125" style="270" customWidth="1"/>
    <col min="13574" max="13574" width="7.109375" style="270" customWidth="1"/>
    <col min="13575" max="13575" width="9.33203125" style="270" customWidth="1"/>
    <col min="13576" max="13576" width="7.109375" style="270" customWidth="1"/>
    <col min="13577" max="13577" width="9.33203125" style="270" customWidth="1"/>
    <col min="13578" max="13578" width="13.5546875" style="270" customWidth="1"/>
    <col min="13579" max="13581" width="8.5546875" style="270" customWidth="1"/>
    <col min="13582" max="13582" width="8.88671875" style="270"/>
    <col min="13583" max="13583" width="11.44140625" style="270" customWidth="1"/>
    <col min="13584" max="13585" width="8.44140625" style="270" customWidth="1"/>
    <col min="13586" max="13586" width="10.88671875" style="270" customWidth="1"/>
    <col min="13587" max="13589" width="8.44140625" style="270" customWidth="1"/>
    <col min="13590" max="13592" width="8.88671875" style="270"/>
    <col min="13593" max="13605" width="0" style="270" hidden="1" customWidth="1"/>
    <col min="13606" max="13824" width="8.88671875" style="270"/>
    <col min="13825" max="13825" width="6.109375" style="270" customWidth="1"/>
    <col min="13826" max="13826" width="4.44140625" style="270" customWidth="1"/>
    <col min="13827" max="13827" width="8.33203125" style="270" customWidth="1"/>
    <col min="13828" max="13828" width="7.109375" style="270" customWidth="1"/>
    <col min="13829" max="13829" width="9.33203125" style="270" customWidth="1"/>
    <col min="13830" max="13830" width="7.109375" style="270" customWidth="1"/>
    <col min="13831" max="13831" width="9.33203125" style="270" customWidth="1"/>
    <col min="13832" max="13832" width="7.109375" style="270" customWidth="1"/>
    <col min="13833" max="13833" width="9.33203125" style="270" customWidth="1"/>
    <col min="13834" max="13834" width="13.5546875" style="270" customWidth="1"/>
    <col min="13835" max="13837" width="8.5546875" style="270" customWidth="1"/>
    <col min="13838" max="13838" width="8.88671875" style="270"/>
    <col min="13839" max="13839" width="11.44140625" style="270" customWidth="1"/>
    <col min="13840" max="13841" width="8.44140625" style="270" customWidth="1"/>
    <col min="13842" max="13842" width="10.88671875" style="270" customWidth="1"/>
    <col min="13843" max="13845" width="8.44140625" style="270" customWidth="1"/>
    <col min="13846" max="13848" width="8.88671875" style="270"/>
    <col min="13849" max="13861" width="0" style="270" hidden="1" customWidth="1"/>
    <col min="13862" max="14080" width="8.88671875" style="270"/>
    <col min="14081" max="14081" width="6.109375" style="270" customWidth="1"/>
    <col min="14082" max="14082" width="4.44140625" style="270" customWidth="1"/>
    <col min="14083" max="14083" width="8.33203125" style="270" customWidth="1"/>
    <col min="14084" max="14084" width="7.109375" style="270" customWidth="1"/>
    <col min="14085" max="14085" width="9.33203125" style="270" customWidth="1"/>
    <col min="14086" max="14086" width="7.109375" style="270" customWidth="1"/>
    <col min="14087" max="14087" width="9.33203125" style="270" customWidth="1"/>
    <col min="14088" max="14088" width="7.109375" style="270" customWidth="1"/>
    <col min="14089" max="14089" width="9.33203125" style="270" customWidth="1"/>
    <col min="14090" max="14090" width="13.5546875" style="270" customWidth="1"/>
    <col min="14091" max="14093" width="8.5546875" style="270" customWidth="1"/>
    <col min="14094" max="14094" width="8.88671875" style="270"/>
    <col min="14095" max="14095" width="11.44140625" style="270" customWidth="1"/>
    <col min="14096" max="14097" width="8.44140625" style="270" customWidth="1"/>
    <col min="14098" max="14098" width="10.88671875" style="270" customWidth="1"/>
    <col min="14099" max="14101" width="8.44140625" style="270" customWidth="1"/>
    <col min="14102" max="14104" width="8.88671875" style="270"/>
    <col min="14105" max="14117" width="0" style="270" hidden="1" customWidth="1"/>
    <col min="14118" max="14336" width="8.88671875" style="270"/>
    <col min="14337" max="14337" width="6.109375" style="270" customWidth="1"/>
    <col min="14338" max="14338" width="4.44140625" style="270" customWidth="1"/>
    <col min="14339" max="14339" width="8.33203125" style="270" customWidth="1"/>
    <col min="14340" max="14340" width="7.109375" style="270" customWidth="1"/>
    <col min="14341" max="14341" width="9.33203125" style="270" customWidth="1"/>
    <col min="14342" max="14342" width="7.109375" style="270" customWidth="1"/>
    <col min="14343" max="14343" width="9.33203125" style="270" customWidth="1"/>
    <col min="14344" max="14344" width="7.109375" style="270" customWidth="1"/>
    <col min="14345" max="14345" width="9.33203125" style="270" customWidth="1"/>
    <col min="14346" max="14346" width="13.5546875" style="270" customWidth="1"/>
    <col min="14347" max="14349" width="8.5546875" style="270" customWidth="1"/>
    <col min="14350" max="14350" width="8.88671875" style="270"/>
    <col min="14351" max="14351" width="11.44140625" style="270" customWidth="1"/>
    <col min="14352" max="14353" width="8.44140625" style="270" customWidth="1"/>
    <col min="14354" max="14354" width="10.88671875" style="270" customWidth="1"/>
    <col min="14355" max="14357" width="8.44140625" style="270" customWidth="1"/>
    <col min="14358" max="14360" width="8.88671875" style="270"/>
    <col min="14361" max="14373" width="0" style="270" hidden="1" customWidth="1"/>
    <col min="14374" max="14592" width="8.88671875" style="270"/>
    <col min="14593" max="14593" width="6.109375" style="270" customWidth="1"/>
    <col min="14594" max="14594" width="4.44140625" style="270" customWidth="1"/>
    <col min="14595" max="14595" width="8.33203125" style="270" customWidth="1"/>
    <col min="14596" max="14596" width="7.109375" style="270" customWidth="1"/>
    <col min="14597" max="14597" width="9.33203125" style="270" customWidth="1"/>
    <col min="14598" max="14598" width="7.109375" style="270" customWidth="1"/>
    <col min="14599" max="14599" width="9.33203125" style="270" customWidth="1"/>
    <col min="14600" max="14600" width="7.109375" style="270" customWidth="1"/>
    <col min="14601" max="14601" width="9.33203125" style="270" customWidth="1"/>
    <col min="14602" max="14602" width="13.5546875" style="270" customWidth="1"/>
    <col min="14603" max="14605" width="8.5546875" style="270" customWidth="1"/>
    <col min="14606" max="14606" width="8.88671875" style="270"/>
    <col min="14607" max="14607" width="11.44140625" style="270" customWidth="1"/>
    <col min="14608" max="14609" width="8.44140625" style="270" customWidth="1"/>
    <col min="14610" max="14610" width="10.88671875" style="270" customWidth="1"/>
    <col min="14611" max="14613" width="8.44140625" style="270" customWidth="1"/>
    <col min="14614" max="14616" width="8.88671875" style="270"/>
    <col min="14617" max="14629" width="0" style="270" hidden="1" customWidth="1"/>
    <col min="14630" max="14848" width="8.88671875" style="270"/>
    <col min="14849" max="14849" width="6.109375" style="270" customWidth="1"/>
    <col min="14850" max="14850" width="4.44140625" style="270" customWidth="1"/>
    <col min="14851" max="14851" width="8.33203125" style="270" customWidth="1"/>
    <col min="14852" max="14852" width="7.109375" style="270" customWidth="1"/>
    <col min="14853" max="14853" width="9.33203125" style="270" customWidth="1"/>
    <col min="14854" max="14854" width="7.109375" style="270" customWidth="1"/>
    <col min="14855" max="14855" width="9.33203125" style="270" customWidth="1"/>
    <col min="14856" max="14856" width="7.109375" style="270" customWidth="1"/>
    <col min="14857" max="14857" width="9.33203125" style="270" customWidth="1"/>
    <col min="14858" max="14858" width="13.5546875" style="270" customWidth="1"/>
    <col min="14859" max="14861" width="8.5546875" style="270" customWidth="1"/>
    <col min="14862" max="14862" width="8.88671875" style="270"/>
    <col min="14863" max="14863" width="11.44140625" style="270" customWidth="1"/>
    <col min="14864" max="14865" width="8.44140625" style="270" customWidth="1"/>
    <col min="14866" max="14866" width="10.88671875" style="270" customWidth="1"/>
    <col min="14867" max="14869" width="8.44140625" style="270" customWidth="1"/>
    <col min="14870" max="14872" width="8.88671875" style="270"/>
    <col min="14873" max="14885" width="0" style="270" hidden="1" customWidth="1"/>
    <col min="14886" max="15104" width="8.88671875" style="270"/>
    <col min="15105" max="15105" width="6.109375" style="270" customWidth="1"/>
    <col min="15106" max="15106" width="4.44140625" style="270" customWidth="1"/>
    <col min="15107" max="15107" width="8.33203125" style="270" customWidth="1"/>
    <col min="15108" max="15108" width="7.109375" style="270" customWidth="1"/>
    <col min="15109" max="15109" width="9.33203125" style="270" customWidth="1"/>
    <col min="15110" max="15110" width="7.109375" style="270" customWidth="1"/>
    <col min="15111" max="15111" width="9.33203125" style="270" customWidth="1"/>
    <col min="15112" max="15112" width="7.109375" style="270" customWidth="1"/>
    <col min="15113" max="15113" width="9.33203125" style="270" customWidth="1"/>
    <col min="15114" max="15114" width="13.5546875" style="270" customWidth="1"/>
    <col min="15115" max="15117" width="8.5546875" style="270" customWidth="1"/>
    <col min="15118" max="15118" width="8.88671875" style="270"/>
    <col min="15119" max="15119" width="11.44140625" style="270" customWidth="1"/>
    <col min="15120" max="15121" width="8.44140625" style="270" customWidth="1"/>
    <col min="15122" max="15122" width="10.88671875" style="270" customWidth="1"/>
    <col min="15123" max="15125" width="8.44140625" style="270" customWidth="1"/>
    <col min="15126" max="15128" width="8.88671875" style="270"/>
    <col min="15129" max="15141" width="0" style="270" hidden="1" customWidth="1"/>
    <col min="15142" max="15360" width="8.88671875" style="270"/>
    <col min="15361" max="15361" width="6.109375" style="270" customWidth="1"/>
    <col min="15362" max="15362" width="4.44140625" style="270" customWidth="1"/>
    <col min="15363" max="15363" width="8.33203125" style="270" customWidth="1"/>
    <col min="15364" max="15364" width="7.109375" style="270" customWidth="1"/>
    <col min="15365" max="15365" width="9.33203125" style="270" customWidth="1"/>
    <col min="15366" max="15366" width="7.109375" style="270" customWidth="1"/>
    <col min="15367" max="15367" width="9.33203125" style="270" customWidth="1"/>
    <col min="15368" max="15368" width="7.109375" style="270" customWidth="1"/>
    <col min="15369" max="15369" width="9.33203125" style="270" customWidth="1"/>
    <col min="15370" max="15370" width="13.5546875" style="270" customWidth="1"/>
    <col min="15371" max="15373" width="8.5546875" style="270" customWidth="1"/>
    <col min="15374" max="15374" width="8.88671875" style="270"/>
    <col min="15375" max="15375" width="11.44140625" style="270" customWidth="1"/>
    <col min="15376" max="15377" width="8.44140625" style="270" customWidth="1"/>
    <col min="15378" max="15378" width="10.88671875" style="270" customWidth="1"/>
    <col min="15379" max="15381" width="8.44140625" style="270" customWidth="1"/>
    <col min="15382" max="15384" width="8.88671875" style="270"/>
    <col min="15385" max="15397" width="0" style="270" hidden="1" customWidth="1"/>
    <col min="15398" max="15616" width="8.88671875" style="270"/>
    <col min="15617" max="15617" width="6.109375" style="270" customWidth="1"/>
    <col min="15618" max="15618" width="4.44140625" style="270" customWidth="1"/>
    <col min="15619" max="15619" width="8.33203125" style="270" customWidth="1"/>
    <col min="15620" max="15620" width="7.109375" style="270" customWidth="1"/>
    <col min="15621" max="15621" width="9.33203125" style="270" customWidth="1"/>
    <col min="15622" max="15622" width="7.109375" style="270" customWidth="1"/>
    <col min="15623" max="15623" width="9.33203125" style="270" customWidth="1"/>
    <col min="15624" max="15624" width="7.109375" style="270" customWidth="1"/>
    <col min="15625" max="15625" width="9.33203125" style="270" customWidth="1"/>
    <col min="15626" max="15626" width="13.5546875" style="270" customWidth="1"/>
    <col min="15627" max="15629" width="8.5546875" style="270" customWidth="1"/>
    <col min="15630" max="15630" width="8.88671875" style="270"/>
    <col min="15631" max="15631" width="11.44140625" style="270" customWidth="1"/>
    <col min="15632" max="15633" width="8.44140625" style="270" customWidth="1"/>
    <col min="15634" max="15634" width="10.88671875" style="270" customWidth="1"/>
    <col min="15635" max="15637" width="8.44140625" style="270" customWidth="1"/>
    <col min="15638" max="15640" width="8.88671875" style="270"/>
    <col min="15641" max="15653" width="0" style="270" hidden="1" customWidth="1"/>
    <col min="15654" max="15872" width="8.88671875" style="270"/>
    <col min="15873" max="15873" width="6.109375" style="270" customWidth="1"/>
    <col min="15874" max="15874" width="4.44140625" style="270" customWidth="1"/>
    <col min="15875" max="15875" width="8.33203125" style="270" customWidth="1"/>
    <col min="15876" max="15876" width="7.109375" style="270" customWidth="1"/>
    <col min="15877" max="15877" width="9.33203125" style="270" customWidth="1"/>
    <col min="15878" max="15878" width="7.109375" style="270" customWidth="1"/>
    <col min="15879" max="15879" width="9.33203125" style="270" customWidth="1"/>
    <col min="15880" max="15880" width="7.109375" style="270" customWidth="1"/>
    <col min="15881" max="15881" width="9.33203125" style="270" customWidth="1"/>
    <col min="15882" max="15882" width="13.5546875" style="270" customWidth="1"/>
    <col min="15883" max="15885" width="8.5546875" style="270" customWidth="1"/>
    <col min="15886" max="15886" width="8.88671875" style="270"/>
    <col min="15887" max="15887" width="11.44140625" style="270" customWidth="1"/>
    <col min="15888" max="15889" width="8.44140625" style="270" customWidth="1"/>
    <col min="15890" max="15890" width="10.88671875" style="270" customWidth="1"/>
    <col min="15891" max="15893" width="8.44140625" style="270" customWidth="1"/>
    <col min="15894" max="15896" width="8.88671875" style="270"/>
    <col min="15897" max="15909" width="0" style="270" hidden="1" customWidth="1"/>
    <col min="15910" max="16128" width="8.88671875" style="270"/>
    <col min="16129" max="16129" width="6.109375" style="270" customWidth="1"/>
    <col min="16130" max="16130" width="4.44140625" style="270" customWidth="1"/>
    <col min="16131" max="16131" width="8.33203125" style="270" customWidth="1"/>
    <col min="16132" max="16132" width="7.109375" style="270" customWidth="1"/>
    <col min="16133" max="16133" width="9.33203125" style="270" customWidth="1"/>
    <col min="16134" max="16134" width="7.109375" style="270" customWidth="1"/>
    <col min="16135" max="16135" width="9.33203125" style="270" customWidth="1"/>
    <col min="16136" max="16136" width="7.109375" style="270" customWidth="1"/>
    <col min="16137" max="16137" width="9.33203125" style="270" customWidth="1"/>
    <col min="16138" max="16138" width="13.5546875" style="270" customWidth="1"/>
    <col min="16139" max="16141" width="8.5546875" style="270" customWidth="1"/>
    <col min="16142" max="16142" width="8.88671875" style="270"/>
    <col min="16143" max="16143" width="11.44140625" style="270" customWidth="1"/>
    <col min="16144" max="16145" width="8.44140625" style="270" customWidth="1"/>
    <col min="16146" max="16146" width="10.88671875" style="270" customWidth="1"/>
    <col min="16147" max="16149" width="8.44140625" style="270" customWidth="1"/>
    <col min="16150" max="16152" width="8.88671875" style="270"/>
    <col min="16153" max="16165" width="0" style="270" hidden="1" customWidth="1"/>
    <col min="16166" max="16384" width="8.88671875" style="270"/>
  </cols>
  <sheetData>
    <row r="1" spans="1:37" ht="24.6" x14ac:dyDescent="0.25">
      <c r="A1" s="656" t="str">
        <f>[1]Altalanos!$A$6</f>
        <v>Somogy Vármegyei Tenisz DO B kategória - Fiú</v>
      </c>
      <c r="B1" s="656"/>
      <c r="C1" s="656"/>
      <c r="D1" s="656"/>
      <c r="E1" s="656"/>
      <c r="F1" s="656"/>
      <c r="G1" s="349"/>
      <c r="H1" s="350" t="s">
        <v>44</v>
      </c>
      <c r="I1" s="351"/>
      <c r="J1" s="352"/>
      <c r="L1" s="353"/>
      <c r="M1" s="354"/>
      <c r="N1" s="355"/>
      <c r="O1" s="355" t="s">
        <v>11</v>
      </c>
      <c r="P1" s="355"/>
      <c r="Q1" s="356"/>
      <c r="R1" s="355"/>
      <c r="AB1" s="357" t="e">
        <f>IF(Y5=1,CONCATENATE(VLOOKUP(Y3,AA16:AH27,2)),CONCATENATE(VLOOKUP(Y3,AA2:AK13,2)))</f>
        <v>#N/A</v>
      </c>
      <c r="AC1" s="357" t="e">
        <f>IF(Y5=1,CONCATENATE(VLOOKUP(Y3,AA16:AK27,3)),CONCATENATE(VLOOKUP(Y3,AA2:AK13,3)))</f>
        <v>#N/A</v>
      </c>
      <c r="AD1" s="357" t="e">
        <f>IF(Y5=1,CONCATENATE(VLOOKUP(Y3,AA16:AK27,4)),CONCATENATE(VLOOKUP(Y3,AA2:AK13,4)))</f>
        <v>#N/A</v>
      </c>
      <c r="AE1" s="357" t="e">
        <f>IF(Y5=1,CONCATENATE(VLOOKUP(Y3,AA16:AK27,5)),CONCATENATE(VLOOKUP(Y3,AA2:AK13,5)))</f>
        <v>#N/A</v>
      </c>
      <c r="AF1" s="357" t="e">
        <f>IF(Y5=1,CONCATENATE(VLOOKUP(Y3,AA16:AK27,6)),CONCATENATE(VLOOKUP(Y3,AA2:AK13,6)))</f>
        <v>#N/A</v>
      </c>
      <c r="AG1" s="357" t="e">
        <f>IF(Y5=1,CONCATENATE(VLOOKUP(Y3,AA16:AK27,7)),CONCATENATE(VLOOKUP(Y3,AA2:AK13,7)))</f>
        <v>#N/A</v>
      </c>
      <c r="AH1" s="357" t="e">
        <f>IF(Y5=1,CONCATENATE(VLOOKUP(Y3,AA16:AK27,8)),CONCATENATE(VLOOKUP(Y3,AA2:AK13,8)))</f>
        <v>#N/A</v>
      </c>
      <c r="AI1" s="357" t="e">
        <f>IF(Y5=1,CONCATENATE(VLOOKUP(Y3,AA16:AK27,9)),CONCATENATE(VLOOKUP(Y3,AA2:AK13,9)))</f>
        <v>#N/A</v>
      </c>
      <c r="AJ1" s="357" t="e">
        <f>IF(Y5=1,CONCATENATE(VLOOKUP(Y3,AA16:AK27,10)),CONCATENATE(VLOOKUP(Y3,AA2:AK13,10)))</f>
        <v>#N/A</v>
      </c>
      <c r="AK1" s="357" t="e">
        <f>IF(Y5=1,CONCATENATE(VLOOKUP(Y3,AA16:AK27,11)),CONCATENATE(VLOOKUP(Y3,AA2:AK13,11)))</f>
        <v>#N/A</v>
      </c>
    </row>
    <row r="2" spans="1:37" x14ac:dyDescent="0.25">
      <c r="A2" s="358" t="s">
        <v>43</v>
      </c>
      <c r="B2" s="359"/>
      <c r="C2" s="359"/>
      <c r="D2" s="359"/>
      <c r="E2" s="459" t="str">
        <f>[1]Altalanos!$B$8</f>
        <v>II.kcs.-U10-N-F</v>
      </c>
      <c r="F2" s="359"/>
      <c r="G2" s="360" t="s">
        <v>364</v>
      </c>
      <c r="H2" s="361"/>
      <c r="I2" s="361"/>
      <c r="J2" s="362"/>
      <c r="K2" s="353"/>
      <c r="L2" s="353"/>
      <c r="M2" s="353"/>
      <c r="N2" s="363"/>
      <c r="O2" s="364"/>
      <c r="P2" s="363"/>
      <c r="Q2" s="364"/>
      <c r="R2" s="363"/>
      <c r="Y2" s="365"/>
      <c r="Z2" s="366"/>
      <c r="AA2" s="366" t="s">
        <v>52</v>
      </c>
      <c r="AB2" s="367">
        <v>150</v>
      </c>
      <c r="AC2" s="367">
        <v>120</v>
      </c>
      <c r="AD2" s="367">
        <v>100</v>
      </c>
      <c r="AE2" s="367">
        <v>80</v>
      </c>
      <c r="AF2" s="367">
        <v>70</v>
      </c>
      <c r="AG2" s="367">
        <v>60</v>
      </c>
      <c r="AH2" s="367">
        <v>55</v>
      </c>
      <c r="AI2" s="367">
        <v>50</v>
      </c>
      <c r="AJ2" s="367">
        <v>45</v>
      </c>
      <c r="AK2" s="367">
        <v>40</v>
      </c>
    </row>
    <row r="3" spans="1:37" x14ac:dyDescent="0.25">
      <c r="A3" s="286" t="s">
        <v>21</v>
      </c>
      <c r="B3" s="286"/>
      <c r="C3" s="286"/>
      <c r="D3" s="286"/>
      <c r="E3" s="286" t="s">
        <v>19</v>
      </c>
      <c r="F3" s="286"/>
      <c r="G3" s="286"/>
      <c r="H3" s="286" t="s">
        <v>24</v>
      </c>
      <c r="I3" s="286"/>
      <c r="J3" s="368"/>
      <c r="K3" s="286"/>
      <c r="L3" s="369" t="s">
        <v>25</v>
      </c>
      <c r="M3" s="286"/>
      <c r="N3" s="370"/>
      <c r="O3" s="371"/>
      <c r="P3" s="370"/>
      <c r="Y3" s="366">
        <f>IF(H4="OB","A",IF(H4="IX","W",H4))</f>
        <v>0</v>
      </c>
      <c r="Z3" s="366"/>
      <c r="AA3" s="366" t="s">
        <v>65</v>
      </c>
      <c r="AB3" s="367">
        <v>120</v>
      </c>
      <c r="AC3" s="367">
        <v>90</v>
      </c>
      <c r="AD3" s="367">
        <v>65</v>
      </c>
      <c r="AE3" s="367">
        <v>55</v>
      </c>
      <c r="AF3" s="367">
        <v>50</v>
      </c>
      <c r="AG3" s="367">
        <v>45</v>
      </c>
      <c r="AH3" s="367">
        <v>40</v>
      </c>
      <c r="AI3" s="367">
        <v>35</v>
      </c>
      <c r="AJ3" s="367">
        <v>25</v>
      </c>
      <c r="AK3" s="367">
        <v>20</v>
      </c>
    </row>
    <row r="4" spans="1:37" ht="13.8" thickBot="1" x14ac:dyDescent="0.3">
      <c r="A4" s="657">
        <f>[1]Altalanos!$A$10</f>
        <v>46135</v>
      </c>
      <c r="B4" s="657"/>
      <c r="C4" s="657"/>
      <c r="D4" s="373"/>
      <c r="E4" s="374" t="str">
        <f>[1]Altalanos!$C$10</f>
        <v>Balatonboglár</v>
      </c>
      <c r="F4" s="374"/>
      <c r="G4" s="374"/>
      <c r="H4" s="142"/>
      <c r="I4" s="374"/>
      <c r="J4" s="375"/>
      <c r="K4" s="142"/>
      <c r="L4" s="376" t="str">
        <f>[1]Altalanos!$E$10</f>
        <v>Nagyistók-Nádasi Judit</v>
      </c>
      <c r="M4" s="142"/>
      <c r="N4" s="377"/>
      <c r="O4" s="378"/>
      <c r="P4" s="377"/>
      <c r="Y4" s="366"/>
      <c r="Z4" s="366"/>
      <c r="AA4" s="366" t="s">
        <v>66</v>
      </c>
      <c r="AB4" s="367">
        <v>90</v>
      </c>
      <c r="AC4" s="367">
        <v>60</v>
      </c>
      <c r="AD4" s="367">
        <v>45</v>
      </c>
      <c r="AE4" s="367">
        <v>34</v>
      </c>
      <c r="AF4" s="367">
        <v>27</v>
      </c>
      <c r="AG4" s="367">
        <v>22</v>
      </c>
      <c r="AH4" s="367">
        <v>18</v>
      </c>
      <c r="AI4" s="367">
        <v>15</v>
      </c>
      <c r="AJ4" s="367">
        <v>12</v>
      </c>
      <c r="AK4" s="367">
        <v>9</v>
      </c>
    </row>
    <row r="5" spans="1:37" x14ac:dyDescent="0.25">
      <c r="A5" s="381"/>
      <c r="B5" s="381" t="s">
        <v>41</v>
      </c>
      <c r="C5" s="381" t="s">
        <v>50</v>
      </c>
      <c r="D5" s="381" t="s">
        <v>35</v>
      </c>
      <c r="E5" s="381" t="s">
        <v>55</v>
      </c>
      <c r="F5" s="381"/>
      <c r="G5" s="381" t="s">
        <v>23</v>
      </c>
      <c r="H5" s="381"/>
      <c r="I5" s="381" t="s">
        <v>26</v>
      </c>
      <c r="J5" s="381"/>
      <c r="K5" s="382" t="s">
        <v>56</v>
      </c>
      <c r="L5" s="382" t="s">
        <v>57</v>
      </c>
      <c r="M5" s="382" t="s">
        <v>58</v>
      </c>
      <c r="O5" s="372" t="s">
        <v>59</v>
      </c>
      <c r="P5" s="367" t="s">
        <v>62</v>
      </c>
      <c r="R5" s="372" t="s">
        <v>59</v>
      </c>
      <c r="S5" s="367" t="s">
        <v>365</v>
      </c>
      <c r="Y5" s="366">
        <f>IF(OR([1]Altalanos!$A$8="F1",[1]Altalanos!$A$8="F2",[1]Altalanos!$A$8="N1",[1]Altalanos!$A$8="N2"),1,2)</f>
        <v>2</v>
      </c>
      <c r="Z5" s="366"/>
      <c r="AA5" s="366" t="s">
        <v>67</v>
      </c>
      <c r="AB5" s="367">
        <v>60</v>
      </c>
      <c r="AC5" s="367">
        <v>40</v>
      </c>
      <c r="AD5" s="367">
        <v>30</v>
      </c>
      <c r="AE5" s="367">
        <v>20</v>
      </c>
      <c r="AF5" s="367">
        <v>18</v>
      </c>
      <c r="AG5" s="367">
        <v>15</v>
      </c>
      <c r="AH5" s="367">
        <v>12</v>
      </c>
      <c r="AI5" s="367">
        <v>10</v>
      </c>
      <c r="AJ5" s="367">
        <v>8</v>
      </c>
      <c r="AK5" s="367">
        <v>6</v>
      </c>
    </row>
    <row r="6" spans="1:37" x14ac:dyDescent="0.25">
      <c r="A6" s="385"/>
      <c r="B6" s="385"/>
      <c r="C6" s="385"/>
      <c r="D6" s="385"/>
      <c r="E6" s="385"/>
      <c r="F6" s="385"/>
      <c r="G6" s="385"/>
      <c r="H6" s="385"/>
      <c r="I6" s="385"/>
      <c r="J6" s="385"/>
      <c r="K6" s="385"/>
      <c r="L6" s="385"/>
      <c r="M6" s="385"/>
      <c r="O6" s="379" t="s">
        <v>63</v>
      </c>
      <c r="P6" s="380" t="s">
        <v>60</v>
      </c>
      <c r="R6" s="379" t="s">
        <v>63</v>
      </c>
      <c r="S6" s="380" t="s">
        <v>366</v>
      </c>
      <c r="Y6" s="366"/>
      <c r="Z6" s="366"/>
      <c r="AA6" s="366" t="s">
        <v>68</v>
      </c>
      <c r="AB6" s="367">
        <v>40</v>
      </c>
      <c r="AC6" s="367">
        <v>25</v>
      </c>
      <c r="AD6" s="367">
        <v>18</v>
      </c>
      <c r="AE6" s="367">
        <v>13</v>
      </c>
      <c r="AF6" s="367">
        <v>10</v>
      </c>
      <c r="AG6" s="367">
        <v>8</v>
      </c>
      <c r="AH6" s="367">
        <v>6</v>
      </c>
      <c r="AI6" s="367">
        <v>5</v>
      </c>
      <c r="AJ6" s="367">
        <v>4</v>
      </c>
      <c r="AK6" s="367">
        <v>3</v>
      </c>
    </row>
    <row r="7" spans="1:37" x14ac:dyDescent="0.25">
      <c r="A7" s="460" t="s">
        <v>52</v>
      </c>
      <c r="B7" s="461">
        <v>8</v>
      </c>
      <c r="C7" s="388" t="str">
        <f>IF($B7="","",VLOOKUP($B7,'II.kcs.-U10-N-F elo'!$A$7:$O$22,5))</f>
        <v>170830</v>
      </c>
      <c r="D7" s="388">
        <f>IF($B7="","",VLOOKUP($B7,'II.kcs.-U10-N-F elo'!$A$7:$O$22,15))</f>
        <v>0</v>
      </c>
      <c r="E7" s="389" t="str">
        <f>UPPER(IF($B7="","",VLOOKUP($B7,'II.kcs.-U10-N-F elo'!$A$7:$O$22,2)))</f>
        <v>SZÁNTÓ</v>
      </c>
      <c r="F7" s="390"/>
      <c r="G7" s="389" t="str">
        <f>IF($B7="","",VLOOKUP($B7,'II.kcs.-U10-N-F elo'!$A$7:$O$22,3))</f>
        <v>János</v>
      </c>
      <c r="H7" s="390"/>
      <c r="I7" s="389" t="str">
        <f>IF($B7="","",VLOOKUP($B7,'II.kcs.-U10-N-F elo'!$A$7:$O$22,4))</f>
        <v>B.lelle-Karádi Ált. Isk. és AMI</v>
      </c>
      <c r="J7" s="385"/>
      <c r="K7" s="631" t="s">
        <v>731</v>
      </c>
      <c r="L7" s="391"/>
      <c r="M7" s="392"/>
      <c r="O7" s="383" t="s">
        <v>64</v>
      </c>
      <c r="P7" s="384" t="s">
        <v>61</v>
      </c>
      <c r="R7" s="383" t="s">
        <v>64</v>
      </c>
      <c r="S7" s="384" t="s">
        <v>367</v>
      </c>
      <c r="Y7" s="366"/>
      <c r="Z7" s="366"/>
      <c r="AA7" s="366" t="s">
        <v>69</v>
      </c>
      <c r="AB7" s="367">
        <v>25</v>
      </c>
      <c r="AC7" s="367">
        <v>15</v>
      </c>
      <c r="AD7" s="367">
        <v>13</v>
      </c>
      <c r="AE7" s="367">
        <v>8</v>
      </c>
      <c r="AF7" s="367">
        <v>6</v>
      </c>
      <c r="AG7" s="367">
        <v>4</v>
      </c>
      <c r="AH7" s="367">
        <v>3</v>
      </c>
      <c r="AI7" s="367">
        <v>2</v>
      </c>
      <c r="AJ7" s="367">
        <v>1</v>
      </c>
      <c r="AK7" s="367">
        <v>0</v>
      </c>
    </row>
    <row r="8" spans="1:37" x14ac:dyDescent="0.25">
      <c r="A8" s="386"/>
      <c r="B8" s="462"/>
      <c r="C8" s="385"/>
      <c r="D8" s="385"/>
      <c r="E8" s="385"/>
      <c r="F8" s="385"/>
      <c r="G8" s="385"/>
      <c r="H8" s="385"/>
      <c r="I8" s="385"/>
      <c r="J8" s="385"/>
      <c r="K8" s="632"/>
      <c r="L8" s="386"/>
      <c r="M8" s="394"/>
      <c r="Y8" s="366"/>
      <c r="Z8" s="366"/>
      <c r="AA8" s="366" t="s">
        <v>70</v>
      </c>
      <c r="AB8" s="367">
        <v>15</v>
      </c>
      <c r="AC8" s="367">
        <v>10</v>
      </c>
      <c r="AD8" s="367">
        <v>7</v>
      </c>
      <c r="AE8" s="367">
        <v>5</v>
      </c>
      <c r="AF8" s="367">
        <v>4</v>
      </c>
      <c r="AG8" s="367">
        <v>3</v>
      </c>
      <c r="AH8" s="367">
        <v>2</v>
      </c>
      <c r="AI8" s="367">
        <v>1</v>
      </c>
      <c r="AJ8" s="367">
        <v>0</v>
      </c>
      <c r="AK8" s="367">
        <v>0</v>
      </c>
    </row>
    <row r="9" spans="1:37" x14ac:dyDescent="0.25">
      <c r="A9" s="386" t="s">
        <v>53</v>
      </c>
      <c r="B9" s="463">
        <v>4</v>
      </c>
      <c r="C9" s="388" t="str">
        <f>IF($B9="","",VLOOKUP($B9,'II.kcs.-U10-N-F elo'!$A$7:$O$22,5))</f>
        <v>170706</v>
      </c>
      <c r="D9" s="388">
        <f>IF($B9="","",VLOOKUP($B9,'II.kcs.-U10-N-F elo'!$A$7:$O$22,15))</f>
        <v>0</v>
      </c>
      <c r="E9" s="389" t="str">
        <f>UPPER(IF($B9="","",VLOOKUP($B9,'II.kcs.-U10-N-F elo'!$A$7:$O$22,2)))</f>
        <v>MÁZSA</v>
      </c>
      <c r="F9" s="390"/>
      <c r="G9" s="389" t="str">
        <f>IF($B9="","",VLOOKUP($B9,'II.kcs.-U10-N-F elo'!$A$7:$O$22,3))</f>
        <v>Zsombor</v>
      </c>
      <c r="H9" s="390"/>
      <c r="I9" s="389" t="str">
        <f>IF($B9="","",VLOOKUP($B9,'II.kcs.-U10-N-F elo'!$A$7:$O$22,4))</f>
        <v>Lórántffy Zs. Kaposvár</v>
      </c>
      <c r="J9" s="385"/>
      <c r="K9" s="633"/>
      <c r="L9" s="391"/>
      <c r="M9" s="392"/>
      <c r="Y9" s="366"/>
      <c r="Z9" s="366"/>
      <c r="AA9" s="366" t="s">
        <v>71</v>
      </c>
      <c r="AB9" s="367">
        <v>10</v>
      </c>
      <c r="AC9" s="367">
        <v>6</v>
      </c>
      <c r="AD9" s="367">
        <v>4</v>
      </c>
      <c r="AE9" s="367">
        <v>2</v>
      </c>
      <c r="AF9" s="367">
        <v>1</v>
      </c>
      <c r="AG9" s="367">
        <v>0</v>
      </c>
      <c r="AH9" s="367">
        <v>0</v>
      </c>
      <c r="AI9" s="367">
        <v>0</v>
      </c>
      <c r="AJ9" s="367">
        <v>0</v>
      </c>
      <c r="AK9" s="367">
        <v>0</v>
      </c>
    </row>
    <row r="10" spans="1:37" x14ac:dyDescent="0.25">
      <c r="A10" s="386"/>
      <c r="B10" s="462"/>
      <c r="C10" s="385"/>
      <c r="D10" s="385"/>
      <c r="E10" s="385"/>
      <c r="F10" s="385"/>
      <c r="G10" s="385"/>
      <c r="H10" s="385"/>
      <c r="I10" s="385"/>
      <c r="J10" s="385"/>
      <c r="K10" s="632"/>
      <c r="L10" s="386"/>
      <c r="M10" s="394"/>
      <c r="Y10" s="366"/>
      <c r="Z10" s="366"/>
      <c r="AA10" s="366" t="s">
        <v>72</v>
      </c>
      <c r="AB10" s="367">
        <v>6</v>
      </c>
      <c r="AC10" s="367">
        <v>3</v>
      </c>
      <c r="AD10" s="367">
        <v>2</v>
      </c>
      <c r="AE10" s="367">
        <v>1</v>
      </c>
      <c r="AF10" s="367">
        <v>0</v>
      </c>
      <c r="AG10" s="367">
        <v>0</v>
      </c>
      <c r="AH10" s="367">
        <v>0</v>
      </c>
      <c r="AI10" s="367">
        <v>0</v>
      </c>
      <c r="AJ10" s="367">
        <v>0</v>
      </c>
      <c r="AK10" s="367">
        <v>0</v>
      </c>
    </row>
    <row r="11" spans="1:37" x14ac:dyDescent="0.25">
      <c r="A11" s="386" t="s">
        <v>54</v>
      </c>
      <c r="B11" s="463">
        <v>5</v>
      </c>
      <c r="C11" s="388" t="str">
        <f>IF($B11="","",VLOOKUP($B11,'II.kcs.-U10-N-F elo'!$A$7:$O$22,5))</f>
        <v>160923</v>
      </c>
      <c r="D11" s="388">
        <f>IF($B11="","",VLOOKUP($B11,'II.kcs.-U10-N-F elo'!$A$7:$O$22,15))</f>
        <v>0</v>
      </c>
      <c r="E11" s="389" t="str">
        <f>UPPER(IF($B11="","",VLOOKUP($B11,'II.kcs.-U10-N-F elo'!$A$7:$O$22,2)))</f>
        <v>MISETA</v>
      </c>
      <c r="F11" s="390"/>
      <c r="G11" s="389" t="str">
        <f>IF($B11="","",VLOOKUP($B11,'II.kcs.-U10-N-F elo'!$A$7:$O$22,3))</f>
        <v>Soma</v>
      </c>
      <c r="H11" s="390"/>
      <c r="I11" s="389" t="str">
        <f>IF($B11="","",VLOOKUP($B11,'II.kcs.-U10-N-F elo'!$A$7:$O$22,4))</f>
        <v>Marcali Mikszáth K. Ált. Isk.</v>
      </c>
      <c r="J11" s="385"/>
      <c r="K11" s="631" t="s">
        <v>732</v>
      </c>
      <c r="L11" s="391"/>
      <c r="M11" s="392"/>
      <c r="Y11" s="366"/>
      <c r="Z11" s="366"/>
      <c r="AA11" s="366" t="s">
        <v>77</v>
      </c>
      <c r="AB11" s="367">
        <v>3</v>
      </c>
      <c r="AC11" s="367">
        <v>2</v>
      </c>
      <c r="AD11" s="367">
        <v>1</v>
      </c>
      <c r="AE11" s="367">
        <v>0</v>
      </c>
      <c r="AF11" s="367">
        <v>0</v>
      </c>
      <c r="AG11" s="367">
        <v>0</v>
      </c>
      <c r="AH11" s="367">
        <v>0</v>
      </c>
      <c r="AI11" s="367">
        <v>0</v>
      </c>
      <c r="AJ11" s="367">
        <v>0</v>
      </c>
      <c r="AK11" s="367">
        <v>0</v>
      </c>
    </row>
    <row r="12" spans="1:37" x14ac:dyDescent="0.25">
      <c r="A12" s="385"/>
      <c r="B12" s="460"/>
      <c r="C12" s="385"/>
      <c r="D12" s="385"/>
      <c r="E12" s="385"/>
      <c r="F12" s="385"/>
      <c r="G12" s="385"/>
      <c r="H12" s="385"/>
      <c r="I12" s="385"/>
      <c r="J12" s="385"/>
      <c r="K12" s="629"/>
      <c r="L12" s="385"/>
      <c r="M12" s="394"/>
      <c r="Y12" s="366"/>
      <c r="Z12" s="366"/>
      <c r="AA12" s="366" t="s">
        <v>73</v>
      </c>
      <c r="AB12" s="395">
        <v>0</v>
      </c>
      <c r="AC12" s="395">
        <v>0</v>
      </c>
      <c r="AD12" s="395">
        <v>0</v>
      </c>
      <c r="AE12" s="395">
        <v>0</v>
      </c>
      <c r="AF12" s="395">
        <v>0</v>
      </c>
      <c r="AG12" s="395">
        <v>0</v>
      </c>
      <c r="AH12" s="395">
        <v>0</v>
      </c>
      <c r="AI12" s="395">
        <v>0</v>
      </c>
      <c r="AJ12" s="395">
        <v>0</v>
      </c>
      <c r="AK12" s="395">
        <v>0</v>
      </c>
    </row>
    <row r="13" spans="1:37" x14ac:dyDescent="0.25">
      <c r="A13" s="460" t="s">
        <v>368</v>
      </c>
      <c r="B13" s="461">
        <v>9</v>
      </c>
      <c r="C13" s="388" t="str">
        <f>IF($B13="","",VLOOKUP($B13,'II.kcs.-U10-N-F elo'!$A$7:$O$22,5))</f>
        <v>160329</v>
      </c>
      <c r="D13" s="388">
        <f>IF($B13="","",VLOOKUP($B13,'II.kcs.-U10-N-F elo'!$A$7:$O$22,15))</f>
        <v>0</v>
      </c>
      <c r="E13" s="389" t="str">
        <f>UPPER(IF($B13="","",VLOOKUP($B13,'II.kcs.-U10-N-F elo'!$A$7:$O$22,2)))</f>
        <v>SZITA</v>
      </c>
      <c r="F13" s="390"/>
      <c r="G13" s="389" t="str">
        <f>IF($B13="","",VLOOKUP($B13,'II.kcs.-U10-N-F elo'!$A$7:$O$22,3))</f>
        <v>Ádám</v>
      </c>
      <c r="H13" s="390"/>
      <c r="I13" s="389" t="str">
        <f>IF($B13="","",VLOOKUP($B13,'II.kcs.-U10-N-F elo'!$A$7:$O$22,4))</f>
        <v>B.lelle-Karádi Ált. Isk. és AMI</v>
      </c>
      <c r="J13" s="385"/>
      <c r="K13" s="633"/>
      <c r="L13" s="391"/>
      <c r="M13" s="392"/>
      <c r="Y13" s="366"/>
      <c r="Z13" s="366"/>
      <c r="AA13" s="366" t="s">
        <v>74</v>
      </c>
      <c r="AB13" s="395">
        <v>0</v>
      </c>
      <c r="AC13" s="395">
        <v>0</v>
      </c>
      <c r="AD13" s="395">
        <v>0</v>
      </c>
      <c r="AE13" s="395">
        <v>0</v>
      </c>
      <c r="AF13" s="395">
        <v>0</v>
      </c>
      <c r="AG13" s="395">
        <v>0</v>
      </c>
      <c r="AH13" s="395">
        <v>0</v>
      </c>
      <c r="AI13" s="395">
        <v>0</v>
      </c>
      <c r="AJ13" s="395">
        <v>0</v>
      </c>
      <c r="AK13" s="395">
        <v>0</v>
      </c>
    </row>
    <row r="14" spans="1:37" x14ac:dyDescent="0.25">
      <c r="A14" s="386"/>
      <c r="B14" s="462"/>
      <c r="C14" s="385"/>
      <c r="D14" s="385"/>
      <c r="E14" s="385"/>
      <c r="F14" s="385"/>
      <c r="G14" s="385"/>
      <c r="H14" s="385"/>
      <c r="I14" s="385"/>
      <c r="J14" s="385"/>
      <c r="K14" s="632"/>
      <c r="L14" s="386"/>
      <c r="M14" s="394"/>
      <c r="Y14" s="366"/>
      <c r="Z14" s="366"/>
      <c r="AA14" s="366"/>
      <c r="AB14" s="366"/>
      <c r="AC14" s="366"/>
      <c r="AD14" s="366"/>
      <c r="AE14" s="366"/>
      <c r="AF14" s="366"/>
      <c r="AG14" s="366"/>
      <c r="AH14" s="366"/>
      <c r="AI14" s="366"/>
      <c r="AJ14" s="366"/>
      <c r="AK14" s="366"/>
    </row>
    <row r="15" spans="1:37" x14ac:dyDescent="0.25">
      <c r="A15" s="386" t="s">
        <v>144</v>
      </c>
      <c r="B15" s="463">
        <v>2</v>
      </c>
      <c r="C15" s="388" t="str">
        <f>IF($B15="","",VLOOKUP($B15,'II.kcs.-U10-N-F elo'!$A$7:$O$22,5))</f>
        <v>160616</v>
      </c>
      <c r="D15" s="388">
        <f>IF($B15="","",VLOOKUP($B15,'II.kcs.-U10-N-F elo'!$A$7:$O$22,15))</f>
        <v>0</v>
      </c>
      <c r="E15" s="389" t="str">
        <f>UPPER(IF($B15="","",VLOOKUP($B15,'II.kcs.-U10-N-F elo'!$A$7:$O$22,2)))</f>
        <v>JOVÁNCZAI</v>
      </c>
      <c r="F15" s="390"/>
      <c r="G15" s="389" t="str">
        <f>IF($B15="","",VLOOKUP($B15,'II.kcs.-U10-N-F elo'!$A$7:$O$22,3))</f>
        <v>Barna</v>
      </c>
      <c r="H15" s="390"/>
      <c r="I15" s="389" t="str">
        <f>IF($B15="","",VLOOKUP($B15,'II.kcs.-U10-N-F elo'!$A$7:$O$22,4))</f>
        <v>Kaposvári Kodály Z.Közp.Ált.Isk.</v>
      </c>
      <c r="J15" s="385"/>
      <c r="K15" s="631" t="s">
        <v>731</v>
      </c>
      <c r="L15" s="391"/>
      <c r="M15" s="392"/>
      <c r="Y15" s="366"/>
      <c r="Z15" s="366"/>
      <c r="AA15" s="366"/>
      <c r="AB15" s="366"/>
      <c r="AC15" s="366"/>
      <c r="AD15" s="366"/>
      <c r="AE15" s="366"/>
      <c r="AF15" s="366"/>
      <c r="AG15" s="366"/>
      <c r="AH15" s="366"/>
      <c r="AI15" s="366"/>
      <c r="AJ15" s="366"/>
      <c r="AK15" s="366"/>
    </row>
    <row r="16" spans="1:37" x14ac:dyDescent="0.25">
      <c r="A16" s="386"/>
      <c r="B16" s="462"/>
      <c r="C16" s="385"/>
      <c r="D16" s="385"/>
      <c r="E16" s="385"/>
      <c r="F16" s="385"/>
      <c r="G16" s="385"/>
      <c r="H16" s="385"/>
      <c r="I16" s="385"/>
      <c r="J16" s="385"/>
      <c r="K16" s="632"/>
      <c r="L16" s="386"/>
      <c r="M16" s="394"/>
      <c r="Y16" s="366"/>
      <c r="Z16" s="366"/>
      <c r="AA16" s="366" t="s">
        <v>52</v>
      </c>
      <c r="AB16" s="366">
        <v>300</v>
      </c>
      <c r="AC16" s="366">
        <v>250</v>
      </c>
      <c r="AD16" s="366">
        <v>220</v>
      </c>
      <c r="AE16" s="366">
        <v>180</v>
      </c>
      <c r="AF16" s="366">
        <v>160</v>
      </c>
      <c r="AG16" s="366">
        <v>150</v>
      </c>
      <c r="AH16" s="366">
        <v>140</v>
      </c>
      <c r="AI16" s="366">
        <v>130</v>
      </c>
      <c r="AJ16" s="366">
        <v>120</v>
      </c>
      <c r="AK16" s="366">
        <v>110</v>
      </c>
    </row>
    <row r="17" spans="1:37" x14ac:dyDescent="0.25">
      <c r="A17" s="386" t="s">
        <v>143</v>
      </c>
      <c r="B17" s="463">
        <v>3</v>
      </c>
      <c r="C17" s="388" t="str">
        <f>IF($B17="","",VLOOKUP($B17,'II.kcs.-U10-N-F elo'!$A$7:$O$22,5))</f>
        <v>170121</v>
      </c>
      <c r="D17" s="388">
        <f>IF($B17="","",VLOOKUP($B17,'II.kcs.-U10-N-F elo'!$A$7:$O$22,15))</f>
        <v>0</v>
      </c>
      <c r="E17" s="389" t="str">
        <f>UPPER(IF($B17="","",VLOOKUP($B17,'II.kcs.-U10-N-F elo'!$A$7:$O$22,2)))</f>
        <v>KOLLÁR</v>
      </c>
      <c r="F17" s="390"/>
      <c r="G17" s="389" t="str">
        <f>IF($B17="","",VLOOKUP($B17,'II.kcs.-U10-N-F elo'!$A$7:$O$22,3))</f>
        <v>Bertalan Gábor</v>
      </c>
      <c r="H17" s="390"/>
      <c r="I17" s="389" t="str">
        <f>IF($B17="","",VLOOKUP($B17,'II.kcs.-U10-N-F elo'!$A$7:$O$22,4))</f>
        <v>Lórántffy Zs. Kaposvár</v>
      </c>
      <c r="J17" s="385"/>
      <c r="K17" s="631" t="s">
        <v>732</v>
      </c>
      <c r="L17" s="391"/>
      <c r="M17" s="392"/>
      <c r="Y17" s="366"/>
      <c r="Z17" s="366"/>
      <c r="AA17" s="366" t="s">
        <v>65</v>
      </c>
      <c r="AB17" s="366">
        <v>250</v>
      </c>
      <c r="AC17" s="366">
        <v>200</v>
      </c>
      <c r="AD17" s="366">
        <v>160</v>
      </c>
      <c r="AE17" s="366">
        <v>140</v>
      </c>
      <c r="AF17" s="366">
        <v>120</v>
      </c>
      <c r="AG17" s="366">
        <v>110</v>
      </c>
      <c r="AH17" s="366">
        <v>100</v>
      </c>
      <c r="AI17" s="366">
        <v>90</v>
      </c>
      <c r="AJ17" s="366">
        <v>80</v>
      </c>
      <c r="AK17" s="366">
        <v>70</v>
      </c>
    </row>
    <row r="18" spans="1:37" x14ac:dyDescent="0.25">
      <c r="A18" s="385"/>
      <c r="B18" s="385"/>
      <c r="C18" s="385"/>
      <c r="D18" s="385"/>
      <c r="E18" s="385"/>
      <c r="F18" s="385"/>
      <c r="G18" s="385"/>
      <c r="H18" s="385"/>
      <c r="I18" s="385"/>
      <c r="J18" s="385"/>
      <c r="K18" s="385"/>
      <c r="L18" s="385"/>
      <c r="M18" s="385"/>
      <c r="Y18" s="366"/>
      <c r="Z18" s="366"/>
      <c r="AA18" s="366" t="s">
        <v>66</v>
      </c>
      <c r="AB18" s="366">
        <v>200</v>
      </c>
      <c r="AC18" s="366">
        <v>150</v>
      </c>
      <c r="AD18" s="366">
        <v>130</v>
      </c>
      <c r="AE18" s="366">
        <v>110</v>
      </c>
      <c r="AF18" s="366">
        <v>95</v>
      </c>
      <c r="AG18" s="366">
        <v>80</v>
      </c>
      <c r="AH18" s="366">
        <v>70</v>
      </c>
      <c r="AI18" s="366">
        <v>60</v>
      </c>
      <c r="AJ18" s="366">
        <v>55</v>
      </c>
      <c r="AK18" s="366">
        <v>50</v>
      </c>
    </row>
    <row r="19" spans="1:37" x14ac:dyDescent="0.25">
      <c r="A19" s="385"/>
      <c r="B19" s="385"/>
      <c r="C19" s="385"/>
      <c r="D19" s="385"/>
      <c r="E19" s="385"/>
      <c r="F19" s="385"/>
      <c r="G19" s="385"/>
      <c r="H19" s="385"/>
      <c r="I19" s="385"/>
      <c r="J19" s="385"/>
      <c r="K19" s="385"/>
      <c r="L19" s="385"/>
      <c r="M19" s="385"/>
      <c r="Y19" s="366"/>
      <c r="Z19" s="366"/>
      <c r="AA19" s="366" t="s">
        <v>67</v>
      </c>
      <c r="AB19" s="366">
        <v>150</v>
      </c>
      <c r="AC19" s="366">
        <v>120</v>
      </c>
      <c r="AD19" s="366">
        <v>100</v>
      </c>
      <c r="AE19" s="366">
        <v>80</v>
      </c>
      <c r="AF19" s="366">
        <v>70</v>
      </c>
      <c r="AG19" s="366">
        <v>60</v>
      </c>
      <c r="AH19" s="366">
        <v>55</v>
      </c>
      <c r="AI19" s="366">
        <v>50</v>
      </c>
      <c r="AJ19" s="366">
        <v>45</v>
      </c>
      <c r="AK19" s="366">
        <v>40</v>
      </c>
    </row>
    <row r="20" spans="1:37" x14ac:dyDescent="0.25">
      <c r="A20" s="385"/>
      <c r="B20" s="385"/>
      <c r="C20" s="385"/>
      <c r="D20" s="385"/>
      <c r="E20" s="385"/>
      <c r="F20" s="385"/>
      <c r="G20" s="385"/>
      <c r="H20" s="385"/>
      <c r="I20" s="385"/>
      <c r="J20" s="385"/>
      <c r="K20" s="385"/>
      <c r="L20" s="385"/>
      <c r="M20" s="385"/>
      <c r="Y20" s="366"/>
      <c r="Z20" s="366"/>
      <c r="AA20" s="366" t="s">
        <v>68</v>
      </c>
      <c r="AB20" s="366">
        <v>120</v>
      </c>
      <c r="AC20" s="366">
        <v>90</v>
      </c>
      <c r="AD20" s="366">
        <v>65</v>
      </c>
      <c r="AE20" s="366">
        <v>55</v>
      </c>
      <c r="AF20" s="366">
        <v>50</v>
      </c>
      <c r="AG20" s="366">
        <v>45</v>
      </c>
      <c r="AH20" s="366">
        <v>40</v>
      </c>
      <c r="AI20" s="366">
        <v>35</v>
      </c>
      <c r="AJ20" s="366">
        <v>25</v>
      </c>
      <c r="AK20" s="366">
        <v>20</v>
      </c>
    </row>
    <row r="21" spans="1:37" x14ac:dyDescent="0.25">
      <c r="A21" s="385"/>
      <c r="B21" s="385"/>
      <c r="C21" s="385"/>
      <c r="D21" s="385"/>
      <c r="E21" s="385"/>
      <c r="F21" s="385"/>
      <c r="G21" s="385"/>
      <c r="H21" s="385"/>
      <c r="I21" s="385"/>
      <c r="J21" s="385"/>
      <c r="K21" s="385"/>
      <c r="L21" s="385"/>
      <c r="M21" s="385"/>
      <c r="Y21" s="366"/>
      <c r="Z21" s="366"/>
      <c r="AA21" s="366" t="s">
        <v>69</v>
      </c>
      <c r="AB21" s="366">
        <v>90</v>
      </c>
      <c r="AC21" s="366">
        <v>60</v>
      </c>
      <c r="AD21" s="366">
        <v>45</v>
      </c>
      <c r="AE21" s="366">
        <v>34</v>
      </c>
      <c r="AF21" s="366">
        <v>27</v>
      </c>
      <c r="AG21" s="366">
        <v>22</v>
      </c>
      <c r="AH21" s="366">
        <v>18</v>
      </c>
      <c r="AI21" s="366">
        <v>15</v>
      </c>
      <c r="AJ21" s="366">
        <v>12</v>
      </c>
      <c r="AK21" s="366">
        <v>9</v>
      </c>
    </row>
    <row r="22" spans="1:37" ht="18.75" customHeight="1" x14ac:dyDescent="0.25">
      <c r="A22" s="385"/>
      <c r="B22" s="658"/>
      <c r="C22" s="658"/>
      <c r="D22" s="655" t="str">
        <f>E7</f>
        <v>SZÁNTÓ</v>
      </c>
      <c r="E22" s="655"/>
      <c r="F22" s="655" t="str">
        <f>E9</f>
        <v>MÁZSA</v>
      </c>
      <c r="G22" s="655"/>
      <c r="H22" s="655" t="str">
        <f>E11</f>
        <v>MISETA</v>
      </c>
      <c r="I22" s="655"/>
      <c r="J22" s="385"/>
      <c r="K22" s="385"/>
      <c r="L22" s="385"/>
      <c r="M22" s="464" t="s">
        <v>56</v>
      </c>
      <c r="Y22" s="366"/>
      <c r="Z22" s="366"/>
      <c r="AA22" s="366" t="s">
        <v>70</v>
      </c>
      <c r="AB22" s="366">
        <v>60</v>
      </c>
      <c r="AC22" s="366">
        <v>40</v>
      </c>
      <c r="AD22" s="366">
        <v>30</v>
      </c>
      <c r="AE22" s="366">
        <v>20</v>
      </c>
      <c r="AF22" s="366">
        <v>18</v>
      </c>
      <c r="AG22" s="366">
        <v>15</v>
      </c>
      <c r="AH22" s="366">
        <v>12</v>
      </c>
      <c r="AI22" s="366">
        <v>10</v>
      </c>
      <c r="AJ22" s="366">
        <v>8</v>
      </c>
      <c r="AK22" s="366">
        <v>6</v>
      </c>
    </row>
    <row r="23" spans="1:37" ht="18.75" customHeight="1" x14ac:dyDescent="0.25">
      <c r="A23" s="396" t="s">
        <v>52</v>
      </c>
      <c r="B23" s="660" t="str">
        <f>E7</f>
        <v>SZÁNTÓ</v>
      </c>
      <c r="C23" s="660"/>
      <c r="D23" s="661"/>
      <c r="E23" s="661"/>
      <c r="F23" s="662" t="s">
        <v>733</v>
      </c>
      <c r="G23" s="663"/>
      <c r="H23" s="662" t="s">
        <v>717</v>
      </c>
      <c r="I23" s="663"/>
      <c r="J23" s="385"/>
      <c r="K23" s="385"/>
      <c r="L23" s="385"/>
      <c r="M23" s="465" t="s">
        <v>692</v>
      </c>
      <c r="Y23" s="366"/>
      <c r="Z23" s="366"/>
      <c r="AA23" s="366" t="s">
        <v>71</v>
      </c>
      <c r="AB23" s="366">
        <v>40</v>
      </c>
      <c r="AC23" s="366">
        <v>25</v>
      </c>
      <c r="AD23" s="366">
        <v>18</v>
      </c>
      <c r="AE23" s="366">
        <v>13</v>
      </c>
      <c r="AF23" s="366">
        <v>8</v>
      </c>
      <c r="AG23" s="366">
        <v>7</v>
      </c>
      <c r="AH23" s="366">
        <v>6</v>
      </c>
      <c r="AI23" s="366">
        <v>5</v>
      </c>
      <c r="AJ23" s="366">
        <v>4</v>
      </c>
      <c r="AK23" s="366">
        <v>3</v>
      </c>
    </row>
    <row r="24" spans="1:37" ht="18.75" customHeight="1" x14ac:dyDescent="0.25">
      <c r="A24" s="396" t="s">
        <v>53</v>
      </c>
      <c r="B24" s="660" t="str">
        <f>E9</f>
        <v>MÁZSA</v>
      </c>
      <c r="C24" s="660"/>
      <c r="D24" s="662" t="s">
        <v>734</v>
      </c>
      <c r="E24" s="663"/>
      <c r="F24" s="661"/>
      <c r="G24" s="661"/>
      <c r="H24" s="662" t="s">
        <v>736</v>
      </c>
      <c r="I24" s="663"/>
      <c r="J24" s="385"/>
      <c r="K24" s="385"/>
      <c r="L24" s="385"/>
      <c r="M24" s="465" t="s">
        <v>694</v>
      </c>
      <c r="Y24" s="366"/>
      <c r="Z24" s="366"/>
      <c r="AA24" s="366" t="s">
        <v>72</v>
      </c>
      <c r="AB24" s="366">
        <v>25</v>
      </c>
      <c r="AC24" s="366">
        <v>15</v>
      </c>
      <c r="AD24" s="366">
        <v>13</v>
      </c>
      <c r="AE24" s="366">
        <v>7</v>
      </c>
      <c r="AF24" s="366">
        <v>6</v>
      </c>
      <c r="AG24" s="366">
        <v>5</v>
      </c>
      <c r="AH24" s="366">
        <v>4</v>
      </c>
      <c r="AI24" s="366">
        <v>3</v>
      </c>
      <c r="AJ24" s="366">
        <v>2</v>
      </c>
      <c r="AK24" s="366">
        <v>1</v>
      </c>
    </row>
    <row r="25" spans="1:37" ht="18.75" customHeight="1" x14ac:dyDescent="0.25">
      <c r="A25" s="396" t="s">
        <v>54</v>
      </c>
      <c r="B25" s="660" t="str">
        <f>E11</f>
        <v>MISETA</v>
      </c>
      <c r="C25" s="660"/>
      <c r="D25" s="662" t="s">
        <v>720</v>
      </c>
      <c r="E25" s="663"/>
      <c r="F25" s="662" t="s">
        <v>735</v>
      </c>
      <c r="G25" s="663"/>
      <c r="H25" s="661"/>
      <c r="I25" s="661"/>
      <c r="J25" s="385"/>
      <c r="K25" s="385"/>
      <c r="L25" s="385"/>
      <c r="M25" s="465" t="s">
        <v>693</v>
      </c>
      <c r="Y25" s="366"/>
      <c r="Z25" s="366"/>
      <c r="AA25" s="366" t="s">
        <v>77</v>
      </c>
      <c r="AB25" s="366">
        <v>15</v>
      </c>
      <c r="AC25" s="366">
        <v>10</v>
      </c>
      <c r="AD25" s="366">
        <v>8</v>
      </c>
      <c r="AE25" s="366">
        <v>4</v>
      </c>
      <c r="AF25" s="366">
        <v>3</v>
      </c>
      <c r="AG25" s="366">
        <v>2</v>
      </c>
      <c r="AH25" s="366">
        <v>1</v>
      </c>
      <c r="AI25" s="366">
        <v>0</v>
      </c>
      <c r="AJ25" s="366">
        <v>0</v>
      </c>
      <c r="AK25" s="366">
        <v>0</v>
      </c>
    </row>
    <row r="26" spans="1:37" x14ac:dyDescent="0.25">
      <c r="A26" s="385"/>
      <c r="B26" s="385"/>
      <c r="C26" s="385"/>
      <c r="D26" s="629"/>
      <c r="E26" s="629"/>
      <c r="F26" s="629"/>
      <c r="G26" s="629"/>
      <c r="H26" s="629"/>
      <c r="I26" s="629"/>
      <c r="J26" s="385"/>
      <c r="K26" s="385"/>
      <c r="L26" s="385"/>
      <c r="M26" s="466"/>
      <c r="Y26" s="366"/>
      <c r="Z26" s="366"/>
      <c r="AA26" s="366" t="s">
        <v>73</v>
      </c>
      <c r="AB26" s="366">
        <v>10</v>
      </c>
      <c r="AC26" s="366">
        <v>6</v>
      </c>
      <c r="AD26" s="366">
        <v>4</v>
      </c>
      <c r="AE26" s="366">
        <v>2</v>
      </c>
      <c r="AF26" s="366">
        <v>1</v>
      </c>
      <c r="AG26" s="366">
        <v>0</v>
      </c>
      <c r="AH26" s="366">
        <v>0</v>
      </c>
      <c r="AI26" s="366">
        <v>0</v>
      </c>
      <c r="AJ26" s="366">
        <v>0</v>
      </c>
      <c r="AK26" s="366">
        <v>0</v>
      </c>
    </row>
    <row r="27" spans="1:37" ht="18.75" customHeight="1" x14ac:dyDescent="0.25">
      <c r="A27" s="385"/>
      <c r="B27" s="658"/>
      <c r="C27" s="658"/>
      <c r="D27" s="677" t="str">
        <f>E13</f>
        <v>SZITA</v>
      </c>
      <c r="E27" s="677"/>
      <c r="F27" s="677" t="str">
        <f>E15</f>
        <v>JOVÁNCZAI</v>
      </c>
      <c r="G27" s="677"/>
      <c r="H27" s="677" t="str">
        <f>E17</f>
        <v>KOLLÁR</v>
      </c>
      <c r="I27" s="677"/>
      <c r="J27" s="385"/>
      <c r="K27" s="385"/>
      <c r="L27" s="385"/>
      <c r="M27" s="466"/>
      <c r="Y27" s="366"/>
      <c r="Z27" s="366"/>
      <c r="AA27" s="366" t="s">
        <v>74</v>
      </c>
      <c r="AB27" s="366">
        <v>3</v>
      </c>
      <c r="AC27" s="366">
        <v>2</v>
      </c>
      <c r="AD27" s="366">
        <v>1</v>
      </c>
      <c r="AE27" s="366">
        <v>0</v>
      </c>
      <c r="AF27" s="366">
        <v>0</v>
      </c>
      <c r="AG27" s="366">
        <v>0</v>
      </c>
      <c r="AH27" s="366">
        <v>0</v>
      </c>
      <c r="AI27" s="366">
        <v>0</v>
      </c>
      <c r="AJ27" s="366">
        <v>0</v>
      </c>
      <c r="AK27" s="366">
        <v>0</v>
      </c>
    </row>
    <row r="28" spans="1:37" ht="18.75" customHeight="1" x14ac:dyDescent="0.25">
      <c r="A28" s="396" t="s">
        <v>368</v>
      </c>
      <c r="B28" s="660" t="str">
        <f>E13</f>
        <v>SZITA</v>
      </c>
      <c r="C28" s="660"/>
      <c r="D28" s="661"/>
      <c r="E28" s="661"/>
      <c r="F28" s="662" t="s">
        <v>737</v>
      </c>
      <c r="G28" s="663"/>
      <c r="H28" s="662" t="s">
        <v>738</v>
      </c>
      <c r="I28" s="663"/>
      <c r="J28" s="385"/>
      <c r="K28" s="385"/>
      <c r="L28" s="385"/>
      <c r="M28" s="465" t="s">
        <v>694</v>
      </c>
    </row>
    <row r="29" spans="1:37" ht="18.75" customHeight="1" x14ac:dyDescent="0.25">
      <c r="A29" s="396" t="s">
        <v>144</v>
      </c>
      <c r="B29" s="660" t="str">
        <f>E15</f>
        <v>JOVÁNCZAI</v>
      </c>
      <c r="C29" s="660"/>
      <c r="D29" s="662" t="s">
        <v>739</v>
      </c>
      <c r="E29" s="663"/>
      <c r="F29" s="661"/>
      <c r="G29" s="661"/>
      <c r="H29" s="662" t="s">
        <v>707</v>
      </c>
      <c r="I29" s="663"/>
      <c r="J29" s="385"/>
      <c r="K29" s="385"/>
      <c r="L29" s="385"/>
      <c r="M29" s="465" t="s">
        <v>692</v>
      </c>
    </row>
    <row r="30" spans="1:37" ht="18.75" customHeight="1" x14ac:dyDescent="0.25">
      <c r="A30" s="396" t="s">
        <v>143</v>
      </c>
      <c r="B30" s="660" t="str">
        <f>E17</f>
        <v>KOLLÁR</v>
      </c>
      <c r="C30" s="660"/>
      <c r="D30" s="662" t="s">
        <v>740</v>
      </c>
      <c r="E30" s="663"/>
      <c r="F30" s="662" t="s">
        <v>707</v>
      </c>
      <c r="G30" s="663"/>
      <c r="H30" s="661"/>
      <c r="I30" s="661"/>
      <c r="J30" s="385"/>
      <c r="K30" s="385"/>
      <c r="L30" s="385"/>
      <c r="M30" s="465" t="s">
        <v>693</v>
      </c>
    </row>
    <row r="31" spans="1:37" x14ac:dyDescent="0.25">
      <c r="A31" s="385"/>
      <c r="B31" s="385"/>
      <c r="C31" s="385"/>
      <c r="D31" s="385"/>
      <c r="E31" s="385"/>
      <c r="F31" s="385"/>
      <c r="G31" s="385"/>
      <c r="H31" s="385"/>
      <c r="I31" s="385"/>
      <c r="J31" s="385"/>
      <c r="K31" s="385"/>
      <c r="L31" s="385"/>
      <c r="M31" s="385"/>
    </row>
    <row r="32" spans="1:37" x14ac:dyDescent="0.25">
      <c r="A32" s="385" t="s">
        <v>369</v>
      </c>
      <c r="B32" s="385"/>
      <c r="C32" s="679" t="str">
        <f>IF(M23=1,B23,IF(M24=1,B24,IF(M25=1,B25,"")))</f>
        <v/>
      </c>
      <c r="D32" s="679"/>
      <c r="E32" s="386" t="s">
        <v>370</v>
      </c>
      <c r="F32" s="679" t="str">
        <f>IF(M28=1,B28,IF(M29=1,B29,IF(M30=1,B30,"")))</f>
        <v/>
      </c>
      <c r="G32" s="679"/>
      <c r="H32" s="385"/>
      <c r="I32" s="390"/>
      <c r="J32" s="385"/>
      <c r="K32" s="385"/>
      <c r="L32" s="385"/>
      <c r="M32" s="385"/>
    </row>
    <row r="33" spans="1:18" x14ac:dyDescent="0.25">
      <c r="A33" s="385"/>
      <c r="B33" s="385"/>
      <c r="C33" s="385"/>
      <c r="D33" s="385"/>
      <c r="E33" s="385"/>
      <c r="F33" s="386"/>
      <c r="G33" s="386"/>
      <c r="H33" s="385"/>
      <c r="I33" s="385"/>
      <c r="J33" s="385"/>
      <c r="K33" s="385"/>
      <c r="L33" s="385"/>
      <c r="M33" s="385"/>
    </row>
    <row r="34" spans="1:18" x14ac:dyDescent="0.25">
      <c r="A34" s="385" t="s">
        <v>371</v>
      </c>
      <c r="B34" s="385"/>
      <c r="C34" s="679" t="str">
        <f>IF(M23=2,B23,IF(M24=2,B24,IF(M25=2,B25,"")))</f>
        <v/>
      </c>
      <c r="D34" s="679"/>
      <c r="E34" s="386" t="s">
        <v>370</v>
      </c>
      <c r="F34" s="679" t="str">
        <f>IF(M28=2,B28,IF(M29=2,B29,IF(M30=2,B30,"")))</f>
        <v/>
      </c>
      <c r="G34" s="679"/>
      <c r="H34" s="385"/>
      <c r="I34" s="390"/>
      <c r="J34" s="385"/>
      <c r="K34" s="385"/>
      <c r="L34" s="385"/>
      <c r="M34" s="385"/>
    </row>
    <row r="35" spans="1:18" x14ac:dyDescent="0.25">
      <c r="A35" s="385"/>
      <c r="B35" s="385"/>
      <c r="C35" s="386"/>
      <c r="D35" s="386"/>
      <c r="E35" s="386"/>
      <c r="F35" s="386"/>
      <c r="G35" s="386"/>
      <c r="H35" s="385"/>
      <c r="I35" s="385"/>
      <c r="J35" s="385"/>
      <c r="K35" s="385"/>
      <c r="L35" s="385"/>
      <c r="M35" s="385"/>
    </row>
    <row r="36" spans="1:18" x14ac:dyDescent="0.25">
      <c r="A36" s="385" t="s">
        <v>372</v>
      </c>
      <c r="B36" s="385"/>
      <c r="C36" s="679" t="str">
        <f>IF(M23=3,B23,IF(M24=3,B24,IF(M25=3,B25,"")))</f>
        <v/>
      </c>
      <c r="D36" s="679"/>
      <c r="E36" s="386" t="s">
        <v>370</v>
      </c>
      <c r="F36" s="679" t="str">
        <f>IF(M28=3,B28,IF(M29=3,B29,IF(M30=3,B30,"")))</f>
        <v/>
      </c>
      <c r="G36" s="679"/>
      <c r="H36" s="385"/>
      <c r="I36" s="390"/>
      <c r="J36" s="385"/>
      <c r="K36" s="385"/>
      <c r="L36" s="385"/>
      <c r="M36" s="385"/>
    </row>
    <row r="37" spans="1:18" x14ac:dyDescent="0.25">
      <c r="A37" s="385"/>
      <c r="B37" s="385"/>
      <c r="C37" s="385"/>
      <c r="D37" s="385"/>
      <c r="E37" s="385"/>
      <c r="F37" s="385"/>
      <c r="G37" s="385"/>
      <c r="H37" s="385"/>
      <c r="I37" s="385"/>
      <c r="J37" s="385"/>
      <c r="K37" s="385"/>
      <c r="L37" s="385"/>
      <c r="M37" s="385"/>
    </row>
    <row r="38" spans="1:18" x14ac:dyDescent="0.25">
      <c r="A38" s="385"/>
      <c r="B38" s="385"/>
      <c r="C38" s="385"/>
      <c r="D38" s="385"/>
      <c r="E38" s="385"/>
      <c r="F38" s="385"/>
      <c r="G38" s="385"/>
      <c r="H38" s="385"/>
      <c r="I38" s="385"/>
      <c r="J38" s="385"/>
      <c r="K38" s="385"/>
      <c r="L38" s="390"/>
      <c r="M38" s="385"/>
    </row>
    <row r="39" spans="1:18" x14ac:dyDescent="0.25">
      <c r="A39" s="397" t="s">
        <v>35</v>
      </c>
      <c r="B39" s="398"/>
      <c r="C39" s="399"/>
      <c r="D39" s="400" t="s">
        <v>2</v>
      </c>
      <c r="E39" s="401" t="s">
        <v>37</v>
      </c>
      <c r="F39" s="402"/>
      <c r="G39" s="400" t="s">
        <v>2</v>
      </c>
      <c r="H39" s="401" t="s">
        <v>46</v>
      </c>
      <c r="I39" s="403"/>
      <c r="J39" s="401" t="s">
        <v>47</v>
      </c>
      <c r="K39" s="404" t="s">
        <v>48</v>
      </c>
      <c r="L39" s="381"/>
      <c r="M39" s="402"/>
      <c r="P39" s="407"/>
      <c r="Q39" s="407"/>
      <c r="R39" s="408"/>
    </row>
    <row r="40" spans="1:18" x14ac:dyDescent="0.25">
      <c r="A40" s="409" t="s">
        <v>36</v>
      </c>
      <c r="B40" s="410"/>
      <c r="C40" s="411"/>
      <c r="D40" s="412"/>
      <c r="E40" s="664"/>
      <c r="F40" s="664"/>
      <c r="G40" s="413" t="s">
        <v>3</v>
      </c>
      <c r="H40" s="410"/>
      <c r="I40" s="414"/>
      <c r="J40" s="415"/>
      <c r="K40" s="416" t="s">
        <v>38</v>
      </c>
      <c r="L40" s="417"/>
      <c r="M40" s="436"/>
      <c r="P40" s="419"/>
      <c r="Q40" s="419"/>
      <c r="R40" s="420"/>
    </row>
    <row r="41" spans="1:18" x14ac:dyDescent="0.25">
      <c r="A41" s="421" t="s">
        <v>45</v>
      </c>
      <c r="B41" s="422"/>
      <c r="C41" s="423"/>
      <c r="D41" s="424"/>
      <c r="E41" s="659"/>
      <c r="F41" s="659"/>
      <c r="G41" s="425" t="s">
        <v>4</v>
      </c>
      <c r="H41" s="426"/>
      <c r="I41" s="427"/>
      <c r="J41" s="428"/>
      <c r="K41" s="429"/>
      <c r="L41" s="390"/>
      <c r="M41" s="430"/>
      <c r="P41" s="420"/>
      <c r="Q41" s="431"/>
      <c r="R41" s="420"/>
    </row>
    <row r="42" spans="1:18" x14ac:dyDescent="0.25">
      <c r="A42" s="432"/>
      <c r="B42" s="433"/>
      <c r="C42" s="434"/>
      <c r="D42" s="424"/>
      <c r="E42" s="435"/>
      <c r="F42" s="385"/>
      <c r="G42" s="425" t="s">
        <v>5</v>
      </c>
      <c r="H42" s="426"/>
      <c r="I42" s="427"/>
      <c r="J42" s="428"/>
      <c r="K42" s="416" t="s">
        <v>39</v>
      </c>
      <c r="L42" s="417"/>
      <c r="M42" s="436"/>
      <c r="P42" s="419"/>
      <c r="Q42" s="419"/>
      <c r="R42" s="420"/>
    </row>
    <row r="43" spans="1:18" x14ac:dyDescent="0.25">
      <c r="A43" s="437"/>
      <c r="B43" s="438"/>
      <c r="C43" s="439"/>
      <c r="D43" s="424"/>
      <c r="E43" s="435"/>
      <c r="F43" s="385"/>
      <c r="G43" s="425" t="s">
        <v>6</v>
      </c>
      <c r="H43" s="426"/>
      <c r="I43" s="427"/>
      <c r="J43" s="428"/>
      <c r="K43" s="440"/>
      <c r="L43" s="385"/>
      <c r="M43" s="418"/>
      <c r="P43" s="420"/>
      <c r="Q43" s="431"/>
      <c r="R43" s="420"/>
    </row>
    <row r="44" spans="1:18" x14ac:dyDescent="0.25">
      <c r="A44" s="441"/>
      <c r="B44" s="442"/>
      <c r="C44" s="443"/>
      <c r="D44" s="424"/>
      <c r="E44" s="435"/>
      <c r="F44" s="385"/>
      <c r="G44" s="425" t="s">
        <v>7</v>
      </c>
      <c r="H44" s="426"/>
      <c r="I44" s="427"/>
      <c r="J44" s="428"/>
      <c r="K44" s="421"/>
      <c r="L44" s="390"/>
      <c r="M44" s="430"/>
      <c r="P44" s="420"/>
      <c r="Q44" s="431"/>
      <c r="R44" s="420"/>
    </row>
    <row r="45" spans="1:18" x14ac:dyDescent="0.25">
      <c r="A45" s="444"/>
      <c r="B45" s="445"/>
      <c r="C45" s="439"/>
      <c r="D45" s="424"/>
      <c r="E45" s="435"/>
      <c r="F45" s="385"/>
      <c r="G45" s="425" t="s">
        <v>8</v>
      </c>
      <c r="H45" s="426"/>
      <c r="I45" s="427"/>
      <c r="J45" s="428"/>
      <c r="K45" s="416" t="s">
        <v>28</v>
      </c>
      <c r="L45" s="417"/>
      <c r="M45" s="436"/>
      <c r="P45" s="419"/>
      <c r="Q45" s="419"/>
      <c r="R45" s="420"/>
    </row>
    <row r="46" spans="1:18" x14ac:dyDescent="0.25">
      <c r="A46" s="444"/>
      <c r="B46" s="445"/>
      <c r="C46" s="446"/>
      <c r="D46" s="424"/>
      <c r="E46" s="435"/>
      <c r="F46" s="385"/>
      <c r="G46" s="425" t="s">
        <v>9</v>
      </c>
      <c r="H46" s="426"/>
      <c r="I46" s="427"/>
      <c r="J46" s="428"/>
      <c r="K46" s="440"/>
      <c r="L46" s="385"/>
      <c r="M46" s="418"/>
      <c r="P46" s="420"/>
      <c r="Q46" s="431"/>
      <c r="R46" s="420"/>
    </row>
    <row r="47" spans="1:18" x14ac:dyDescent="0.25">
      <c r="A47" s="447"/>
      <c r="B47" s="448"/>
      <c r="C47" s="449"/>
      <c r="D47" s="450"/>
      <c r="E47" s="451"/>
      <c r="F47" s="390"/>
      <c r="G47" s="452" t="s">
        <v>10</v>
      </c>
      <c r="H47" s="422"/>
      <c r="I47" s="453"/>
      <c r="J47" s="454"/>
      <c r="K47" s="421" t="str">
        <f>L4</f>
        <v>Nagyistók-Nádasi Judit</v>
      </c>
      <c r="L47" s="390"/>
      <c r="M47" s="430"/>
      <c r="P47" s="420"/>
      <c r="Q47" s="431"/>
      <c r="R47" s="455">
        <f>MIN(4,'II.kcs.-U10-N-F elo'!Q5)</f>
        <v>4</v>
      </c>
    </row>
  </sheetData>
  <mergeCells count="42">
    <mergeCell ref="E41:F41"/>
    <mergeCell ref="B30:C30"/>
    <mergeCell ref="D30:E30"/>
    <mergeCell ref="F30:G30"/>
    <mergeCell ref="H30:I30"/>
    <mergeCell ref="C32:D32"/>
    <mergeCell ref="F32:G32"/>
    <mergeCell ref="C34:D34"/>
    <mergeCell ref="F34:G34"/>
    <mergeCell ref="C36:D36"/>
    <mergeCell ref="F36:G36"/>
    <mergeCell ref="E40:F40"/>
    <mergeCell ref="B28:C28"/>
    <mergeCell ref="D28:E28"/>
    <mergeCell ref="F28:G28"/>
    <mergeCell ref="H28:I28"/>
    <mergeCell ref="B29:C29"/>
    <mergeCell ref="D29:E29"/>
    <mergeCell ref="F29:G29"/>
    <mergeCell ref="H29:I29"/>
    <mergeCell ref="B25:C25"/>
    <mergeCell ref="D25:E25"/>
    <mergeCell ref="F25:G25"/>
    <mergeCell ref="H25:I25"/>
    <mergeCell ref="B27:C27"/>
    <mergeCell ref="D27:E27"/>
    <mergeCell ref="F27:G27"/>
    <mergeCell ref="H27:I27"/>
    <mergeCell ref="B23:C23"/>
    <mergeCell ref="D23:E23"/>
    <mergeCell ref="F23:G23"/>
    <mergeCell ref="H23:I23"/>
    <mergeCell ref="B24:C24"/>
    <mergeCell ref="D24:E24"/>
    <mergeCell ref="F24:G24"/>
    <mergeCell ref="H24:I24"/>
    <mergeCell ref="H22:I22"/>
    <mergeCell ref="A1:F1"/>
    <mergeCell ref="A4:C4"/>
    <mergeCell ref="B22:C22"/>
    <mergeCell ref="D22:E22"/>
    <mergeCell ref="F22:G22"/>
  </mergeCells>
  <conditionalFormatting sqref="R47">
    <cfRule type="expression" dxfId="221" priority="2" stopIfTrue="1">
      <formula>$O$1="CU"</formula>
    </cfRule>
  </conditionalFormatting>
  <conditionalFormatting sqref="E7 E9 E11 E13 E15 E17">
    <cfRule type="cellIs" dxfId="220" priority="1" stopIfTrue="1" operator="equal">
      <formula>"Bye"</formula>
    </cfRule>
  </conditionalFormatting>
  <printOptions horizontalCentered="1" verticalCentered="1"/>
  <pageMargins left="0" right="0" top="0.98425196850393704" bottom="0.98425196850393704" header="0.51181102362204722" footer="0.51181102362204722"/>
  <pageSetup paperSize="9" scale="95" orientation="portrait" horizontalDpi="4294967294" verticalDpi="1200"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5D813D-EE8D-49BB-967C-4D6E6A8FBFE8}">
  <sheetPr codeName="Munka13">
    <tabColor indexed="11"/>
  </sheetPr>
  <dimension ref="A1:AK39"/>
  <sheetViews>
    <sheetView workbookViewId="0">
      <selection activeCell="K23" sqref="K23"/>
    </sheetView>
  </sheetViews>
  <sheetFormatPr defaultRowHeight="13.2" x14ac:dyDescent="0.25"/>
  <cols>
    <col min="1" max="1" width="5.44140625" style="270" customWidth="1"/>
    <col min="2" max="2" width="4.44140625" style="270" customWidth="1"/>
    <col min="3" max="3" width="8.33203125" style="270" customWidth="1"/>
    <col min="4" max="4" width="7.109375" style="270" customWidth="1"/>
    <col min="5" max="5" width="9.33203125" style="270" customWidth="1"/>
    <col min="6" max="6" width="7.109375" style="270" customWidth="1"/>
    <col min="7" max="7" width="9.33203125" style="270" customWidth="1"/>
    <col min="8" max="8" width="7.109375" style="270" customWidth="1"/>
    <col min="9" max="9" width="9.33203125" style="270" customWidth="1"/>
    <col min="10" max="10" width="12.21875" style="270" customWidth="1"/>
    <col min="11" max="12" width="8.5546875" style="270" customWidth="1"/>
    <col min="13" max="13" width="7.88671875" style="270" customWidth="1"/>
    <col min="14" max="14" width="8.88671875" style="270"/>
    <col min="15" max="16" width="4.44140625" style="270" customWidth="1"/>
    <col min="17" max="17" width="12.109375" style="270" customWidth="1"/>
    <col min="18" max="18" width="7.88671875" style="270" customWidth="1"/>
    <col min="19" max="19" width="7.44140625" style="270" customWidth="1"/>
    <col min="20" max="24" width="8.88671875" style="270"/>
    <col min="25" max="37" width="0" style="270" hidden="1" customWidth="1"/>
    <col min="38" max="256" width="8.88671875" style="270"/>
    <col min="257" max="257" width="5.44140625" style="270" customWidth="1"/>
    <col min="258" max="258" width="4.44140625" style="270" customWidth="1"/>
    <col min="259" max="259" width="8.33203125" style="270" customWidth="1"/>
    <col min="260" max="260" width="7.109375" style="270" customWidth="1"/>
    <col min="261" max="261" width="9.33203125" style="270" customWidth="1"/>
    <col min="262" max="262" width="7.109375" style="270" customWidth="1"/>
    <col min="263" max="263" width="9.33203125" style="270" customWidth="1"/>
    <col min="264" max="264" width="7.109375" style="270" customWidth="1"/>
    <col min="265" max="265" width="9.33203125" style="270" customWidth="1"/>
    <col min="266" max="266" width="7.88671875" style="270" customWidth="1"/>
    <col min="267" max="268" width="8.5546875" style="270" customWidth="1"/>
    <col min="269" max="269" width="7.88671875" style="270" customWidth="1"/>
    <col min="270" max="270" width="8.88671875" style="270"/>
    <col min="271" max="272" width="4.44140625" style="270" customWidth="1"/>
    <col min="273" max="273" width="12.109375" style="270" customWidth="1"/>
    <col min="274" max="274" width="7.88671875" style="270" customWidth="1"/>
    <col min="275" max="275" width="7.44140625" style="270" customWidth="1"/>
    <col min="276" max="280" width="8.88671875" style="270"/>
    <col min="281" max="293" width="0" style="270" hidden="1" customWidth="1"/>
    <col min="294" max="512" width="8.88671875" style="270"/>
    <col min="513" max="513" width="5.44140625" style="270" customWidth="1"/>
    <col min="514" max="514" width="4.44140625" style="270" customWidth="1"/>
    <col min="515" max="515" width="8.33203125" style="270" customWidth="1"/>
    <col min="516" max="516" width="7.109375" style="270" customWidth="1"/>
    <col min="517" max="517" width="9.33203125" style="270" customWidth="1"/>
    <col min="518" max="518" width="7.109375" style="270" customWidth="1"/>
    <col min="519" max="519" width="9.33203125" style="270" customWidth="1"/>
    <col min="520" max="520" width="7.109375" style="270" customWidth="1"/>
    <col min="521" max="521" width="9.33203125" style="270" customWidth="1"/>
    <col min="522" max="522" width="7.88671875" style="270" customWidth="1"/>
    <col min="523" max="524" width="8.5546875" style="270" customWidth="1"/>
    <col min="525" max="525" width="7.88671875" style="270" customWidth="1"/>
    <col min="526" max="526" width="8.88671875" style="270"/>
    <col min="527" max="528" width="4.44140625" style="270" customWidth="1"/>
    <col min="529" max="529" width="12.109375" style="270" customWidth="1"/>
    <col min="530" max="530" width="7.88671875" style="270" customWidth="1"/>
    <col min="531" max="531" width="7.44140625" style="270" customWidth="1"/>
    <col min="532" max="536" width="8.88671875" style="270"/>
    <col min="537" max="549" width="0" style="270" hidden="1" customWidth="1"/>
    <col min="550" max="768" width="8.88671875" style="270"/>
    <col min="769" max="769" width="5.44140625" style="270" customWidth="1"/>
    <col min="770" max="770" width="4.44140625" style="270" customWidth="1"/>
    <col min="771" max="771" width="8.33203125" style="270" customWidth="1"/>
    <col min="772" max="772" width="7.109375" style="270" customWidth="1"/>
    <col min="773" max="773" width="9.33203125" style="270" customWidth="1"/>
    <col min="774" max="774" width="7.109375" style="270" customWidth="1"/>
    <col min="775" max="775" width="9.33203125" style="270" customWidth="1"/>
    <col min="776" max="776" width="7.109375" style="270" customWidth="1"/>
    <col min="777" max="777" width="9.33203125" style="270" customWidth="1"/>
    <col min="778" max="778" width="7.88671875" style="270" customWidth="1"/>
    <col min="779" max="780" width="8.5546875" style="270" customWidth="1"/>
    <col min="781" max="781" width="7.88671875" style="270" customWidth="1"/>
    <col min="782" max="782" width="8.88671875" style="270"/>
    <col min="783" max="784" width="4.44140625" style="270" customWidth="1"/>
    <col min="785" max="785" width="12.109375" style="270" customWidth="1"/>
    <col min="786" max="786" width="7.88671875" style="270" customWidth="1"/>
    <col min="787" max="787" width="7.44140625" style="270" customWidth="1"/>
    <col min="788" max="792" width="8.88671875" style="270"/>
    <col min="793" max="805" width="0" style="270" hidden="1" customWidth="1"/>
    <col min="806" max="1024" width="8.88671875" style="270"/>
    <col min="1025" max="1025" width="5.44140625" style="270" customWidth="1"/>
    <col min="1026" max="1026" width="4.44140625" style="270" customWidth="1"/>
    <col min="1027" max="1027" width="8.33203125" style="270" customWidth="1"/>
    <col min="1028" max="1028" width="7.109375" style="270" customWidth="1"/>
    <col min="1029" max="1029" width="9.33203125" style="270" customWidth="1"/>
    <col min="1030" max="1030" width="7.109375" style="270" customWidth="1"/>
    <col min="1031" max="1031" width="9.33203125" style="270" customWidth="1"/>
    <col min="1032" max="1032" width="7.109375" style="270" customWidth="1"/>
    <col min="1033" max="1033" width="9.33203125" style="270" customWidth="1"/>
    <col min="1034" max="1034" width="7.88671875" style="270" customWidth="1"/>
    <col min="1035" max="1036" width="8.5546875" style="270" customWidth="1"/>
    <col min="1037" max="1037" width="7.88671875" style="270" customWidth="1"/>
    <col min="1038" max="1038" width="8.88671875" style="270"/>
    <col min="1039" max="1040" width="4.44140625" style="270" customWidth="1"/>
    <col min="1041" max="1041" width="12.109375" style="270" customWidth="1"/>
    <col min="1042" max="1042" width="7.88671875" style="270" customWidth="1"/>
    <col min="1043" max="1043" width="7.44140625" style="270" customWidth="1"/>
    <col min="1044" max="1048" width="8.88671875" style="270"/>
    <col min="1049" max="1061" width="0" style="270" hidden="1" customWidth="1"/>
    <col min="1062" max="1280" width="8.88671875" style="270"/>
    <col min="1281" max="1281" width="5.44140625" style="270" customWidth="1"/>
    <col min="1282" max="1282" width="4.44140625" style="270" customWidth="1"/>
    <col min="1283" max="1283" width="8.33203125" style="270" customWidth="1"/>
    <col min="1284" max="1284" width="7.109375" style="270" customWidth="1"/>
    <col min="1285" max="1285" width="9.33203125" style="270" customWidth="1"/>
    <col min="1286" max="1286" width="7.109375" style="270" customWidth="1"/>
    <col min="1287" max="1287" width="9.33203125" style="270" customWidth="1"/>
    <col min="1288" max="1288" width="7.109375" style="270" customWidth="1"/>
    <col min="1289" max="1289" width="9.33203125" style="270" customWidth="1"/>
    <col min="1290" max="1290" width="7.88671875" style="270" customWidth="1"/>
    <col min="1291" max="1292" width="8.5546875" style="270" customWidth="1"/>
    <col min="1293" max="1293" width="7.88671875" style="270" customWidth="1"/>
    <col min="1294" max="1294" width="8.88671875" style="270"/>
    <col min="1295" max="1296" width="4.44140625" style="270" customWidth="1"/>
    <col min="1297" max="1297" width="12.109375" style="270" customWidth="1"/>
    <col min="1298" max="1298" width="7.88671875" style="270" customWidth="1"/>
    <col min="1299" max="1299" width="7.44140625" style="270" customWidth="1"/>
    <col min="1300" max="1304" width="8.88671875" style="270"/>
    <col min="1305" max="1317" width="0" style="270" hidden="1" customWidth="1"/>
    <col min="1318" max="1536" width="8.88671875" style="270"/>
    <col min="1537" max="1537" width="5.44140625" style="270" customWidth="1"/>
    <col min="1538" max="1538" width="4.44140625" style="270" customWidth="1"/>
    <col min="1539" max="1539" width="8.33203125" style="270" customWidth="1"/>
    <col min="1540" max="1540" width="7.109375" style="270" customWidth="1"/>
    <col min="1541" max="1541" width="9.33203125" style="270" customWidth="1"/>
    <col min="1542" max="1542" width="7.109375" style="270" customWidth="1"/>
    <col min="1543" max="1543" width="9.33203125" style="270" customWidth="1"/>
    <col min="1544" max="1544" width="7.109375" style="270" customWidth="1"/>
    <col min="1545" max="1545" width="9.33203125" style="270" customWidth="1"/>
    <col min="1546" max="1546" width="7.88671875" style="270" customWidth="1"/>
    <col min="1547" max="1548" width="8.5546875" style="270" customWidth="1"/>
    <col min="1549" max="1549" width="7.88671875" style="270" customWidth="1"/>
    <col min="1550" max="1550" width="8.88671875" style="270"/>
    <col min="1551" max="1552" width="4.44140625" style="270" customWidth="1"/>
    <col min="1553" max="1553" width="12.109375" style="270" customWidth="1"/>
    <col min="1554" max="1554" width="7.88671875" style="270" customWidth="1"/>
    <col min="1555" max="1555" width="7.44140625" style="270" customWidth="1"/>
    <col min="1556" max="1560" width="8.88671875" style="270"/>
    <col min="1561" max="1573" width="0" style="270" hidden="1" customWidth="1"/>
    <col min="1574" max="1792" width="8.88671875" style="270"/>
    <col min="1793" max="1793" width="5.44140625" style="270" customWidth="1"/>
    <col min="1794" max="1794" width="4.44140625" style="270" customWidth="1"/>
    <col min="1795" max="1795" width="8.33203125" style="270" customWidth="1"/>
    <col min="1796" max="1796" width="7.109375" style="270" customWidth="1"/>
    <col min="1797" max="1797" width="9.33203125" style="270" customWidth="1"/>
    <col min="1798" max="1798" width="7.109375" style="270" customWidth="1"/>
    <col min="1799" max="1799" width="9.33203125" style="270" customWidth="1"/>
    <col min="1800" max="1800" width="7.109375" style="270" customWidth="1"/>
    <col min="1801" max="1801" width="9.33203125" style="270" customWidth="1"/>
    <col min="1802" max="1802" width="7.88671875" style="270" customWidth="1"/>
    <col min="1803" max="1804" width="8.5546875" style="270" customWidth="1"/>
    <col min="1805" max="1805" width="7.88671875" style="270" customWidth="1"/>
    <col min="1806" max="1806" width="8.88671875" style="270"/>
    <col min="1807" max="1808" width="4.44140625" style="270" customWidth="1"/>
    <col min="1809" max="1809" width="12.109375" style="270" customWidth="1"/>
    <col min="1810" max="1810" width="7.88671875" style="270" customWidth="1"/>
    <col min="1811" max="1811" width="7.44140625" style="270" customWidth="1"/>
    <col min="1812" max="1816" width="8.88671875" style="270"/>
    <col min="1817" max="1829" width="0" style="270" hidden="1" customWidth="1"/>
    <col min="1830" max="2048" width="8.88671875" style="270"/>
    <col min="2049" max="2049" width="5.44140625" style="270" customWidth="1"/>
    <col min="2050" max="2050" width="4.44140625" style="270" customWidth="1"/>
    <col min="2051" max="2051" width="8.33203125" style="270" customWidth="1"/>
    <col min="2052" max="2052" width="7.109375" style="270" customWidth="1"/>
    <col min="2053" max="2053" width="9.33203125" style="270" customWidth="1"/>
    <col min="2054" max="2054" width="7.109375" style="270" customWidth="1"/>
    <col min="2055" max="2055" width="9.33203125" style="270" customWidth="1"/>
    <col min="2056" max="2056" width="7.109375" style="270" customWidth="1"/>
    <col min="2057" max="2057" width="9.33203125" style="270" customWidth="1"/>
    <col min="2058" max="2058" width="7.88671875" style="270" customWidth="1"/>
    <col min="2059" max="2060" width="8.5546875" style="270" customWidth="1"/>
    <col min="2061" max="2061" width="7.88671875" style="270" customWidth="1"/>
    <col min="2062" max="2062" width="8.88671875" style="270"/>
    <col min="2063" max="2064" width="4.44140625" style="270" customWidth="1"/>
    <col min="2065" max="2065" width="12.109375" style="270" customWidth="1"/>
    <col min="2066" max="2066" width="7.88671875" style="270" customWidth="1"/>
    <col min="2067" max="2067" width="7.44140625" style="270" customWidth="1"/>
    <col min="2068" max="2072" width="8.88671875" style="270"/>
    <col min="2073" max="2085" width="0" style="270" hidden="1" customWidth="1"/>
    <col min="2086" max="2304" width="8.88671875" style="270"/>
    <col min="2305" max="2305" width="5.44140625" style="270" customWidth="1"/>
    <col min="2306" max="2306" width="4.44140625" style="270" customWidth="1"/>
    <col min="2307" max="2307" width="8.33203125" style="270" customWidth="1"/>
    <col min="2308" max="2308" width="7.109375" style="270" customWidth="1"/>
    <col min="2309" max="2309" width="9.33203125" style="270" customWidth="1"/>
    <col min="2310" max="2310" width="7.109375" style="270" customWidth="1"/>
    <col min="2311" max="2311" width="9.33203125" style="270" customWidth="1"/>
    <col min="2312" max="2312" width="7.109375" style="270" customWidth="1"/>
    <col min="2313" max="2313" width="9.33203125" style="270" customWidth="1"/>
    <col min="2314" max="2314" width="7.88671875" style="270" customWidth="1"/>
    <col min="2315" max="2316" width="8.5546875" style="270" customWidth="1"/>
    <col min="2317" max="2317" width="7.88671875" style="270" customWidth="1"/>
    <col min="2318" max="2318" width="8.88671875" style="270"/>
    <col min="2319" max="2320" width="4.44140625" style="270" customWidth="1"/>
    <col min="2321" max="2321" width="12.109375" style="270" customWidth="1"/>
    <col min="2322" max="2322" width="7.88671875" style="270" customWidth="1"/>
    <col min="2323" max="2323" width="7.44140625" style="270" customWidth="1"/>
    <col min="2324" max="2328" width="8.88671875" style="270"/>
    <col min="2329" max="2341" width="0" style="270" hidden="1" customWidth="1"/>
    <col min="2342" max="2560" width="8.88671875" style="270"/>
    <col min="2561" max="2561" width="5.44140625" style="270" customWidth="1"/>
    <col min="2562" max="2562" width="4.44140625" style="270" customWidth="1"/>
    <col min="2563" max="2563" width="8.33203125" style="270" customWidth="1"/>
    <col min="2564" max="2564" width="7.109375" style="270" customWidth="1"/>
    <col min="2565" max="2565" width="9.33203125" style="270" customWidth="1"/>
    <col min="2566" max="2566" width="7.109375" style="270" customWidth="1"/>
    <col min="2567" max="2567" width="9.33203125" style="270" customWidth="1"/>
    <col min="2568" max="2568" width="7.109375" style="270" customWidth="1"/>
    <col min="2569" max="2569" width="9.33203125" style="270" customWidth="1"/>
    <col min="2570" max="2570" width="7.88671875" style="270" customWidth="1"/>
    <col min="2571" max="2572" width="8.5546875" style="270" customWidth="1"/>
    <col min="2573" max="2573" width="7.88671875" style="270" customWidth="1"/>
    <col min="2574" max="2574" width="8.88671875" style="270"/>
    <col min="2575" max="2576" width="4.44140625" style="270" customWidth="1"/>
    <col min="2577" max="2577" width="12.109375" style="270" customWidth="1"/>
    <col min="2578" max="2578" width="7.88671875" style="270" customWidth="1"/>
    <col min="2579" max="2579" width="7.44140625" style="270" customWidth="1"/>
    <col min="2580" max="2584" width="8.88671875" style="270"/>
    <col min="2585" max="2597" width="0" style="270" hidden="1" customWidth="1"/>
    <col min="2598" max="2816" width="8.88671875" style="270"/>
    <col min="2817" max="2817" width="5.44140625" style="270" customWidth="1"/>
    <col min="2818" max="2818" width="4.44140625" style="270" customWidth="1"/>
    <col min="2819" max="2819" width="8.33203125" style="270" customWidth="1"/>
    <col min="2820" max="2820" width="7.109375" style="270" customWidth="1"/>
    <col min="2821" max="2821" width="9.33203125" style="270" customWidth="1"/>
    <col min="2822" max="2822" width="7.109375" style="270" customWidth="1"/>
    <col min="2823" max="2823" width="9.33203125" style="270" customWidth="1"/>
    <col min="2824" max="2824" width="7.109375" style="270" customWidth="1"/>
    <col min="2825" max="2825" width="9.33203125" style="270" customWidth="1"/>
    <col min="2826" max="2826" width="7.88671875" style="270" customWidth="1"/>
    <col min="2827" max="2828" width="8.5546875" style="270" customWidth="1"/>
    <col min="2829" max="2829" width="7.88671875" style="270" customWidth="1"/>
    <col min="2830" max="2830" width="8.88671875" style="270"/>
    <col min="2831" max="2832" width="4.44140625" style="270" customWidth="1"/>
    <col min="2833" max="2833" width="12.109375" style="270" customWidth="1"/>
    <col min="2834" max="2834" width="7.88671875" style="270" customWidth="1"/>
    <col min="2835" max="2835" width="7.44140625" style="270" customWidth="1"/>
    <col min="2836" max="2840" width="8.88671875" style="270"/>
    <col min="2841" max="2853" width="0" style="270" hidden="1" customWidth="1"/>
    <col min="2854" max="3072" width="8.88671875" style="270"/>
    <col min="3073" max="3073" width="5.44140625" style="270" customWidth="1"/>
    <col min="3074" max="3074" width="4.44140625" style="270" customWidth="1"/>
    <col min="3075" max="3075" width="8.33203125" style="270" customWidth="1"/>
    <col min="3076" max="3076" width="7.109375" style="270" customWidth="1"/>
    <col min="3077" max="3077" width="9.33203125" style="270" customWidth="1"/>
    <col min="3078" max="3078" width="7.109375" style="270" customWidth="1"/>
    <col min="3079" max="3079" width="9.33203125" style="270" customWidth="1"/>
    <col min="3080" max="3080" width="7.109375" style="270" customWidth="1"/>
    <col min="3081" max="3081" width="9.33203125" style="270" customWidth="1"/>
    <col min="3082" max="3082" width="7.88671875" style="270" customWidth="1"/>
    <col min="3083" max="3084" width="8.5546875" style="270" customWidth="1"/>
    <col min="3085" max="3085" width="7.88671875" style="270" customWidth="1"/>
    <col min="3086" max="3086" width="8.88671875" style="270"/>
    <col min="3087" max="3088" width="4.44140625" style="270" customWidth="1"/>
    <col min="3089" max="3089" width="12.109375" style="270" customWidth="1"/>
    <col min="3090" max="3090" width="7.88671875" style="270" customWidth="1"/>
    <col min="3091" max="3091" width="7.44140625" style="270" customWidth="1"/>
    <col min="3092" max="3096" width="8.88671875" style="270"/>
    <col min="3097" max="3109" width="0" style="270" hidden="1" customWidth="1"/>
    <col min="3110" max="3328" width="8.88671875" style="270"/>
    <col min="3329" max="3329" width="5.44140625" style="270" customWidth="1"/>
    <col min="3330" max="3330" width="4.44140625" style="270" customWidth="1"/>
    <col min="3331" max="3331" width="8.33203125" style="270" customWidth="1"/>
    <col min="3332" max="3332" width="7.109375" style="270" customWidth="1"/>
    <col min="3333" max="3333" width="9.33203125" style="270" customWidth="1"/>
    <col min="3334" max="3334" width="7.109375" style="270" customWidth="1"/>
    <col min="3335" max="3335" width="9.33203125" style="270" customWidth="1"/>
    <col min="3336" max="3336" width="7.109375" style="270" customWidth="1"/>
    <col min="3337" max="3337" width="9.33203125" style="270" customWidth="1"/>
    <col min="3338" max="3338" width="7.88671875" style="270" customWidth="1"/>
    <col min="3339" max="3340" width="8.5546875" style="270" customWidth="1"/>
    <col min="3341" max="3341" width="7.88671875" style="270" customWidth="1"/>
    <col min="3342" max="3342" width="8.88671875" style="270"/>
    <col min="3343" max="3344" width="4.44140625" style="270" customWidth="1"/>
    <col min="3345" max="3345" width="12.109375" style="270" customWidth="1"/>
    <col min="3346" max="3346" width="7.88671875" style="270" customWidth="1"/>
    <col min="3347" max="3347" width="7.44140625" style="270" customWidth="1"/>
    <col min="3348" max="3352" width="8.88671875" style="270"/>
    <col min="3353" max="3365" width="0" style="270" hidden="1" customWidth="1"/>
    <col min="3366" max="3584" width="8.88671875" style="270"/>
    <col min="3585" max="3585" width="5.44140625" style="270" customWidth="1"/>
    <col min="3586" max="3586" width="4.44140625" style="270" customWidth="1"/>
    <col min="3587" max="3587" width="8.33203125" style="270" customWidth="1"/>
    <col min="3588" max="3588" width="7.109375" style="270" customWidth="1"/>
    <col min="3589" max="3589" width="9.33203125" style="270" customWidth="1"/>
    <col min="3590" max="3590" width="7.109375" style="270" customWidth="1"/>
    <col min="3591" max="3591" width="9.33203125" style="270" customWidth="1"/>
    <col min="3592" max="3592" width="7.109375" style="270" customWidth="1"/>
    <col min="3593" max="3593" width="9.33203125" style="270" customWidth="1"/>
    <col min="3594" max="3594" width="7.88671875" style="270" customWidth="1"/>
    <col min="3595" max="3596" width="8.5546875" style="270" customWidth="1"/>
    <col min="3597" max="3597" width="7.88671875" style="270" customWidth="1"/>
    <col min="3598" max="3598" width="8.88671875" style="270"/>
    <col min="3599" max="3600" width="4.44140625" style="270" customWidth="1"/>
    <col min="3601" max="3601" width="12.109375" style="270" customWidth="1"/>
    <col min="3602" max="3602" width="7.88671875" style="270" customWidth="1"/>
    <col min="3603" max="3603" width="7.44140625" style="270" customWidth="1"/>
    <col min="3604" max="3608" width="8.88671875" style="270"/>
    <col min="3609" max="3621" width="0" style="270" hidden="1" customWidth="1"/>
    <col min="3622" max="3840" width="8.88671875" style="270"/>
    <col min="3841" max="3841" width="5.44140625" style="270" customWidth="1"/>
    <col min="3842" max="3842" width="4.44140625" style="270" customWidth="1"/>
    <col min="3843" max="3843" width="8.33203125" style="270" customWidth="1"/>
    <col min="3844" max="3844" width="7.109375" style="270" customWidth="1"/>
    <col min="3845" max="3845" width="9.33203125" style="270" customWidth="1"/>
    <col min="3846" max="3846" width="7.109375" style="270" customWidth="1"/>
    <col min="3847" max="3847" width="9.33203125" style="270" customWidth="1"/>
    <col min="3848" max="3848" width="7.109375" style="270" customWidth="1"/>
    <col min="3849" max="3849" width="9.33203125" style="270" customWidth="1"/>
    <col min="3850" max="3850" width="7.88671875" style="270" customWidth="1"/>
    <col min="3851" max="3852" width="8.5546875" style="270" customWidth="1"/>
    <col min="3853" max="3853" width="7.88671875" style="270" customWidth="1"/>
    <col min="3854" max="3854" width="8.88671875" style="270"/>
    <col min="3855" max="3856" width="4.44140625" style="270" customWidth="1"/>
    <col min="3857" max="3857" width="12.109375" style="270" customWidth="1"/>
    <col min="3858" max="3858" width="7.88671875" style="270" customWidth="1"/>
    <col min="3859" max="3859" width="7.44140625" style="270" customWidth="1"/>
    <col min="3860" max="3864" width="8.88671875" style="270"/>
    <col min="3865" max="3877" width="0" style="270" hidden="1" customWidth="1"/>
    <col min="3878" max="4096" width="8.88671875" style="270"/>
    <col min="4097" max="4097" width="5.44140625" style="270" customWidth="1"/>
    <col min="4098" max="4098" width="4.44140625" style="270" customWidth="1"/>
    <col min="4099" max="4099" width="8.33203125" style="270" customWidth="1"/>
    <col min="4100" max="4100" width="7.109375" style="270" customWidth="1"/>
    <col min="4101" max="4101" width="9.33203125" style="270" customWidth="1"/>
    <col min="4102" max="4102" width="7.109375" style="270" customWidth="1"/>
    <col min="4103" max="4103" width="9.33203125" style="270" customWidth="1"/>
    <col min="4104" max="4104" width="7.109375" style="270" customWidth="1"/>
    <col min="4105" max="4105" width="9.33203125" style="270" customWidth="1"/>
    <col min="4106" max="4106" width="7.88671875" style="270" customWidth="1"/>
    <col min="4107" max="4108" width="8.5546875" style="270" customWidth="1"/>
    <col min="4109" max="4109" width="7.88671875" style="270" customWidth="1"/>
    <col min="4110" max="4110" width="8.88671875" style="270"/>
    <col min="4111" max="4112" width="4.44140625" style="270" customWidth="1"/>
    <col min="4113" max="4113" width="12.109375" style="270" customWidth="1"/>
    <col min="4114" max="4114" width="7.88671875" style="270" customWidth="1"/>
    <col min="4115" max="4115" width="7.44140625" style="270" customWidth="1"/>
    <col min="4116" max="4120" width="8.88671875" style="270"/>
    <col min="4121" max="4133" width="0" style="270" hidden="1" customWidth="1"/>
    <col min="4134" max="4352" width="8.88671875" style="270"/>
    <col min="4353" max="4353" width="5.44140625" style="270" customWidth="1"/>
    <col min="4354" max="4354" width="4.44140625" style="270" customWidth="1"/>
    <col min="4355" max="4355" width="8.33203125" style="270" customWidth="1"/>
    <col min="4356" max="4356" width="7.109375" style="270" customWidth="1"/>
    <col min="4357" max="4357" width="9.33203125" style="270" customWidth="1"/>
    <col min="4358" max="4358" width="7.109375" style="270" customWidth="1"/>
    <col min="4359" max="4359" width="9.33203125" style="270" customWidth="1"/>
    <col min="4360" max="4360" width="7.109375" style="270" customWidth="1"/>
    <col min="4361" max="4361" width="9.33203125" style="270" customWidth="1"/>
    <col min="4362" max="4362" width="7.88671875" style="270" customWidth="1"/>
    <col min="4363" max="4364" width="8.5546875" style="270" customWidth="1"/>
    <col min="4365" max="4365" width="7.88671875" style="270" customWidth="1"/>
    <col min="4366" max="4366" width="8.88671875" style="270"/>
    <col min="4367" max="4368" width="4.44140625" style="270" customWidth="1"/>
    <col min="4369" max="4369" width="12.109375" style="270" customWidth="1"/>
    <col min="4370" max="4370" width="7.88671875" style="270" customWidth="1"/>
    <col min="4371" max="4371" width="7.44140625" style="270" customWidth="1"/>
    <col min="4372" max="4376" width="8.88671875" style="270"/>
    <col min="4377" max="4389" width="0" style="270" hidden="1" customWidth="1"/>
    <col min="4390" max="4608" width="8.88671875" style="270"/>
    <col min="4609" max="4609" width="5.44140625" style="270" customWidth="1"/>
    <col min="4610" max="4610" width="4.44140625" style="270" customWidth="1"/>
    <col min="4611" max="4611" width="8.33203125" style="270" customWidth="1"/>
    <col min="4612" max="4612" width="7.109375" style="270" customWidth="1"/>
    <col min="4613" max="4613" width="9.33203125" style="270" customWidth="1"/>
    <col min="4614" max="4614" width="7.109375" style="270" customWidth="1"/>
    <col min="4615" max="4615" width="9.33203125" style="270" customWidth="1"/>
    <col min="4616" max="4616" width="7.109375" style="270" customWidth="1"/>
    <col min="4617" max="4617" width="9.33203125" style="270" customWidth="1"/>
    <col min="4618" max="4618" width="7.88671875" style="270" customWidth="1"/>
    <col min="4619" max="4620" width="8.5546875" style="270" customWidth="1"/>
    <col min="4621" max="4621" width="7.88671875" style="270" customWidth="1"/>
    <col min="4622" max="4622" width="8.88671875" style="270"/>
    <col min="4623" max="4624" width="4.44140625" style="270" customWidth="1"/>
    <col min="4625" max="4625" width="12.109375" style="270" customWidth="1"/>
    <col min="4626" max="4626" width="7.88671875" style="270" customWidth="1"/>
    <col min="4627" max="4627" width="7.44140625" style="270" customWidth="1"/>
    <col min="4628" max="4632" width="8.88671875" style="270"/>
    <col min="4633" max="4645" width="0" style="270" hidden="1" customWidth="1"/>
    <col min="4646" max="4864" width="8.88671875" style="270"/>
    <col min="4865" max="4865" width="5.44140625" style="270" customWidth="1"/>
    <col min="4866" max="4866" width="4.44140625" style="270" customWidth="1"/>
    <col min="4867" max="4867" width="8.33203125" style="270" customWidth="1"/>
    <col min="4868" max="4868" width="7.109375" style="270" customWidth="1"/>
    <col min="4869" max="4869" width="9.33203125" style="270" customWidth="1"/>
    <col min="4870" max="4870" width="7.109375" style="270" customWidth="1"/>
    <col min="4871" max="4871" width="9.33203125" style="270" customWidth="1"/>
    <col min="4872" max="4872" width="7.109375" style="270" customWidth="1"/>
    <col min="4873" max="4873" width="9.33203125" style="270" customWidth="1"/>
    <col min="4874" max="4874" width="7.88671875" style="270" customWidth="1"/>
    <col min="4875" max="4876" width="8.5546875" style="270" customWidth="1"/>
    <col min="4877" max="4877" width="7.88671875" style="270" customWidth="1"/>
    <col min="4878" max="4878" width="8.88671875" style="270"/>
    <col min="4879" max="4880" width="4.44140625" style="270" customWidth="1"/>
    <col min="4881" max="4881" width="12.109375" style="270" customWidth="1"/>
    <col min="4882" max="4882" width="7.88671875" style="270" customWidth="1"/>
    <col min="4883" max="4883" width="7.44140625" style="270" customWidth="1"/>
    <col min="4884" max="4888" width="8.88671875" style="270"/>
    <col min="4889" max="4901" width="0" style="270" hidden="1" customWidth="1"/>
    <col min="4902" max="5120" width="8.88671875" style="270"/>
    <col min="5121" max="5121" width="5.44140625" style="270" customWidth="1"/>
    <col min="5122" max="5122" width="4.44140625" style="270" customWidth="1"/>
    <col min="5123" max="5123" width="8.33203125" style="270" customWidth="1"/>
    <col min="5124" max="5124" width="7.109375" style="270" customWidth="1"/>
    <col min="5125" max="5125" width="9.33203125" style="270" customWidth="1"/>
    <col min="5126" max="5126" width="7.109375" style="270" customWidth="1"/>
    <col min="5127" max="5127" width="9.33203125" style="270" customWidth="1"/>
    <col min="5128" max="5128" width="7.109375" style="270" customWidth="1"/>
    <col min="5129" max="5129" width="9.33203125" style="270" customWidth="1"/>
    <col min="5130" max="5130" width="7.88671875" style="270" customWidth="1"/>
    <col min="5131" max="5132" width="8.5546875" style="270" customWidth="1"/>
    <col min="5133" max="5133" width="7.88671875" style="270" customWidth="1"/>
    <col min="5134" max="5134" width="8.88671875" style="270"/>
    <col min="5135" max="5136" width="4.44140625" style="270" customWidth="1"/>
    <col min="5137" max="5137" width="12.109375" style="270" customWidth="1"/>
    <col min="5138" max="5138" width="7.88671875" style="270" customWidth="1"/>
    <col min="5139" max="5139" width="7.44140625" style="270" customWidth="1"/>
    <col min="5140" max="5144" width="8.88671875" style="270"/>
    <col min="5145" max="5157" width="0" style="270" hidden="1" customWidth="1"/>
    <col min="5158" max="5376" width="8.88671875" style="270"/>
    <col min="5377" max="5377" width="5.44140625" style="270" customWidth="1"/>
    <col min="5378" max="5378" width="4.44140625" style="270" customWidth="1"/>
    <col min="5379" max="5379" width="8.33203125" style="270" customWidth="1"/>
    <col min="5380" max="5380" width="7.109375" style="270" customWidth="1"/>
    <col min="5381" max="5381" width="9.33203125" style="270" customWidth="1"/>
    <col min="5382" max="5382" width="7.109375" style="270" customWidth="1"/>
    <col min="5383" max="5383" width="9.33203125" style="270" customWidth="1"/>
    <col min="5384" max="5384" width="7.109375" style="270" customWidth="1"/>
    <col min="5385" max="5385" width="9.33203125" style="270" customWidth="1"/>
    <col min="5386" max="5386" width="7.88671875" style="270" customWidth="1"/>
    <col min="5387" max="5388" width="8.5546875" style="270" customWidth="1"/>
    <col min="5389" max="5389" width="7.88671875" style="270" customWidth="1"/>
    <col min="5390" max="5390" width="8.88671875" style="270"/>
    <col min="5391" max="5392" width="4.44140625" style="270" customWidth="1"/>
    <col min="5393" max="5393" width="12.109375" style="270" customWidth="1"/>
    <col min="5394" max="5394" width="7.88671875" style="270" customWidth="1"/>
    <col min="5395" max="5395" width="7.44140625" style="270" customWidth="1"/>
    <col min="5396" max="5400" width="8.88671875" style="270"/>
    <col min="5401" max="5413" width="0" style="270" hidden="1" customWidth="1"/>
    <col min="5414" max="5632" width="8.88671875" style="270"/>
    <col min="5633" max="5633" width="5.44140625" style="270" customWidth="1"/>
    <col min="5634" max="5634" width="4.44140625" style="270" customWidth="1"/>
    <col min="5635" max="5635" width="8.33203125" style="270" customWidth="1"/>
    <col min="5636" max="5636" width="7.109375" style="270" customWidth="1"/>
    <col min="5637" max="5637" width="9.33203125" style="270" customWidth="1"/>
    <col min="5638" max="5638" width="7.109375" style="270" customWidth="1"/>
    <col min="5639" max="5639" width="9.33203125" style="270" customWidth="1"/>
    <col min="5640" max="5640" width="7.109375" style="270" customWidth="1"/>
    <col min="5641" max="5641" width="9.33203125" style="270" customWidth="1"/>
    <col min="5642" max="5642" width="7.88671875" style="270" customWidth="1"/>
    <col min="5643" max="5644" width="8.5546875" style="270" customWidth="1"/>
    <col min="5645" max="5645" width="7.88671875" style="270" customWidth="1"/>
    <col min="5646" max="5646" width="8.88671875" style="270"/>
    <col min="5647" max="5648" width="4.44140625" style="270" customWidth="1"/>
    <col min="5649" max="5649" width="12.109375" style="270" customWidth="1"/>
    <col min="5650" max="5650" width="7.88671875" style="270" customWidth="1"/>
    <col min="5651" max="5651" width="7.44140625" style="270" customWidth="1"/>
    <col min="5652" max="5656" width="8.88671875" style="270"/>
    <col min="5657" max="5669" width="0" style="270" hidden="1" customWidth="1"/>
    <col min="5670" max="5888" width="8.88671875" style="270"/>
    <col min="5889" max="5889" width="5.44140625" style="270" customWidth="1"/>
    <col min="5890" max="5890" width="4.44140625" style="270" customWidth="1"/>
    <col min="5891" max="5891" width="8.33203125" style="270" customWidth="1"/>
    <col min="5892" max="5892" width="7.109375" style="270" customWidth="1"/>
    <col min="5893" max="5893" width="9.33203125" style="270" customWidth="1"/>
    <col min="5894" max="5894" width="7.109375" style="270" customWidth="1"/>
    <col min="5895" max="5895" width="9.33203125" style="270" customWidth="1"/>
    <col min="5896" max="5896" width="7.109375" style="270" customWidth="1"/>
    <col min="5897" max="5897" width="9.33203125" style="270" customWidth="1"/>
    <col min="5898" max="5898" width="7.88671875" style="270" customWidth="1"/>
    <col min="5899" max="5900" width="8.5546875" style="270" customWidth="1"/>
    <col min="5901" max="5901" width="7.88671875" style="270" customWidth="1"/>
    <col min="5902" max="5902" width="8.88671875" style="270"/>
    <col min="5903" max="5904" width="4.44140625" style="270" customWidth="1"/>
    <col min="5905" max="5905" width="12.109375" style="270" customWidth="1"/>
    <col min="5906" max="5906" width="7.88671875" style="270" customWidth="1"/>
    <col min="5907" max="5907" width="7.44140625" style="270" customWidth="1"/>
    <col min="5908" max="5912" width="8.88671875" style="270"/>
    <col min="5913" max="5925" width="0" style="270" hidden="1" customWidth="1"/>
    <col min="5926" max="6144" width="8.88671875" style="270"/>
    <col min="6145" max="6145" width="5.44140625" style="270" customWidth="1"/>
    <col min="6146" max="6146" width="4.44140625" style="270" customWidth="1"/>
    <col min="6147" max="6147" width="8.33203125" style="270" customWidth="1"/>
    <col min="6148" max="6148" width="7.109375" style="270" customWidth="1"/>
    <col min="6149" max="6149" width="9.33203125" style="270" customWidth="1"/>
    <col min="6150" max="6150" width="7.109375" style="270" customWidth="1"/>
    <col min="6151" max="6151" width="9.33203125" style="270" customWidth="1"/>
    <col min="6152" max="6152" width="7.109375" style="270" customWidth="1"/>
    <col min="6153" max="6153" width="9.33203125" style="270" customWidth="1"/>
    <col min="6154" max="6154" width="7.88671875" style="270" customWidth="1"/>
    <col min="6155" max="6156" width="8.5546875" style="270" customWidth="1"/>
    <col min="6157" max="6157" width="7.88671875" style="270" customWidth="1"/>
    <col min="6158" max="6158" width="8.88671875" style="270"/>
    <col min="6159" max="6160" width="4.44140625" style="270" customWidth="1"/>
    <col min="6161" max="6161" width="12.109375" style="270" customWidth="1"/>
    <col min="6162" max="6162" width="7.88671875" style="270" customWidth="1"/>
    <col min="6163" max="6163" width="7.44140625" style="270" customWidth="1"/>
    <col min="6164" max="6168" width="8.88671875" style="270"/>
    <col min="6169" max="6181" width="0" style="270" hidden="1" customWidth="1"/>
    <col min="6182" max="6400" width="8.88671875" style="270"/>
    <col min="6401" max="6401" width="5.44140625" style="270" customWidth="1"/>
    <col min="6402" max="6402" width="4.44140625" style="270" customWidth="1"/>
    <col min="6403" max="6403" width="8.33203125" style="270" customWidth="1"/>
    <col min="6404" max="6404" width="7.109375" style="270" customWidth="1"/>
    <col min="6405" max="6405" width="9.33203125" style="270" customWidth="1"/>
    <col min="6406" max="6406" width="7.109375" style="270" customWidth="1"/>
    <col min="6407" max="6407" width="9.33203125" style="270" customWidth="1"/>
    <col min="6408" max="6408" width="7.109375" style="270" customWidth="1"/>
    <col min="6409" max="6409" width="9.33203125" style="270" customWidth="1"/>
    <col min="6410" max="6410" width="7.88671875" style="270" customWidth="1"/>
    <col min="6411" max="6412" width="8.5546875" style="270" customWidth="1"/>
    <col min="6413" max="6413" width="7.88671875" style="270" customWidth="1"/>
    <col min="6414" max="6414" width="8.88671875" style="270"/>
    <col min="6415" max="6416" width="4.44140625" style="270" customWidth="1"/>
    <col min="6417" max="6417" width="12.109375" style="270" customWidth="1"/>
    <col min="6418" max="6418" width="7.88671875" style="270" customWidth="1"/>
    <col min="6419" max="6419" width="7.44140625" style="270" customWidth="1"/>
    <col min="6420" max="6424" width="8.88671875" style="270"/>
    <col min="6425" max="6437" width="0" style="270" hidden="1" customWidth="1"/>
    <col min="6438" max="6656" width="8.88671875" style="270"/>
    <col min="6657" max="6657" width="5.44140625" style="270" customWidth="1"/>
    <col min="6658" max="6658" width="4.44140625" style="270" customWidth="1"/>
    <col min="6659" max="6659" width="8.33203125" style="270" customWidth="1"/>
    <col min="6660" max="6660" width="7.109375" style="270" customWidth="1"/>
    <col min="6661" max="6661" width="9.33203125" style="270" customWidth="1"/>
    <col min="6662" max="6662" width="7.109375" style="270" customWidth="1"/>
    <col min="6663" max="6663" width="9.33203125" style="270" customWidth="1"/>
    <col min="6664" max="6664" width="7.109375" style="270" customWidth="1"/>
    <col min="6665" max="6665" width="9.33203125" style="270" customWidth="1"/>
    <col min="6666" max="6666" width="7.88671875" style="270" customWidth="1"/>
    <col min="6667" max="6668" width="8.5546875" style="270" customWidth="1"/>
    <col min="6669" max="6669" width="7.88671875" style="270" customWidth="1"/>
    <col min="6670" max="6670" width="8.88671875" style="270"/>
    <col min="6671" max="6672" width="4.44140625" style="270" customWidth="1"/>
    <col min="6673" max="6673" width="12.109375" style="270" customWidth="1"/>
    <col min="6674" max="6674" width="7.88671875" style="270" customWidth="1"/>
    <col min="6675" max="6675" width="7.44140625" style="270" customWidth="1"/>
    <col min="6676" max="6680" width="8.88671875" style="270"/>
    <col min="6681" max="6693" width="0" style="270" hidden="1" customWidth="1"/>
    <col min="6694" max="6912" width="8.88671875" style="270"/>
    <col min="6913" max="6913" width="5.44140625" style="270" customWidth="1"/>
    <col min="6914" max="6914" width="4.44140625" style="270" customWidth="1"/>
    <col min="6915" max="6915" width="8.33203125" style="270" customWidth="1"/>
    <col min="6916" max="6916" width="7.109375" style="270" customWidth="1"/>
    <col min="6917" max="6917" width="9.33203125" style="270" customWidth="1"/>
    <col min="6918" max="6918" width="7.109375" style="270" customWidth="1"/>
    <col min="6919" max="6919" width="9.33203125" style="270" customWidth="1"/>
    <col min="6920" max="6920" width="7.109375" style="270" customWidth="1"/>
    <col min="6921" max="6921" width="9.33203125" style="270" customWidth="1"/>
    <col min="6922" max="6922" width="7.88671875" style="270" customWidth="1"/>
    <col min="6923" max="6924" width="8.5546875" style="270" customWidth="1"/>
    <col min="6925" max="6925" width="7.88671875" style="270" customWidth="1"/>
    <col min="6926" max="6926" width="8.88671875" style="270"/>
    <col min="6927" max="6928" width="4.44140625" style="270" customWidth="1"/>
    <col min="6929" max="6929" width="12.109375" style="270" customWidth="1"/>
    <col min="6930" max="6930" width="7.88671875" style="270" customWidth="1"/>
    <col min="6931" max="6931" width="7.44140625" style="270" customWidth="1"/>
    <col min="6932" max="6936" width="8.88671875" style="270"/>
    <col min="6937" max="6949" width="0" style="270" hidden="1" customWidth="1"/>
    <col min="6950" max="7168" width="8.88671875" style="270"/>
    <col min="7169" max="7169" width="5.44140625" style="270" customWidth="1"/>
    <col min="7170" max="7170" width="4.44140625" style="270" customWidth="1"/>
    <col min="7171" max="7171" width="8.33203125" style="270" customWidth="1"/>
    <col min="7172" max="7172" width="7.109375" style="270" customWidth="1"/>
    <col min="7173" max="7173" width="9.33203125" style="270" customWidth="1"/>
    <col min="7174" max="7174" width="7.109375" style="270" customWidth="1"/>
    <col min="7175" max="7175" width="9.33203125" style="270" customWidth="1"/>
    <col min="7176" max="7176" width="7.109375" style="270" customWidth="1"/>
    <col min="7177" max="7177" width="9.33203125" style="270" customWidth="1"/>
    <col min="7178" max="7178" width="7.88671875" style="270" customWidth="1"/>
    <col min="7179" max="7180" width="8.5546875" style="270" customWidth="1"/>
    <col min="7181" max="7181" width="7.88671875" style="270" customWidth="1"/>
    <col min="7182" max="7182" width="8.88671875" style="270"/>
    <col min="7183" max="7184" width="4.44140625" style="270" customWidth="1"/>
    <col min="7185" max="7185" width="12.109375" style="270" customWidth="1"/>
    <col min="7186" max="7186" width="7.88671875" style="270" customWidth="1"/>
    <col min="7187" max="7187" width="7.44140625" style="270" customWidth="1"/>
    <col min="7188" max="7192" width="8.88671875" style="270"/>
    <col min="7193" max="7205" width="0" style="270" hidden="1" customWidth="1"/>
    <col min="7206" max="7424" width="8.88671875" style="270"/>
    <col min="7425" max="7425" width="5.44140625" style="270" customWidth="1"/>
    <col min="7426" max="7426" width="4.44140625" style="270" customWidth="1"/>
    <col min="7427" max="7427" width="8.33203125" style="270" customWidth="1"/>
    <col min="7428" max="7428" width="7.109375" style="270" customWidth="1"/>
    <col min="7429" max="7429" width="9.33203125" style="270" customWidth="1"/>
    <col min="7430" max="7430" width="7.109375" style="270" customWidth="1"/>
    <col min="7431" max="7431" width="9.33203125" style="270" customWidth="1"/>
    <col min="7432" max="7432" width="7.109375" style="270" customWidth="1"/>
    <col min="7433" max="7433" width="9.33203125" style="270" customWidth="1"/>
    <col min="7434" max="7434" width="7.88671875" style="270" customWidth="1"/>
    <col min="7435" max="7436" width="8.5546875" style="270" customWidth="1"/>
    <col min="7437" max="7437" width="7.88671875" style="270" customWidth="1"/>
    <col min="7438" max="7438" width="8.88671875" style="270"/>
    <col min="7439" max="7440" width="4.44140625" style="270" customWidth="1"/>
    <col min="7441" max="7441" width="12.109375" style="270" customWidth="1"/>
    <col min="7442" max="7442" width="7.88671875" style="270" customWidth="1"/>
    <col min="7443" max="7443" width="7.44140625" style="270" customWidth="1"/>
    <col min="7444" max="7448" width="8.88671875" style="270"/>
    <col min="7449" max="7461" width="0" style="270" hidden="1" customWidth="1"/>
    <col min="7462" max="7680" width="8.88671875" style="270"/>
    <col min="7681" max="7681" width="5.44140625" style="270" customWidth="1"/>
    <col min="7682" max="7682" width="4.44140625" style="270" customWidth="1"/>
    <col min="7683" max="7683" width="8.33203125" style="270" customWidth="1"/>
    <col min="7684" max="7684" width="7.109375" style="270" customWidth="1"/>
    <col min="7685" max="7685" width="9.33203125" style="270" customWidth="1"/>
    <col min="7686" max="7686" width="7.109375" style="270" customWidth="1"/>
    <col min="7687" max="7687" width="9.33203125" style="270" customWidth="1"/>
    <col min="7688" max="7688" width="7.109375" style="270" customWidth="1"/>
    <col min="7689" max="7689" width="9.33203125" style="270" customWidth="1"/>
    <col min="7690" max="7690" width="7.88671875" style="270" customWidth="1"/>
    <col min="7691" max="7692" width="8.5546875" style="270" customWidth="1"/>
    <col min="7693" max="7693" width="7.88671875" style="270" customWidth="1"/>
    <col min="7694" max="7694" width="8.88671875" style="270"/>
    <col min="7695" max="7696" width="4.44140625" style="270" customWidth="1"/>
    <col min="7697" max="7697" width="12.109375" style="270" customWidth="1"/>
    <col min="7698" max="7698" width="7.88671875" style="270" customWidth="1"/>
    <col min="7699" max="7699" width="7.44140625" style="270" customWidth="1"/>
    <col min="7700" max="7704" width="8.88671875" style="270"/>
    <col min="7705" max="7717" width="0" style="270" hidden="1" customWidth="1"/>
    <col min="7718" max="7936" width="8.88671875" style="270"/>
    <col min="7937" max="7937" width="5.44140625" style="270" customWidth="1"/>
    <col min="7938" max="7938" width="4.44140625" style="270" customWidth="1"/>
    <col min="7939" max="7939" width="8.33203125" style="270" customWidth="1"/>
    <col min="7940" max="7940" width="7.109375" style="270" customWidth="1"/>
    <col min="7941" max="7941" width="9.33203125" style="270" customWidth="1"/>
    <col min="7942" max="7942" width="7.109375" style="270" customWidth="1"/>
    <col min="7943" max="7943" width="9.33203125" style="270" customWidth="1"/>
    <col min="7944" max="7944" width="7.109375" style="270" customWidth="1"/>
    <col min="7945" max="7945" width="9.33203125" style="270" customWidth="1"/>
    <col min="7946" max="7946" width="7.88671875" style="270" customWidth="1"/>
    <col min="7947" max="7948" width="8.5546875" style="270" customWidth="1"/>
    <col min="7949" max="7949" width="7.88671875" style="270" customWidth="1"/>
    <col min="7950" max="7950" width="8.88671875" style="270"/>
    <col min="7951" max="7952" width="4.44140625" style="270" customWidth="1"/>
    <col min="7953" max="7953" width="12.109375" style="270" customWidth="1"/>
    <col min="7954" max="7954" width="7.88671875" style="270" customWidth="1"/>
    <col min="7955" max="7955" width="7.44140625" style="270" customWidth="1"/>
    <col min="7956" max="7960" width="8.88671875" style="270"/>
    <col min="7961" max="7973" width="0" style="270" hidden="1" customWidth="1"/>
    <col min="7974" max="8192" width="8.88671875" style="270"/>
    <col min="8193" max="8193" width="5.44140625" style="270" customWidth="1"/>
    <col min="8194" max="8194" width="4.44140625" style="270" customWidth="1"/>
    <col min="8195" max="8195" width="8.33203125" style="270" customWidth="1"/>
    <col min="8196" max="8196" width="7.109375" style="270" customWidth="1"/>
    <col min="8197" max="8197" width="9.33203125" style="270" customWidth="1"/>
    <col min="8198" max="8198" width="7.109375" style="270" customWidth="1"/>
    <col min="8199" max="8199" width="9.33203125" style="270" customWidth="1"/>
    <col min="8200" max="8200" width="7.109375" style="270" customWidth="1"/>
    <col min="8201" max="8201" width="9.33203125" style="270" customWidth="1"/>
    <col min="8202" max="8202" width="7.88671875" style="270" customWidth="1"/>
    <col min="8203" max="8204" width="8.5546875" style="270" customWidth="1"/>
    <col min="8205" max="8205" width="7.88671875" style="270" customWidth="1"/>
    <col min="8206" max="8206" width="8.88671875" style="270"/>
    <col min="8207" max="8208" width="4.44140625" style="270" customWidth="1"/>
    <col min="8209" max="8209" width="12.109375" style="270" customWidth="1"/>
    <col min="8210" max="8210" width="7.88671875" style="270" customWidth="1"/>
    <col min="8211" max="8211" width="7.44140625" style="270" customWidth="1"/>
    <col min="8212" max="8216" width="8.88671875" style="270"/>
    <col min="8217" max="8229" width="0" style="270" hidden="1" customWidth="1"/>
    <col min="8230" max="8448" width="8.88671875" style="270"/>
    <col min="8449" max="8449" width="5.44140625" style="270" customWidth="1"/>
    <col min="8450" max="8450" width="4.44140625" style="270" customWidth="1"/>
    <col min="8451" max="8451" width="8.33203125" style="270" customWidth="1"/>
    <col min="8452" max="8452" width="7.109375" style="270" customWidth="1"/>
    <col min="8453" max="8453" width="9.33203125" style="270" customWidth="1"/>
    <col min="8454" max="8454" width="7.109375" style="270" customWidth="1"/>
    <col min="8455" max="8455" width="9.33203125" style="270" customWidth="1"/>
    <col min="8456" max="8456" width="7.109375" style="270" customWidth="1"/>
    <col min="8457" max="8457" width="9.33203125" style="270" customWidth="1"/>
    <col min="8458" max="8458" width="7.88671875" style="270" customWidth="1"/>
    <col min="8459" max="8460" width="8.5546875" style="270" customWidth="1"/>
    <col min="8461" max="8461" width="7.88671875" style="270" customWidth="1"/>
    <col min="8462" max="8462" width="8.88671875" style="270"/>
    <col min="8463" max="8464" width="4.44140625" style="270" customWidth="1"/>
    <col min="8465" max="8465" width="12.109375" style="270" customWidth="1"/>
    <col min="8466" max="8466" width="7.88671875" style="270" customWidth="1"/>
    <col min="8467" max="8467" width="7.44140625" style="270" customWidth="1"/>
    <col min="8468" max="8472" width="8.88671875" style="270"/>
    <col min="8473" max="8485" width="0" style="270" hidden="1" customWidth="1"/>
    <col min="8486" max="8704" width="8.88671875" style="270"/>
    <col min="8705" max="8705" width="5.44140625" style="270" customWidth="1"/>
    <col min="8706" max="8706" width="4.44140625" style="270" customWidth="1"/>
    <col min="8707" max="8707" width="8.33203125" style="270" customWidth="1"/>
    <col min="8708" max="8708" width="7.109375" style="270" customWidth="1"/>
    <col min="8709" max="8709" width="9.33203125" style="270" customWidth="1"/>
    <col min="8710" max="8710" width="7.109375" style="270" customWidth="1"/>
    <col min="8711" max="8711" width="9.33203125" style="270" customWidth="1"/>
    <col min="8712" max="8712" width="7.109375" style="270" customWidth="1"/>
    <col min="8713" max="8713" width="9.33203125" style="270" customWidth="1"/>
    <col min="8714" max="8714" width="7.88671875" style="270" customWidth="1"/>
    <col min="8715" max="8716" width="8.5546875" style="270" customWidth="1"/>
    <col min="8717" max="8717" width="7.88671875" style="270" customWidth="1"/>
    <col min="8718" max="8718" width="8.88671875" style="270"/>
    <col min="8719" max="8720" width="4.44140625" style="270" customWidth="1"/>
    <col min="8721" max="8721" width="12.109375" style="270" customWidth="1"/>
    <col min="8722" max="8722" width="7.88671875" style="270" customWidth="1"/>
    <col min="8723" max="8723" width="7.44140625" style="270" customWidth="1"/>
    <col min="8724" max="8728" width="8.88671875" style="270"/>
    <col min="8729" max="8741" width="0" style="270" hidden="1" customWidth="1"/>
    <col min="8742" max="8960" width="8.88671875" style="270"/>
    <col min="8961" max="8961" width="5.44140625" style="270" customWidth="1"/>
    <col min="8962" max="8962" width="4.44140625" style="270" customWidth="1"/>
    <col min="8963" max="8963" width="8.33203125" style="270" customWidth="1"/>
    <col min="8964" max="8964" width="7.109375" style="270" customWidth="1"/>
    <col min="8965" max="8965" width="9.33203125" style="270" customWidth="1"/>
    <col min="8966" max="8966" width="7.109375" style="270" customWidth="1"/>
    <col min="8967" max="8967" width="9.33203125" style="270" customWidth="1"/>
    <col min="8968" max="8968" width="7.109375" style="270" customWidth="1"/>
    <col min="8969" max="8969" width="9.33203125" style="270" customWidth="1"/>
    <col min="8970" max="8970" width="7.88671875" style="270" customWidth="1"/>
    <col min="8971" max="8972" width="8.5546875" style="270" customWidth="1"/>
    <col min="8973" max="8973" width="7.88671875" style="270" customWidth="1"/>
    <col min="8974" max="8974" width="8.88671875" style="270"/>
    <col min="8975" max="8976" width="4.44140625" style="270" customWidth="1"/>
    <col min="8977" max="8977" width="12.109375" style="270" customWidth="1"/>
    <col min="8978" max="8978" width="7.88671875" style="270" customWidth="1"/>
    <col min="8979" max="8979" width="7.44140625" style="270" customWidth="1"/>
    <col min="8980" max="8984" width="8.88671875" style="270"/>
    <col min="8985" max="8997" width="0" style="270" hidden="1" customWidth="1"/>
    <col min="8998" max="9216" width="8.88671875" style="270"/>
    <col min="9217" max="9217" width="5.44140625" style="270" customWidth="1"/>
    <col min="9218" max="9218" width="4.44140625" style="270" customWidth="1"/>
    <col min="9219" max="9219" width="8.33203125" style="270" customWidth="1"/>
    <col min="9220" max="9220" width="7.109375" style="270" customWidth="1"/>
    <col min="9221" max="9221" width="9.33203125" style="270" customWidth="1"/>
    <col min="9222" max="9222" width="7.109375" style="270" customWidth="1"/>
    <col min="9223" max="9223" width="9.33203125" style="270" customWidth="1"/>
    <col min="9224" max="9224" width="7.109375" style="270" customWidth="1"/>
    <col min="9225" max="9225" width="9.33203125" style="270" customWidth="1"/>
    <col min="9226" max="9226" width="7.88671875" style="270" customWidth="1"/>
    <col min="9227" max="9228" width="8.5546875" style="270" customWidth="1"/>
    <col min="9229" max="9229" width="7.88671875" style="270" customWidth="1"/>
    <col min="9230" max="9230" width="8.88671875" style="270"/>
    <col min="9231" max="9232" width="4.44140625" style="270" customWidth="1"/>
    <col min="9233" max="9233" width="12.109375" style="270" customWidth="1"/>
    <col min="9234" max="9234" width="7.88671875" style="270" customWidth="1"/>
    <col min="9235" max="9235" width="7.44140625" style="270" customWidth="1"/>
    <col min="9236" max="9240" width="8.88671875" style="270"/>
    <col min="9241" max="9253" width="0" style="270" hidden="1" customWidth="1"/>
    <col min="9254" max="9472" width="8.88671875" style="270"/>
    <col min="9473" max="9473" width="5.44140625" style="270" customWidth="1"/>
    <col min="9474" max="9474" width="4.44140625" style="270" customWidth="1"/>
    <col min="9475" max="9475" width="8.33203125" style="270" customWidth="1"/>
    <col min="9476" max="9476" width="7.109375" style="270" customWidth="1"/>
    <col min="9477" max="9477" width="9.33203125" style="270" customWidth="1"/>
    <col min="9478" max="9478" width="7.109375" style="270" customWidth="1"/>
    <col min="9479" max="9479" width="9.33203125" style="270" customWidth="1"/>
    <col min="9480" max="9480" width="7.109375" style="270" customWidth="1"/>
    <col min="9481" max="9481" width="9.33203125" style="270" customWidth="1"/>
    <col min="9482" max="9482" width="7.88671875" style="270" customWidth="1"/>
    <col min="9483" max="9484" width="8.5546875" style="270" customWidth="1"/>
    <col min="9485" max="9485" width="7.88671875" style="270" customWidth="1"/>
    <col min="9486" max="9486" width="8.88671875" style="270"/>
    <col min="9487" max="9488" width="4.44140625" style="270" customWidth="1"/>
    <col min="9489" max="9489" width="12.109375" style="270" customWidth="1"/>
    <col min="9490" max="9490" width="7.88671875" style="270" customWidth="1"/>
    <col min="9491" max="9491" width="7.44140625" style="270" customWidth="1"/>
    <col min="9492" max="9496" width="8.88671875" style="270"/>
    <col min="9497" max="9509" width="0" style="270" hidden="1" customWidth="1"/>
    <col min="9510" max="9728" width="8.88671875" style="270"/>
    <col min="9729" max="9729" width="5.44140625" style="270" customWidth="1"/>
    <col min="9730" max="9730" width="4.44140625" style="270" customWidth="1"/>
    <col min="9731" max="9731" width="8.33203125" style="270" customWidth="1"/>
    <col min="9732" max="9732" width="7.109375" style="270" customWidth="1"/>
    <col min="9733" max="9733" width="9.33203125" style="270" customWidth="1"/>
    <col min="9734" max="9734" width="7.109375" style="270" customWidth="1"/>
    <col min="9735" max="9735" width="9.33203125" style="270" customWidth="1"/>
    <col min="9736" max="9736" width="7.109375" style="270" customWidth="1"/>
    <col min="9737" max="9737" width="9.33203125" style="270" customWidth="1"/>
    <col min="9738" max="9738" width="7.88671875" style="270" customWidth="1"/>
    <col min="9739" max="9740" width="8.5546875" style="270" customWidth="1"/>
    <col min="9741" max="9741" width="7.88671875" style="270" customWidth="1"/>
    <col min="9742" max="9742" width="8.88671875" style="270"/>
    <col min="9743" max="9744" width="4.44140625" style="270" customWidth="1"/>
    <col min="9745" max="9745" width="12.109375" style="270" customWidth="1"/>
    <col min="9746" max="9746" width="7.88671875" style="270" customWidth="1"/>
    <col min="9747" max="9747" width="7.44140625" style="270" customWidth="1"/>
    <col min="9748" max="9752" width="8.88671875" style="270"/>
    <col min="9753" max="9765" width="0" style="270" hidden="1" customWidth="1"/>
    <col min="9766" max="9984" width="8.88671875" style="270"/>
    <col min="9985" max="9985" width="5.44140625" style="270" customWidth="1"/>
    <col min="9986" max="9986" width="4.44140625" style="270" customWidth="1"/>
    <col min="9987" max="9987" width="8.33203125" style="270" customWidth="1"/>
    <col min="9988" max="9988" width="7.109375" style="270" customWidth="1"/>
    <col min="9989" max="9989" width="9.33203125" style="270" customWidth="1"/>
    <col min="9990" max="9990" width="7.109375" style="270" customWidth="1"/>
    <col min="9991" max="9991" width="9.33203125" style="270" customWidth="1"/>
    <col min="9992" max="9992" width="7.109375" style="270" customWidth="1"/>
    <col min="9993" max="9993" width="9.33203125" style="270" customWidth="1"/>
    <col min="9994" max="9994" width="7.88671875" style="270" customWidth="1"/>
    <col min="9995" max="9996" width="8.5546875" style="270" customWidth="1"/>
    <col min="9997" max="9997" width="7.88671875" style="270" customWidth="1"/>
    <col min="9998" max="9998" width="8.88671875" style="270"/>
    <col min="9999" max="10000" width="4.44140625" style="270" customWidth="1"/>
    <col min="10001" max="10001" width="12.109375" style="270" customWidth="1"/>
    <col min="10002" max="10002" width="7.88671875" style="270" customWidth="1"/>
    <col min="10003" max="10003" width="7.44140625" style="270" customWidth="1"/>
    <col min="10004" max="10008" width="8.88671875" style="270"/>
    <col min="10009" max="10021" width="0" style="270" hidden="1" customWidth="1"/>
    <col min="10022" max="10240" width="8.88671875" style="270"/>
    <col min="10241" max="10241" width="5.44140625" style="270" customWidth="1"/>
    <col min="10242" max="10242" width="4.44140625" style="270" customWidth="1"/>
    <col min="10243" max="10243" width="8.33203125" style="270" customWidth="1"/>
    <col min="10244" max="10244" width="7.109375" style="270" customWidth="1"/>
    <col min="10245" max="10245" width="9.33203125" style="270" customWidth="1"/>
    <col min="10246" max="10246" width="7.109375" style="270" customWidth="1"/>
    <col min="10247" max="10247" width="9.33203125" style="270" customWidth="1"/>
    <col min="10248" max="10248" width="7.109375" style="270" customWidth="1"/>
    <col min="10249" max="10249" width="9.33203125" style="270" customWidth="1"/>
    <col min="10250" max="10250" width="7.88671875" style="270" customWidth="1"/>
    <col min="10251" max="10252" width="8.5546875" style="270" customWidth="1"/>
    <col min="10253" max="10253" width="7.88671875" style="270" customWidth="1"/>
    <col min="10254" max="10254" width="8.88671875" style="270"/>
    <col min="10255" max="10256" width="4.44140625" style="270" customWidth="1"/>
    <col min="10257" max="10257" width="12.109375" style="270" customWidth="1"/>
    <col min="10258" max="10258" width="7.88671875" style="270" customWidth="1"/>
    <col min="10259" max="10259" width="7.44140625" style="270" customWidth="1"/>
    <col min="10260" max="10264" width="8.88671875" style="270"/>
    <col min="10265" max="10277" width="0" style="270" hidden="1" customWidth="1"/>
    <col min="10278" max="10496" width="8.88671875" style="270"/>
    <col min="10497" max="10497" width="5.44140625" style="270" customWidth="1"/>
    <col min="10498" max="10498" width="4.44140625" style="270" customWidth="1"/>
    <col min="10499" max="10499" width="8.33203125" style="270" customWidth="1"/>
    <col min="10500" max="10500" width="7.109375" style="270" customWidth="1"/>
    <col min="10501" max="10501" width="9.33203125" style="270" customWidth="1"/>
    <col min="10502" max="10502" width="7.109375" style="270" customWidth="1"/>
    <col min="10503" max="10503" width="9.33203125" style="270" customWidth="1"/>
    <col min="10504" max="10504" width="7.109375" style="270" customWidth="1"/>
    <col min="10505" max="10505" width="9.33203125" style="270" customWidth="1"/>
    <col min="10506" max="10506" width="7.88671875" style="270" customWidth="1"/>
    <col min="10507" max="10508" width="8.5546875" style="270" customWidth="1"/>
    <col min="10509" max="10509" width="7.88671875" style="270" customWidth="1"/>
    <col min="10510" max="10510" width="8.88671875" style="270"/>
    <col min="10511" max="10512" width="4.44140625" style="270" customWidth="1"/>
    <col min="10513" max="10513" width="12.109375" style="270" customWidth="1"/>
    <col min="10514" max="10514" width="7.88671875" style="270" customWidth="1"/>
    <col min="10515" max="10515" width="7.44140625" style="270" customWidth="1"/>
    <col min="10516" max="10520" width="8.88671875" style="270"/>
    <col min="10521" max="10533" width="0" style="270" hidden="1" customWidth="1"/>
    <col min="10534" max="10752" width="8.88671875" style="270"/>
    <col min="10753" max="10753" width="5.44140625" style="270" customWidth="1"/>
    <col min="10754" max="10754" width="4.44140625" style="270" customWidth="1"/>
    <col min="10755" max="10755" width="8.33203125" style="270" customWidth="1"/>
    <col min="10756" max="10756" width="7.109375" style="270" customWidth="1"/>
    <col min="10757" max="10757" width="9.33203125" style="270" customWidth="1"/>
    <col min="10758" max="10758" width="7.109375" style="270" customWidth="1"/>
    <col min="10759" max="10759" width="9.33203125" style="270" customWidth="1"/>
    <col min="10760" max="10760" width="7.109375" style="270" customWidth="1"/>
    <col min="10761" max="10761" width="9.33203125" style="270" customWidth="1"/>
    <col min="10762" max="10762" width="7.88671875" style="270" customWidth="1"/>
    <col min="10763" max="10764" width="8.5546875" style="270" customWidth="1"/>
    <col min="10765" max="10765" width="7.88671875" style="270" customWidth="1"/>
    <col min="10766" max="10766" width="8.88671875" style="270"/>
    <col min="10767" max="10768" width="4.44140625" style="270" customWidth="1"/>
    <col min="10769" max="10769" width="12.109375" style="270" customWidth="1"/>
    <col min="10770" max="10770" width="7.88671875" style="270" customWidth="1"/>
    <col min="10771" max="10771" width="7.44140625" style="270" customWidth="1"/>
    <col min="10772" max="10776" width="8.88671875" style="270"/>
    <col min="10777" max="10789" width="0" style="270" hidden="1" customWidth="1"/>
    <col min="10790" max="11008" width="8.88671875" style="270"/>
    <col min="11009" max="11009" width="5.44140625" style="270" customWidth="1"/>
    <col min="11010" max="11010" width="4.44140625" style="270" customWidth="1"/>
    <col min="11011" max="11011" width="8.33203125" style="270" customWidth="1"/>
    <col min="11012" max="11012" width="7.109375" style="270" customWidth="1"/>
    <col min="11013" max="11013" width="9.33203125" style="270" customWidth="1"/>
    <col min="11014" max="11014" width="7.109375" style="270" customWidth="1"/>
    <col min="11015" max="11015" width="9.33203125" style="270" customWidth="1"/>
    <col min="11016" max="11016" width="7.109375" style="270" customWidth="1"/>
    <col min="11017" max="11017" width="9.33203125" style="270" customWidth="1"/>
    <col min="11018" max="11018" width="7.88671875" style="270" customWidth="1"/>
    <col min="11019" max="11020" width="8.5546875" style="270" customWidth="1"/>
    <col min="11021" max="11021" width="7.88671875" style="270" customWidth="1"/>
    <col min="11022" max="11022" width="8.88671875" style="270"/>
    <col min="11023" max="11024" width="4.44140625" style="270" customWidth="1"/>
    <col min="11025" max="11025" width="12.109375" style="270" customWidth="1"/>
    <col min="11026" max="11026" width="7.88671875" style="270" customWidth="1"/>
    <col min="11027" max="11027" width="7.44140625" style="270" customWidth="1"/>
    <col min="11028" max="11032" width="8.88671875" style="270"/>
    <col min="11033" max="11045" width="0" style="270" hidden="1" customWidth="1"/>
    <col min="11046" max="11264" width="8.88671875" style="270"/>
    <col min="11265" max="11265" width="5.44140625" style="270" customWidth="1"/>
    <col min="11266" max="11266" width="4.44140625" style="270" customWidth="1"/>
    <col min="11267" max="11267" width="8.33203125" style="270" customWidth="1"/>
    <col min="11268" max="11268" width="7.109375" style="270" customWidth="1"/>
    <col min="11269" max="11269" width="9.33203125" style="270" customWidth="1"/>
    <col min="11270" max="11270" width="7.109375" style="270" customWidth="1"/>
    <col min="11271" max="11271" width="9.33203125" style="270" customWidth="1"/>
    <col min="11272" max="11272" width="7.109375" style="270" customWidth="1"/>
    <col min="11273" max="11273" width="9.33203125" style="270" customWidth="1"/>
    <col min="11274" max="11274" width="7.88671875" style="270" customWidth="1"/>
    <col min="11275" max="11276" width="8.5546875" style="270" customWidth="1"/>
    <col min="11277" max="11277" width="7.88671875" style="270" customWidth="1"/>
    <col min="11278" max="11278" width="8.88671875" style="270"/>
    <col min="11279" max="11280" width="4.44140625" style="270" customWidth="1"/>
    <col min="11281" max="11281" width="12.109375" style="270" customWidth="1"/>
    <col min="11282" max="11282" width="7.88671875" style="270" customWidth="1"/>
    <col min="11283" max="11283" width="7.44140625" style="270" customWidth="1"/>
    <col min="11284" max="11288" width="8.88671875" style="270"/>
    <col min="11289" max="11301" width="0" style="270" hidden="1" customWidth="1"/>
    <col min="11302" max="11520" width="8.88671875" style="270"/>
    <col min="11521" max="11521" width="5.44140625" style="270" customWidth="1"/>
    <col min="11522" max="11522" width="4.44140625" style="270" customWidth="1"/>
    <col min="11523" max="11523" width="8.33203125" style="270" customWidth="1"/>
    <col min="11524" max="11524" width="7.109375" style="270" customWidth="1"/>
    <col min="11525" max="11525" width="9.33203125" style="270" customWidth="1"/>
    <col min="11526" max="11526" width="7.109375" style="270" customWidth="1"/>
    <col min="11527" max="11527" width="9.33203125" style="270" customWidth="1"/>
    <col min="11528" max="11528" width="7.109375" style="270" customWidth="1"/>
    <col min="11529" max="11529" width="9.33203125" style="270" customWidth="1"/>
    <col min="11530" max="11530" width="7.88671875" style="270" customWidth="1"/>
    <col min="11531" max="11532" width="8.5546875" style="270" customWidth="1"/>
    <col min="11533" max="11533" width="7.88671875" style="270" customWidth="1"/>
    <col min="11534" max="11534" width="8.88671875" style="270"/>
    <col min="11535" max="11536" width="4.44140625" style="270" customWidth="1"/>
    <col min="11537" max="11537" width="12.109375" style="270" customWidth="1"/>
    <col min="11538" max="11538" width="7.88671875" style="270" customWidth="1"/>
    <col min="11539" max="11539" width="7.44140625" style="270" customWidth="1"/>
    <col min="11540" max="11544" width="8.88671875" style="270"/>
    <col min="11545" max="11557" width="0" style="270" hidden="1" customWidth="1"/>
    <col min="11558" max="11776" width="8.88671875" style="270"/>
    <col min="11777" max="11777" width="5.44140625" style="270" customWidth="1"/>
    <col min="11778" max="11778" width="4.44140625" style="270" customWidth="1"/>
    <col min="11779" max="11779" width="8.33203125" style="270" customWidth="1"/>
    <col min="11780" max="11780" width="7.109375" style="270" customWidth="1"/>
    <col min="11781" max="11781" width="9.33203125" style="270" customWidth="1"/>
    <col min="11782" max="11782" width="7.109375" style="270" customWidth="1"/>
    <col min="11783" max="11783" width="9.33203125" style="270" customWidth="1"/>
    <col min="11784" max="11784" width="7.109375" style="270" customWidth="1"/>
    <col min="11785" max="11785" width="9.33203125" style="270" customWidth="1"/>
    <col min="11786" max="11786" width="7.88671875" style="270" customWidth="1"/>
    <col min="11787" max="11788" width="8.5546875" style="270" customWidth="1"/>
    <col min="11789" max="11789" width="7.88671875" style="270" customWidth="1"/>
    <col min="11790" max="11790" width="8.88671875" style="270"/>
    <col min="11791" max="11792" width="4.44140625" style="270" customWidth="1"/>
    <col min="11793" max="11793" width="12.109375" style="270" customWidth="1"/>
    <col min="11794" max="11794" width="7.88671875" style="270" customWidth="1"/>
    <col min="11795" max="11795" width="7.44140625" style="270" customWidth="1"/>
    <col min="11796" max="11800" width="8.88671875" style="270"/>
    <col min="11801" max="11813" width="0" style="270" hidden="1" customWidth="1"/>
    <col min="11814" max="12032" width="8.88671875" style="270"/>
    <col min="12033" max="12033" width="5.44140625" style="270" customWidth="1"/>
    <col min="12034" max="12034" width="4.44140625" style="270" customWidth="1"/>
    <col min="12035" max="12035" width="8.33203125" style="270" customWidth="1"/>
    <col min="12036" max="12036" width="7.109375" style="270" customWidth="1"/>
    <col min="12037" max="12037" width="9.33203125" style="270" customWidth="1"/>
    <col min="12038" max="12038" width="7.109375" style="270" customWidth="1"/>
    <col min="12039" max="12039" width="9.33203125" style="270" customWidth="1"/>
    <col min="12040" max="12040" width="7.109375" style="270" customWidth="1"/>
    <col min="12041" max="12041" width="9.33203125" style="270" customWidth="1"/>
    <col min="12042" max="12042" width="7.88671875" style="270" customWidth="1"/>
    <col min="12043" max="12044" width="8.5546875" style="270" customWidth="1"/>
    <col min="12045" max="12045" width="7.88671875" style="270" customWidth="1"/>
    <col min="12046" max="12046" width="8.88671875" style="270"/>
    <col min="12047" max="12048" width="4.44140625" style="270" customWidth="1"/>
    <col min="12049" max="12049" width="12.109375" style="270" customWidth="1"/>
    <col min="12050" max="12050" width="7.88671875" style="270" customWidth="1"/>
    <col min="12051" max="12051" width="7.44140625" style="270" customWidth="1"/>
    <col min="12052" max="12056" width="8.88671875" style="270"/>
    <col min="12057" max="12069" width="0" style="270" hidden="1" customWidth="1"/>
    <col min="12070" max="12288" width="8.88671875" style="270"/>
    <col min="12289" max="12289" width="5.44140625" style="270" customWidth="1"/>
    <col min="12290" max="12290" width="4.44140625" style="270" customWidth="1"/>
    <col min="12291" max="12291" width="8.33203125" style="270" customWidth="1"/>
    <col min="12292" max="12292" width="7.109375" style="270" customWidth="1"/>
    <col min="12293" max="12293" width="9.33203125" style="270" customWidth="1"/>
    <col min="12294" max="12294" width="7.109375" style="270" customWidth="1"/>
    <col min="12295" max="12295" width="9.33203125" style="270" customWidth="1"/>
    <col min="12296" max="12296" width="7.109375" style="270" customWidth="1"/>
    <col min="12297" max="12297" width="9.33203125" style="270" customWidth="1"/>
    <col min="12298" max="12298" width="7.88671875" style="270" customWidth="1"/>
    <col min="12299" max="12300" width="8.5546875" style="270" customWidth="1"/>
    <col min="12301" max="12301" width="7.88671875" style="270" customWidth="1"/>
    <col min="12302" max="12302" width="8.88671875" style="270"/>
    <col min="12303" max="12304" width="4.44140625" style="270" customWidth="1"/>
    <col min="12305" max="12305" width="12.109375" style="270" customWidth="1"/>
    <col min="12306" max="12306" width="7.88671875" style="270" customWidth="1"/>
    <col min="12307" max="12307" width="7.44140625" style="270" customWidth="1"/>
    <col min="12308" max="12312" width="8.88671875" style="270"/>
    <col min="12313" max="12325" width="0" style="270" hidden="1" customWidth="1"/>
    <col min="12326" max="12544" width="8.88671875" style="270"/>
    <col min="12545" max="12545" width="5.44140625" style="270" customWidth="1"/>
    <col min="12546" max="12546" width="4.44140625" style="270" customWidth="1"/>
    <col min="12547" max="12547" width="8.33203125" style="270" customWidth="1"/>
    <col min="12548" max="12548" width="7.109375" style="270" customWidth="1"/>
    <col min="12549" max="12549" width="9.33203125" style="270" customWidth="1"/>
    <col min="12550" max="12550" width="7.109375" style="270" customWidth="1"/>
    <col min="12551" max="12551" width="9.33203125" style="270" customWidth="1"/>
    <col min="12552" max="12552" width="7.109375" style="270" customWidth="1"/>
    <col min="12553" max="12553" width="9.33203125" style="270" customWidth="1"/>
    <col min="12554" max="12554" width="7.88671875" style="270" customWidth="1"/>
    <col min="12555" max="12556" width="8.5546875" style="270" customWidth="1"/>
    <col min="12557" max="12557" width="7.88671875" style="270" customWidth="1"/>
    <col min="12558" max="12558" width="8.88671875" style="270"/>
    <col min="12559" max="12560" width="4.44140625" style="270" customWidth="1"/>
    <col min="12561" max="12561" width="12.109375" style="270" customWidth="1"/>
    <col min="12562" max="12562" width="7.88671875" style="270" customWidth="1"/>
    <col min="12563" max="12563" width="7.44140625" style="270" customWidth="1"/>
    <col min="12564" max="12568" width="8.88671875" style="270"/>
    <col min="12569" max="12581" width="0" style="270" hidden="1" customWidth="1"/>
    <col min="12582" max="12800" width="8.88671875" style="270"/>
    <col min="12801" max="12801" width="5.44140625" style="270" customWidth="1"/>
    <col min="12802" max="12802" width="4.44140625" style="270" customWidth="1"/>
    <col min="12803" max="12803" width="8.33203125" style="270" customWidth="1"/>
    <col min="12804" max="12804" width="7.109375" style="270" customWidth="1"/>
    <col min="12805" max="12805" width="9.33203125" style="270" customWidth="1"/>
    <col min="12806" max="12806" width="7.109375" style="270" customWidth="1"/>
    <col min="12807" max="12807" width="9.33203125" style="270" customWidth="1"/>
    <col min="12808" max="12808" width="7.109375" style="270" customWidth="1"/>
    <col min="12809" max="12809" width="9.33203125" style="270" customWidth="1"/>
    <col min="12810" max="12810" width="7.88671875" style="270" customWidth="1"/>
    <col min="12811" max="12812" width="8.5546875" style="270" customWidth="1"/>
    <col min="12813" max="12813" width="7.88671875" style="270" customWidth="1"/>
    <col min="12814" max="12814" width="8.88671875" style="270"/>
    <col min="12815" max="12816" width="4.44140625" style="270" customWidth="1"/>
    <col min="12817" max="12817" width="12.109375" style="270" customWidth="1"/>
    <col min="12818" max="12818" width="7.88671875" style="270" customWidth="1"/>
    <col min="12819" max="12819" width="7.44140625" style="270" customWidth="1"/>
    <col min="12820" max="12824" width="8.88671875" style="270"/>
    <col min="12825" max="12837" width="0" style="270" hidden="1" customWidth="1"/>
    <col min="12838" max="13056" width="8.88671875" style="270"/>
    <col min="13057" max="13057" width="5.44140625" style="270" customWidth="1"/>
    <col min="13058" max="13058" width="4.44140625" style="270" customWidth="1"/>
    <col min="13059" max="13059" width="8.33203125" style="270" customWidth="1"/>
    <col min="13060" max="13060" width="7.109375" style="270" customWidth="1"/>
    <col min="13061" max="13061" width="9.33203125" style="270" customWidth="1"/>
    <col min="13062" max="13062" width="7.109375" style="270" customWidth="1"/>
    <col min="13063" max="13063" width="9.33203125" style="270" customWidth="1"/>
    <col min="13064" max="13064" width="7.109375" style="270" customWidth="1"/>
    <col min="13065" max="13065" width="9.33203125" style="270" customWidth="1"/>
    <col min="13066" max="13066" width="7.88671875" style="270" customWidth="1"/>
    <col min="13067" max="13068" width="8.5546875" style="270" customWidth="1"/>
    <col min="13069" max="13069" width="7.88671875" style="270" customWidth="1"/>
    <col min="13070" max="13070" width="8.88671875" style="270"/>
    <col min="13071" max="13072" width="4.44140625" style="270" customWidth="1"/>
    <col min="13073" max="13073" width="12.109375" style="270" customWidth="1"/>
    <col min="13074" max="13074" width="7.88671875" style="270" customWidth="1"/>
    <col min="13075" max="13075" width="7.44140625" style="270" customWidth="1"/>
    <col min="13076" max="13080" width="8.88671875" style="270"/>
    <col min="13081" max="13093" width="0" style="270" hidden="1" customWidth="1"/>
    <col min="13094" max="13312" width="8.88671875" style="270"/>
    <col min="13313" max="13313" width="5.44140625" style="270" customWidth="1"/>
    <col min="13314" max="13314" width="4.44140625" style="270" customWidth="1"/>
    <col min="13315" max="13315" width="8.33203125" style="270" customWidth="1"/>
    <col min="13316" max="13316" width="7.109375" style="270" customWidth="1"/>
    <col min="13317" max="13317" width="9.33203125" style="270" customWidth="1"/>
    <col min="13318" max="13318" width="7.109375" style="270" customWidth="1"/>
    <col min="13319" max="13319" width="9.33203125" style="270" customWidth="1"/>
    <col min="13320" max="13320" width="7.109375" style="270" customWidth="1"/>
    <col min="13321" max="13321" width="9.33203125" style="270" customWidth="1"/>
    <col min="13322" max="13322" width="7.88671875" style="270" customWidth="1"/>
    <col min="13323" max="13324" width="8.5546875" style="270" customWidth="1"/>
    <col min="13325" max="13325" width="7.88671875" style="270" customWidth="1"/>
    <col min="13326" max="13326" width="8.88671875" style="270"/>
    <col min="13327" max="13328" width="4.44140625" style="270" customWidth="1"/>
    <col min="13329" max="13329" width="12.109375" style="270" customWidth="1"/>
    <col min="13330" max="13330" width="7.88671875" style="270" customWidth="1"/>
    <col min="13331" max="13331" width="7.44140625" style="270" customWidth="1"/>
    <col min="13332" max="13336" width="8.88671875" style="270"/>
    <col min="13337" max="13349" width="0" style="270" hidden="1" customWidth="1"/>
    <col min="13350" max="13568" width="8.88671875" style="270"/>
    <col min="13569" max="13569" width="5.44140625" style="270" customWidth="1"/>
    <col min="13570" max="13570" width="4.44140625" style="270" customWidth="1"/>
    <col min="13571" max="13571" width="8.33203125" style="270" customWidth="1"/>
    <col min="13572" max="13572" width="7.109375" style="270" customWidth="1"/>
    <col min="13573" max="13573" width="9.33203125" style="270" customWidth="1"/>
    <col min="13574" max="13574" width="7.109375" style="270" customWidth="1"/>
    <col min="13575" max="13575" width="9.33203125" style="270" customWidth="1"/>
    <col min="13576" max="13576" width="7.109375" style="270" customWidth="1"/>
    <col min="13577" max="13577" width="9.33203125" style="270" customWidth="1"/>
    <col min="13578" max="13578" width="7.88671875" style="270" customWidth="1"/>
    <col min="13579" max="13580" width="8.5546875" style="270" customWidth="1"/>
    <col min="13581" max="13581" width="7.88671875" style="270" customWidth="1"/>
    <col min="13582" max="13582" width="8.88671875" style="270"/>
    <col min="13583" max="13584" width="4.44140625" style="270" customWidth="1"/>
    <col min="13585" max="13585" width="12.109375" style="270" customWidth="1"/>
    <col min="13586" max="13586" width="7.88671875" style="270" customWidth="1"/>
    <col min="13587" max="13587" width="7.44140625" style="270" customWidth="1"/>
    <col min="13588" max="13592" width="8.88671875" style="270"/>
    <col min="13593" max="13605" width="0" style="270" hidden="1" customWidth="1"/>
    <col min="13606" max="13824" width="8.88671875" style="270"/>
    <col min="13825" max="13825" width="5.44140625" style="270" customWidth="1"/>
    <col min="13826" max="13826" width="4.44140625" style="270" customWidth="1"/>
    <col min="13827" max="13827" width="8.33203125" style="270" customWidth="1"/>
    <col min="13828" max="13828" width="7.109375" style="270" customWidth="1"/>
    <col min="13829" max="13829" width="9.33203125" style="270" customWidth="1"/>
    <col min="13830" max="13830" width="7.109375" style="270" customWidth="1"/>
    <col min="13831" max="13831" width="9.33203125" style="270" customWidth="1"/>
    <col min="13832" max="13832" width="7.109375" style="270" customWidth="1"/>
    <col min="13833" max="13833" width="9.33203125" style="270" customWidth="1"/>
    <col min="13834" max="13834" width="7.88671875" style="270" customWidth="1"/>
    <col min="13835" max="13836" width="8.5546875" style="270" customWidth="1"/>
    <col min="13837" max="13837" width="7.88671875" style="270" customWidth="1"/>
    <col min="13838" max="13838" width="8.88671875" style="270"/>
    <col min="13839" max="13840" width="4.44140625" style="270" customWidth="1"/>
    <col min="13841" max="13841" width="12.109375" style="270" customWidth="1"/>
    <col min="13842" max="13842" width="7.88671875" style="270" customWidth="1"/>
    <col min="13843" max="13843" width="7.44140625" style="270" customWidth="1"/>
    <col min="13844" max="13848" width="8.88671875" style="270"/>
    <col min="13849" max="13861" width="0" style="270" hidden="1" customWidth="1"/>
    <col min="13862" max="14080" width="8.88671875" style="270"/>
    <col min="14081" max="14081" width="5.44140625" style="270" customWidth="1"/>
    <col min="14082" max="14082" width="4.44140625" style="270" customWidth="1"/>
    <col min="14083" max="14083" width="8.33203125" style="270" customWidth="1"/>
    <col min="14084" max="14084" width="7.109375" style="270" customWidth="1"/>
    <col min="14085" max="14085" width="9.33203125" style="270" customWidth="1"/>
    <col min="14086" max="14086" width="7.109375" style="270" customWidth="1"/>
    <col min="14087" max="14087" width="9.33203125" style="270" customWidth="1"/>
    <col min="14088" max="14088" width="7.109375" style="270" customWidth="1"/>
    <col min="14089" max="14089" width="9.33203125" style="270" customWidth="1"/>
    <col min="14090" max="14090" width="7.88671875" style="270" customWidth="1"/>
    <col min="14091" max="14092" width="8.5546875" style="270" customWidth="1"/>
    <col min="14093" max="14093" width="7.88671875" style="270" customWidth="1"/>
    <col min="14094" max="14094" width="8.88671875" style="270"/>
    <col min="14095" max="14096" width="4.44140625" style="270" customWidth="1"/>
    <col min="14097" max="14097" width="12.109375" style="270" customWidth="1"/>
    <col min="14098" max="14098" width="7.88671875" style="270" customWidth="1"/>
    <col min="14099" max="14099" width="7.44140625" style="270" customWidth="1"/>
    <col min="14100" max="14104" width="8.88671875" style="270"/>
    <col min="14105" max="14117" width="0" style="270" hidden="1" customWidth="1"/>
    <col min="14118" max="14336" width="8.88671875" style="270"/>
    <col min="14337" max="14337" width="5.44140625" style="270" customWidth="1"/>
    <col min="14338" max="14338" width="4.44140625" style="270" customWidth="1"/>
    <col min="14339" max="14339" width="8.33203125" style="270" customWidth="1"/>
    <col min="14340" max="14340" width="7.109375" style="270" customWidth="1"/>
    <col min="14341" max="14341" width="9.33203125" style="270" customWidth="1"/>
    <col min="14342" max="14342" width="7.109375" style="270" customWidth="1"/>
    <col min="14343" max="14343" width="9.33203125" style="270" customWidth="1"/>
    <col min="14344" max="14344" width="7.109375" style="270" customWidth="1"/>
    <col min="14345" max="14345" width="9.33203125" style="270" customWidth="1"/>
    <col min="14346" max="14346" width="7.88671875" style="270" customWidth="1"/>
    <col min="14347" max="14348" width="8.5546875" style="270" customWidth="1"/>
    <col min="14349" max="14349" width="7.88671875" style="270" customWidth="1"/>
    <col min="14350" max="14350" width="8.88671875" style="270"/>
    <col min="14351" max="14352" width="4.44140625" style="270" customWidth="1"/>
    <col min="14353" max="14353" width="12.109375" style="270" customWidth="1"/>
    <col min="14354" max="14354" width="7.88671875" style="270" customWidth="1"/>
    <col min="14355" max="14355" width="7.44140625" style="270" customWidth="1"/>
    <col min="14356" max="14360" width="8.88671875" style="270"/>
    <col min="14361" max="14373" width="0" style="270" hidden="1" customWidth="1"/>
    <col min="14374" max="14592" width="8.88671875" style="270"/>
    <col min="14593" max="14593" width="5.44140625" style="270" customWidth="1"/>
    <col min="14594" max="14594" width="4.44140625" style="270" customWidth="1"/>
    <col min="14595" max="14595" width="8.33203125" style="270" customWidth="1"/>
    <col min="14596" max="14596" width="7.109375" style="270" customWidth="1"/>
    <col min="14597" max="14597" width="9.33203125" style="270" customWidth="1"/>
    <col min="14598" max="14598" width="7.109375" style="270" customWidth="1"/>
    <col min="14599" max="14599" width="9.33203125" style="270" customWidth="1"/>
    <col min="14600" max="14600" width="7.109375" style="270" customWidth="1"/>
    <col min="14601" max="14601" width="9.33203125" style="270" customWidth="1"/>
    <col min="14602" max="14602" width="7.88671875" style="270" customWidth="1"/>
    <col min="14603" max="14604" width="8.5546875" style="270" customWidth="1"/>
    <col min="14605" max="14605" width="7.88671875" style="270" customWidth="1"/>
    <col min="14606" max="14606" width="8.88671875" style="270"/>
    <col min="14607" max="14608" width="4.44140625" style="270" customWidth="1"/>
    <col min="14609" max="14609" width="12.109375" style="270" customWidth="1"/>
    <col min="14610" max="14610" width="7.88671875" style="270" customWidth="1"/>
    <col min="14611" max="14611" width="7.44140625" style="270" customWidth="1"/>
    <col min="14612" max="14616" width="8.88671875" style="270"/>
    <col min="14617" max="14629" width="0" style="270" hidden="1" customWidth="1"/>
    <col min="14630" max="14848" width="8.88671875" style="270"/>
    <col min="14849" max="14849" width="5.44140625" style="270" customWidth="1"/>
    <col min="14850" max="14850" width="4.44140625" style="270" customWidth="1"/>
    <col min="14851" max="14851" width="8.33203125" style="270" customWidth="1"/>
    <col min="14852" max="14852" width="7.109375" style="270" customWidth="1"/>
    <col min="14853" max="14853" width="9.33203125" style="270" customWidth="1"/>
    <col min="14854" max="14854" width="7.109375" style="270" customWidth="1"/>
    <col min="14855" max="14855" width="9.33203125" style="270" customWidth="1"/>
    <col min="14856" max="14856" width="7.109375" style="270" customWidth="1"/>
    <col min="14857" max="14857" width="9.33203125" style="270" customWidth="1"/>
    <col min="14858" max="14858" width="7.88671875" style="270" customWidth="1"/>
    <col min="14859" max="14860" width="8.5546875" style="270" customWidth="1"/>
    <col min="14861" max="14861" width="7.88671875" style="270" customWidth="1"/>
    <col min="14862" max="14862" width="8.88671875" style="270"/>
    <col min="14863" max="14864" width="4.44140625" style="270" customWidth="1"/>
    <col min="14865" max="14865" width="12.109375" style="270" customWidth="1"/>
    <col min="14866" max="14866" width="7.88671875" style="270" customWidth="1"/>
    <col min="14867" max="14867" width="7.44140625" style="270" customWidth="1"/>
    <col min="14868" max="14872" width="8.88671875" style="270"/>
    <col min="14873" max="14885" width="0" style="270" hidden="1" customWidth="1"/>
    <col min="14886" max="15104" width="8.88671875" style="270"/>
    <col min="15105" max="15105" width="5.44140625" style="270" customWidth="1"/>
    <col min="15106" max="15106" width="4.44140625" style="270" customWidth="1"/>
    <col min="15107" max="15107" width="8.33203125" style="270" customWidth="1"/>
    <col min="15108" max="15108" width="7.109375" style="270" customWidth="1"/>
    <col min="15109" max="15109" width="9.33203125" style="270" customWidth="1"/>
    <col min="15110" max="15110" width="7.109375" style="270" customWidth="1"/>
    <col min="15111" max="15111" width="9.33203125" style="270" customWidth="1"/>
    <col min="15112" max="15112" width="7.109375" style="270" customWidth="1"/>
    <col min="15113" max="15113" width="9.33203125" style="270" customWidth="1"/>
    <col min="15114" max="15114" width="7.88671875" style="270" customWidth="1"/>
    <col min="15115" max="15116" width="8.5546875" style="270" customWidth="1"/>
    <col min="15117" max="15117" width="7.88671875" style="270" customWidth="1"/>
    <col min="15118" max="15118" width="8.88671875" style="270"/>
    <col min="15119" max="15120" width="4.44140625" style="270" customWidth="1"/>
    <col min="15121" max="15121" width="12.109375" style="270" customWidth="1"/>
    <col min="15122" max="15122" width="7.88671875" style="270" customWidth="1"/>
    <col min="15123" max="15123" width="7.44140625" style="270" customWidth="1"/>
    <col min="15124" max="15128" width="8.88671875" style="270"/>
    <col min="15129" max="15141" width="0" style="270" hidden="1" customWidth="1"/>
    <col min="15142" max="15360" width="8.88671875" style="270"/>
    <col min="15361" max="15361" width="5.44140625" style="270" customWidth="1"/>
    <col min="15362" max="15362" width="4.44140625" style="270" customWidth="1"/>
    <col min="15363" max="15363" width="8.33203125" style="270" customWidth="1"/>
    <col min="15364" max="15364" width="7.109375" style="270" customWidth="1"/>
    <col min="15365" max="15365" width="9.33203125" style="270" customWidth="1"/>
    <col min="15366" max="15366" width="7.109375" style="270" customWidth="1"/>
    <col min="15367" max="15367" width="9.33203125" style="270" customWidth="1"/>
    <col min="15368" max="15368" width="7.109375" style="270" customWidth="1"/>
    <col min="15369" max="15369" width="9.33203125" style="270" customWidth="1"/>
    <col min="15370" max="15370" width="7.88671875" style="270" customWidth="1"/>
    <col min="15371" max="15372" width="8.5546875" style="270" customWidth="1"/>
    <col min="15373" max="15373" width="7.88671875" style="270" customWidth="1"/>
    <col min="15374" max="15374" width="8.88671875" style="270"/>
    <col min="15375" max="15376" width="4.44140625" style="270" customWidth="1"/>
    <col min="15377" max="15377" width="12.109375" style="270" customWidth="1"/>
    <col min="15378" max="15378" width="7.88671875" style="270" customWidth="1"/>
    <col min="15379" max="15379" width="7.44140625" style="270" customWidth="1"/>
    <col min="15380" max="15384" width="8.88671875" style="270"/>
    <col min="15385" max="15397" width="0" style="270" hidden="1" customWidth="1"/>
    <col min="15398" max="15616" width="8.88671875" style="270"/>
    <col min="15617" max="15617" width="5.44140625" style="270" customWidth="1"/>
    <col min="15618" max="15618" width="4.44140625" style="270" customWidth="1"/>
    <col min="15619" max="15619" width="8.33203125" style="270" customWidth="1"/>
    <col min="15620" max="15620" width="7.109375" style="270" customWidth="1"/>
    <col min="15621" max="15621" width="9.33203125" style="270" customWidth="1"/>
    <col min="15622" max="15622" width="7.109375" style="270" customWidth="1"/>
    <col min="15623" max="15623" width="9.33203125" style="270" customWidth="1"/>
    <col min="15624" max="15624" width="7.109375" style="270" customWidth="1"/>
    <col min="15625" max="15625" width="9.33203125" style="270" customWidth="1"/>
    <col min="15626" max="15626" width="7.88671875" style="270" customWidth="1"/>
    <col min="15627" max="15628" width="8.5546875" style="270" customWidth="1"/>
    <col min="15629" max="15629" width="7.88671875" style="270" customWidth="1"/>
    <col min="15630" max="15630" width="8.88671875" style="270"/>
    <col min="15631" max="15632" width="4.44140625" style="270" customWidth="1"/>
    <col min="15633" max="15633" width="12.109375" style="270" customWidth="1"/>
    <col min="15634" max="15634" width="7.88671875" style="270" customWidth="1"/>
    <col min="15635" max="15635" width="7.44140625" style="270" customWidth="1"/>
    <col min="15636" max="15640" width="8.88671875" style="270"/>
    <col min="15641" max="15653" width="0" style="270" hidden="1" customWidth="1"/>
    <col min="15654" max="15872" width="8.88671875" style="270"/>
    <col min="15873" max="15873" width="5.44140625" style="270" customWidth="1"/>
    <col min="15874" max="15874" width="4.44140625" style="270" customWidth="1"/>
    <col min="15875" max="15875" width="8.33203125" style="270" customWidth="1"/>
    <col min="15876" max="15876" width="7.109375" style="270" customWidth="1"/>
    <col min="15877" max="15877" width="9.33203125" style="270" customWidth="1"/>
    <col min="15878" max="15878" width="7.109375" style="270" customWidth="1"/>
    <col min="15879" max="15879" width="9.33203125" style="270" customWidth="1"/>
    <col min="15880" max="15880" width="7.109375" style="270" customWidth="1"/>
    <col min="15881" max="15881" width="9.33203125" style="270" customWidth="1"/>
    <col min="15882" max="15882" width="7.88671875" style="270" customWidth="1"/>
    <col min="15883" max="15884" width="8.5546875" style="270" customWidth="1"/>
    <col min="15885" max="15885" width="7.88671875" style="270" customWidth="1"/>
    <col min="15886" max="15886" width="8.88671875" style="270"/>
    <col min="15887" max="15888" width="4.44140625" style="270" customWidth="1"/>
    <col min="15889" max="15889" width="12.109375" style="270" customWidth="1"/>
    <col min="15890" max="15890" width="7.88671875" style="270" customWidth="1"/>
    <col min="15891" max="15891" width="7.44140625" style="270" customWidth="1"/>
    <col min="15892" max="15896" width="8.88671875" style="270"/>
    <col min="15897" max="15909" width="0" style="270" hidden="1" customWidth="1"/>
    <col min="15910" max="16128" width="8.88671875" style="270"/>
    <col min="16129" max="16129" width="5.44140625" style="270" customWidth="1"/>
    <col min="16130" max="16130" width="4.44140625" style="270" customWidth="1"/>
    <col min="16131" max="16131" width="8.33203125" style="270" customWidth="1"/>
    <col min="16132" max="16132" width="7.109375" style="270" customWidth="1"/>
    <col min="16133" max="16133" width="9.33203125" style="270" customWidth="1"/>
    <col min="16134" max="16134" width="7.109375" style="270" customWidth="1"/>
    <col min="16135" max="16135" width="9.33203125" style="270" customWidth="1"/>
    <col min="16136" max="16136" width="7.109375" style="270" customWidth="1"/>
    <col min="16137" max="16137" width="9.33203125" style="270" customWidth="1"/>
    <col min="16138" max="16138" width="7.88671875" style="270" customWidth="1"/>
    <col min="16139" max="16140" width="8.5546875" style="270" customWidth="1"/>
    <col min="16141" max="16141" width="7.88671875" style="270" customWidth="1"/>
    <col min="16142" max="16142" width="8.88671875" style="270"/>
    <col min="16143" max="16144" width="4.44140625" style="270" customWidth="1"/>
    <col min="16145" max="16145" width="12.109375" style="270" customWidth="1"/>
    <col min="16146" max="16146" width="7.88671875" style="270" customWidth="1"/>
    <col min="16147" max="16147" width="7.44140625" style="270" customWidth="1"/>
    <col min="16148" max="16152" width="8.88671875" style="270"/>
    <col min="16153" max="16165" width="0" style="270" hidden="1" customWidth="1"/>
    <col min="16166" max="16384" width="8.88671875" style="270"/>
  </cols>
  <sheetData>
    <row r="1" spans="1:37" ht="24.6" x14ac:dyDescent="0.25">
      <c r="A1" s="656" t="str">
        <f>[1]Altalanos!$A$6</f>
        <v>Somogy Vármegyei Tenisz DO B kategória - Fiú</v>
      </c>
      <c r="B1" s="656"/>
      <c r="C1" s="656"/>
      <c r="D1" s="656"/>
      <c r="E1" s="656"/>
      <c r="F1" s="656"/>
      <c r="G1" s="349"/>
      <c r="H1" s="350" t="s">
        <v>44</v>
      </c>
      <c r="I1" s="351"/>
      <c r="J1" s="352"/>
      <c r="L1" s="353"/>
      <c r="M1" s="354"/>
      <c r="N1" s="355"/>
      <c r="O1" s="355" t="s">
        <v>11</v>
      </c>
      <c r="P1" s="355"/>
      <c r="Q1" s="356"/>
      <c r="R1" s="355"/>
      <c r="AB1" s="357" t="e">
        <f>IF(Y5=1,CONCATENATE(VLOOKUP(Y3,AA15:AH25,2)),CONCATENATE(VLOOKUP(Y3,AA2:AK12,2)))</f>
        <v>#N/A</v>
      </c>
      <c r="AC1" s="357" t="e">
        <f>IF(Y5=1,CONCATENATE(VLOOKUP(Y3,AA15:AK25,3)),CONCATENATE(VLOOKUP(Y3,AA2:AK12,3)))</f>
        <v>#N/A</v>
      </c>
      <c r="AD1" s="357" t="e">
        <f>IF(Y5=1,CONCATENATE(VLOOKUP(Y3,AA15:AK25,4)),CONCATENATE(VLOOKUP(Y3,AA2:AK12,4)))</f>
        <v>#N/A</v>
      </c>
      <c r="AE1" s="357" t="e">
        <f>IF(Y5=1,CONCATENATE(VLOOKUP(Y3,AA15:AK25,5)),CONCATENATE(VLOOKUP(Y3,AA2:AK12,5)))</f>
        <v>#N/A</v>
      </c>
      <c r="AF1" s="357" t="e">
        <f>IF(Y5=1,CONCATENATE(VLOOKUP(Y3,AA15:AK25,6)),CONCATENATE(VLOOKUP(Y3,AA2:AK12,6)))</f>
        <v>#N/A</v>
      </c>
      <c r="AG1" s="357" t="e">
        <f>IF(Y5=1,CONCATENATE(VLOOKUP(Y3,AA15:AK25,7)),CONCATENATE(VLOOKUP(Y3,AA2:AK12,7)))</f>
        <v>#N/A</v>
      </c>
      <c r="AH1" s="357" t="e">
        <f>IF(Y5=1,CONCATENATE(VLOOKUP(Y3,AA15:AK25,8)),CONCATENATE(VLOOKUP(Y3,AA2:AK12,8)))</f>
        <v>#N/A</v>
      </c>
      <c r="AI1" s="357" t="e">
        <f>IF(Y5=1,CONCATENATE(VLOOKUP(Y3,AA15:AK25,9)),CONCATENATE(VLOOKUP(Y3,AA2:AK12,9)))</f>
        <v>#N/A</v>
      </c>
      <c r="AJ1" s="357" t="e">
        <f>IF(Y5=1,CONCATENATE(VLOOKUP(Y3,AA15:AK25,10)),CONCATENATE(VLOOKUP(Y3,AA2:AK12,10)))</f>
        <v>#N/A</v>
      </c>
      <c r="AK1" s="357" t="e">
        <f>IF(Y5=1,CONCATENATE(VLOOKUP(Y3,AA15:AK25,11)),CONCATENATE(VLOOKUP(Y3,AA2:AK12,11)))</f>
        <v>#N/A</v>
      </c>
    </row>
    <row r="2" spans="1:37" x14ac:dyDescent="0.25">
      <c r="A2" s="358" t="s">
        <v>43</v>
      </c>
      <c r="B2" s="359"/>
      <c r="C2" s="359"/>
      <c r="D2" s="359"/>
      <c r="E2" s="459" t="str">
        <f>[1]Altalanos!$B$8</f>
        <v>II.kcs.-U10-N-F</v>
      </c>
      <c r="F2" s="359"/>
      <c r="G2" s="360" t="s">
        <v>369</v>
      </c>
      <c r="H2" s="361"/>
      <c r="I2" s="361"/>
      <c r="J2" s="362"/>
      <c r="K2" s="353"/>
      <c r="L2" s="353"/>
      <c r="M2" s="353"/>
      <c r="N2" s="363"/>
      <c r="O2" s="364"/>
      <c r="P2" s="363"/>
      <c r="Q2" s="364"/>
      <c r="R2" s="363"/>
      <c r="Y2" s="365"/>
      <c r="Z2" s="366"/>
      <c r="AA2" s="366" t="s">
        <v>52</v>
      </c>
      <c r="AB2" s="367">
        <v>150</v>
      </c>
      <c r="AC2" s="367">
        <v>120</v>
      </c>
      <c r="AD2" s="367">
        <v>100</v>
      </c>
      <c r="AE2" s="367">
        <v>80</v>
      </c>
      <c r="AF2" s="367">
        <v>70</v>
      </c>
      <c r="AG2" s="367">
        <v>60</v>
      </c>
      <c r="AH2" s="367">
        <v>55</v>
      </c>
      <c r="AI2" s="367">
        <v>50</v>
      </c>
      <c r="AJ2" s="367">
        <v>45</v>
      </c>
      <c r="AK2" s="367">
        <v>40</v>
      </c>
    </row>
    <row r="3" spans="1:37" x14ac:dyDescent="0.25">
      <c r="A3" s="286" t="s">
        <v>21</v>
      </c>
      <c r="B3" s="286"/>
      <c r="C3" s="286"/>
      <c r="D3" s="286"/>
      <c r="E3" s="286" t="s">
        <v>19</v>
      </c>
      <c r="F3" s="286"/>
      <c r="G3" s="286"/>
      <c r="H3" s="286" t="s">
        <v>24</v>
      </c>
      <c r="I3" s="286"/>
      <c r="J3" s="368"/>
      <c r="K3" s="286"/>
      <c r="L3" s="369"/>
      <c r="M3" s="369" t="s">
        <v>25</v>
      </c>
      <c r="N3" s="370"/>
      <c r="O3" s="371"/>
      <c r="P3" s="370"/>
      <c r="Q3" s="372" t="s">
        <v>59</v>
      </c>
      <c r="R3" s="367" t="s">
        <v>62</v>
      </c>
      <c r="S3" s="367" t="s">
        <v>373</v>
      </c>
      <c r="Y3" s="366">
        <f>IF(H4="OB","A",IF(H4="IX","W",H4))</f>
        <v>0</v>
      </c>
      <c r="Z3" s="366"/>
      <c r="AA3" s="366" t="s">
        <v>65</v>
      </c>
      <c r="AB3" s="367">
        <v>120</v>
      </c>
      <c r="AC3" s="367">
        <v>90</v>
      </c>
      <c r="AD3" s="367">
        <v>65</v>
      </c>
      <c r="AE3" s="367">
        <v>55</v>
      </c>
      <c r="AF3" s="367">
        <v>50</v>
      </c>
      <c r="AG3" s="367">
        <v>45</v>
      </c>
      <c r="AH3" s="367">
        <v>40</v>
      </c>
      <c r="AI3" s="367">
        <v>35</v>
      </c>
      <c r="AJ3" s="367">
        <v>25</v>
      </c>
      <c r="AK3" s="367">
        <v>20</v>
      </c>
    </row>
    <row r="4" spans="1:37" ht="13.8" thickBot="1" x14ac:dyDescent="0.3">
      <c r="A4" s="657">
        <f>[1]Altalanos!$A$10</f>
        <v>46135</v>
      </c>
      <c r="B4" s="657"/>
      <c r="C4" s="657"/>
      <c r="D4" s="373"/>
      <c r="E4" s="374" t="str">
        <f>[1]Altalanos!$C$10</f>
        <v>Balatonboglár</v>
      </c>
      <c r="F4" s="374"/>
      <c r="G4" s="374"/>
      <c r="H4" s="142"/>
      <c r="I4" s="374"/>
      <c r="J4" s="375"/>
      <c r="K4" s="142"/>
      <c r="L4" s="467"/>
      <c r="M4" s="376" t="str">
        <f>[1]Altalanos!$E$10</f>
        <v>Nagyistók-Nádasi Judit</v>
      </c>
      <c r="N4" s="377"/>
      <c r="O4" s="378"/>
      <c r="P4" s="377"/>
      <c r="Q4" s="379" t="s">
        <v>63</v>
      </c>
      <c r="R4" s="380" t="s">
        <v>60</v>
      </c>
      <c r="S4" s="380" t="s">
        <v>374</v>
      </c>
      <c r="Y4" s="366"/>
      <c r="Z4" s="366"/>
      <c r="AA4" s="366" t="s">
        <v>66</v>
      </c>
      <c r="AB4" s="367">
        <v>90</v>
      </c>
      <c r="AC4" s="367">
        <v>60</v>
      </c>
      <c r="AD4" s="367">
        <v>45</v>
      </c>
      <c r="AE4" s="367">
        <v>34</v>
      </c>
      <c r="AF4" s="367">
        <v>27</v>
      </c>
      <c r="AG4" s="367">
        <v>22</v>
      </c>
      <c r="AH4" s="367">
        <v>18</v>
      </c>
      <c r="AI4" s="367">
        <v>15</v>
      </c>
      <c r="AJ4" s="367">
        <v>12</v>
      </c>
      <c r="AK4" s="367">
        <v>9</v>
      </c>
    </row>
    <row r="5" spans="1:37" x14ac:dyDescent="0.25">
      <c r="A5" s="381"/>
      <c r="B5" s="381" t="s">
        <v>41</v>
      </c>
      <c r="C5" s="381" t="s">
        <v>50</v>
      </c>
      <c r="D5" s="381" t="s">
        <v>35</v>
      </c>
      <c r="E5" s="381" t="s">
        <v>55</v>
      </c>
      <c r="F5" s="381"/>
      <c r="G5" s="381" t="s">
        <v>23</v>
      </c>
      <c r="H5" s="381"/>
      <c r="I5" s="381" t="s">
        <v>26</v>
      </c>
      <c r="J5" s="381"/>
      <c r="K5" s="382" t="s">
        <v>56</v>
      </c>
      <c r="L5" s="382" t="s">
        <v>57</v>
      </c>
      <c r="M5" s="382" t="s">
        <v>58</v>
      </c>
      <c r="Q5" s="383" t="s">
        <v>64</v>
      </c>
      <c r="R5" s="384" t="s">
        <v>61</v>
      </c>
      <c r="S5" s="384" t="s">
        <v>375</v>
      </c>
      <c r="Y5" s="366">
        <f>IF(OR([1]Altalanos!$A$8="F1",[1]Altalanos!$A$8="F2",[1]Altalanos!$A$8="N1",[1]Altalanos!$A$8="N2"),1,2)</f>
        <v>2</v>
      </c>
      <c r="Z5" s="366"/>
      <c r="AA5" s="366" t="s">
        <v>67</v>
      </c>
      <c r="AB5" s="367">
        <v>60</v>
      </c>
      <c r="AC5" s="367">
        <v>40</v>
      </c>
      <c r="AD5" s="367">
        <v>30</v>
      </c>
      <c r="AE5" s="367">
        <v>20</v>
      </c>
      <c r="AF5" s="367">
        <v>18</v>
      </c>
      <c r="AG5" s="367">
        <v>15</v>
      </c>
      <c r="AH5" s="367">
        <v>12</v>
      </c>
      <c r="AI5" s="367">
        <v>10</v>
      </c>
      <c r="AJ5" s="367">
        <v>8</v>
      </c>
      <c r="AK5" s="367">
        <v>6</v>
      </c>
    </row>
    <row r="6" spans="1:37" x14ac:dyDescent="0.25">
      <c r="A6" s="385"/>
      <c r="B6" s="385"/>
      <c r="C6" s="385"/>
      <c r="D6" s="385"/>
      <c r="E6" s="385"/>
      <c r="F6" s="385"/>
      <c r="G6" s="385"/>
      <c r="H6" s="385"/>
      <c r="I6" s="385"/>
      <c r="J6" s="385"/>
      <c r="K6" s="385"/>
      <c r="L6" s="385"/>
      <c r="M6" s="385"/>
      <c r="Y6" s="366"/>
      <c r="Z6" s="366"/>
      <c r="AA6" s="366" t="s">
        <v>68</v>
      </c>
      <c r="AB6" s="367">
        <v>40</v>
      </c>
      <c r="AC6" s="367">
        <v>25</v>
      </c>
      <c r="AD6" s="367">
        <v>18</v>
      </c>
      <c r="AE6" s="367">
        <v>13</v>
      </c>
      <c r="AF6" s="367">
        <v>10</v>
      </c>
      <c r="AG6" s="367">
        <v>8</v>
      </c>
      <c r="AH6" s="367">
        <v>6</v>
      </c>
      <c r="AI6" s="367">
        <v>5</v>
      </c>
      <c r="AJ6" s="367">
        <v>4</v>
      </c>
      <c r="AK6" s="367">
        <v>3</v>
      </c>
    </row>
    <row r="7" spans="1:37" x14ac:dyDescent="0.25">
      <c r="A7" s="386" t="s">
        <v>52</v>
      </c>
      <c r="B7" s="387"/>
      <c r="C7" s="468" t="str">
        <f>IF($B7="","",VLOOKUP($B7,'II.kcs.-U10-N-F elo'!$A$7:$O$22,5))</f>
        <v/>
      </c>
      <c r="D7" s="468" t="str">
        <f>IF($B7="","",VLOOKUP($B7,'II.kcs.-U10-N-F elo'!$A$7:$O$22,15))</f>
        <v/>
      </c>
      <c r="E7" s="680" t="s">
        <v>741</v>
      </c>
      <c r="F7" s="681"/>
      <c r="G7" s="680" t="s">
        <v>349</v>
      </c>
      <c r="H7" s="681"/>
      <c r="I7" s="389" t="s">
        <v>746</v>
      </c>
      <c r="J7" s="385"/>
      <c r="K7" s="631" t="s">
        <v>692</v>
      </c>
      <c r="L7" s="391"/>
      <c r="M7" s="392"/>
      <c r="Y7" s="366"/>
      <c r="Z7" s="366"/>
      <c r="AA7" s="366" t="s">
        <v>69</v>
      </c>
      <c r="AB7" s="367">
        <v>25</v>
      </c>
      <c r="AC7" s="367">
        <v>15</v>
      </c>
      <c r="AD7" s="367">
        <v>13</v>
      </c>
      <c r="AE7" s="367">
        <v>8</v>
      </c>
      <c r="AF7" s="367">
        <v>6</v>
      </c>
      <c r="AG7" s="367">
        <v>4</v>
      </c>
      <c r="AH7" s="367">
        <v>3</v>
      </c>
      <c r="AI7" s="367">
        <v>2</v>
      </c>
      <c r="AJ7" s="367">
        <v>1</v>
      </c>
      <c r="AK7" s="367">
        <v>0</v>
      </c>
    </row>
    <row r="8" spans="1:37" x14ac:dyDescent="0.25">
      <c r="A8" s="386"/>
      <c r="B8" s="393"/>
      <c r="C8" s="470"/>
      <c r="D8" s="470"/>
      <c r="E8" s="470"/>
      <c r="F8" s="470"/>
      <c r="G8" s="470"/>
      <c r="H8" s="470"/>
      <c r="I8" s="470"/>
      <c r="J8" s="385"/>
      <c r="K8" s="632"/>
      <c r="L8" s="386"/>
      <c r="M8" s="394"/>
      <c r="Y8" s="366"/>
      <c r="Z8" s="366"/>
      <c r="AA8" s="366" t="s">
        <v>70</v>
      </c>
      <c r="AB8" s="367">
        <v>15</v>
      </c>
      <c r="AC8" s="367">
        <v>10</v>
      </c>
      <c r="AD8" s="367">
        <v>7</v>
      </c>
      <c r="AE8" s="367">
        <v>5</v>
      </c>
      <c r="AF8" s="367">
        <v>4</v>
      </c>
      <c r="AG8" s="367">
        <v>3</v>
      </c>
      <c r="AH8" s="367">
        <v>2</v>
      </c>
      <c r="AI8" s="367">
        <v>1</v>
      </c>
      <c r="AJ8" s="367">
        <v>0</v>
      </c>
      <c r="AK8" s="367">
        <v>0</v>
      </c>
    </row>
    <row r="9" spans="1:37" x14ac:dyDescent="0.25">
      <c r="A9" s="386" t="s">
        <v>53</v>
      </c>
      <c r="B9" s="387"/>
      <c r="C9" s="468" t="str">
        <f>IF($B9="","",VLOOKUP($B9,'II.kcs.-U10-N-F elo'!$A$7:$O$22,5))</f>
        <v/>
      </c>
      <c r="D9" s="468" t="str">
        <f>IF($B9="","",VLOOKUP($B9,'II.kcs.-U10-N-F elo'!$A$7:$O$22,15))</f>
        <v/>
      </c>
      <c r="E9" s="680" t="s">
        <v>742</v>
      </c>
      <c r="F9" s="681"/>
      <c r="G9" s="680" t="s">
        <v>320</v>
      </c>
      <c r="H9" s="681"/>
      <c r="I9" s="389" t="s">
        <v>340</v>
      </c>
      <c r="J9" s="385"/>
      <c r="K9" s="631" t="s">
        <v>693</v>
      </c>
      <c r="L9" s="391"/>
      <c r="M9" s="392"/>
      <c r="Y9" s="366"/>
      <c r="Z9" s="366"/>
      <c r="AA9" s="366" t="s">
        <v>71</v>
      </c>
      <c r="AB9" s="367">
        <v>10</v>
      </c>
      <c r="AC9" s="367">
        <v>6</v>
      </c>
      <c r="AD9" s="367">
        <v>4</v>
      </c>
      <c r="AE9" s="367">
        <v>2</v>
      </c>
      <c r="AF9" s="367">
        <v>1</v>
      </c>
      <c r="AG9" s="367">
        <v>0</v>
      </c>
      <c r="AH9" s="367">
        <v>0</v>
      </c>
      <c r="AI9" s="367">
        <v>0</v>
      </c>
      <c r="AJ9" s="367">
        <v>0</v>
      </c>
      <c r="AK9" s="367">
        <v>0</v>
      </c>
    </row>
    <row r="10" spans="1:37" x14ac:dyDescent="0.25">
      <c r="A10" s="386"/>
      <c r="B10" s="393"/>
      <c r="C10" s="470"/>
      <c r="D10" s="470"/>
      <c r="E10" s="635"/>
      <c r="F10" s="470"/>
      <c r="G10" s="470"/>
      <c r="H10" s="470"/>
      <c r="I10" s="470"/>
      <c r="J10" s="385"/>
      <c r="K10" s="632"/>
      <c r="L10" s="386"/>
      <c r="M10" s="394"/>
      <c r="Y10" s="366"/>
      <c r="Z10" s="366"/>
      <c r="AA10" s="366" t="s">
        <v>72</v>
      </c>
      <c r="AB10" s="367">
        <v>6</v>
      </c>
      <c r="AC10" s="367">
        <v>3</v>
      </c>
      <c r="AD10" s="367">
        <v>2</v>
      </c>
      <c r="AE10" s="367">
        <v>1</v>
      </c>
      <c r="AF10" s="367">
        <v>0</v>
      </c>
      <c r="AG10" s="367">
        <v>0</v>
      </c>
      <c r="AH10" s="367">
        <v>0</v>
      </c>
      <c r="AI10" s="367">
        <v>0</v>
      </c>
      <c r="AJ10" s="367">
        <v>0</v>
      </c>
      <c r="AK10" s="367">
        <v>0</v>
      </c>
    </row>
    <row r="11" spans="1:37" x14ac:dyDescent="0.25">
      <c r="A11" s="386" t="s">
        <v>54</v>
      </c>
      <c r="B11" s="387"/>
      <c r="C11" s="468" t="str">
        <f>IF($B11="","",VLOOKUP($B11,'II.kcs.-U10-N-F elo'!$A$7:$O$22,5))</f>
        <v/>
      </c>
      <c r="D11" s="468" t="str">
        <f>IF($B11="","",VLOOKUP($B11,'II.kcs.-U10-N-F elo'!$A$7:$O$22,15))</f>
        <v/>
      </c>
      <c r="E11" s="680" t="s">
        <v>743</v>
      </c>
      <c r="F11" s="681"/>
      <c r="G11" s="680" t="s">
        <v>360</v>
      </c>
      <c r="H11" s="681"/>
      <c r="I11" s="389" t="s">
        <v>746</v>
      </c>
      <c r="J11" s="385"/>
      <c r="K11" s="631" t="s">
        <v>694</v>
      </c>
      <c r="L11" s="391"/>
      <c r="M11" s="392"/>
      <c r="Y11" s="366"/>
      <c r="Z11" s="366"/>
      <c r="AA11" s="366" t="s">
        <v>77</v>
      </c>
      <c r="AB11" s="367">
        <v>3</v>
      </c>
      <c r="AC11" s="367">
        <v>2</v>
      </c>
      <c r="AD11" s="367">
        <v>1</v>
      </c>
      <c r="AE11" s="367">
        <v>0</v>
      </c>
      <c r="AF11" s="367">
        <v>0</v>
      </c>
      <c r="AG11" s="367">
        <v>0</v>
      </c>
      <c r="AH11" s="367">
        <v>0</v>
      </c>
      <c r="AI11" s="367">
        <v>0</v>
      </c>
      <c r="AJ11" s="367">
        <v>0</v>
      </c>
      <c r="AK11" s="367">
        <v>0</v>
      </c>
    </row>
    <row r="12" spans="1:37" x14ac:dyDescent="0.25">
      <c r="A12" s="386"/>
      <c r="B12" s="393"/>
      <c r="C12" s="470"/>
      <c r="D12" s="470"/>
      <c r="E12" s="470"/>
      <c r="F12" s="470"/>
      <c r="G12" s="470"/>
      <c r="H12" s="470"/>
      <c r="I12" s="470"/>
      <c r="J12" s="385"/>
      <c r="K12" s="385"/>
      <c r="L12" s="385"/>
      <c r="M12" s="394"/>
      <c r="Y12" s="366"/>
      <c r="Z12" s="366"/>
      <c r="AA12" s="366" t="s">
        <v>73</v>
      </c>
      <c r="AB12" s="395">
        <v>0</v>
      </c>
      <c r="AC12" s="395">
        <v>0</v>
      </c>
      <c r="AD12" s="395">
        <v>0</v>
      </c>
      <c r="AE12" s="395">
        <v>0</v>
      </c>
      <c r="AF12" s="395">
        <v>0</v>
      </c>
      <c r="AG12" s="395">
        <v>0</v>
      </c>
      <c r="AH12" s="395">
        <v>0</v>
      </c>
      <c r="AI12" s="395">
        <v>0</v>
      </c>
      <c r="AJ12" s="395">
        <v>0</v>
      </c>
      <c r="AK12" s="395">
        <v>0</v>
      </c>
    </row>
    <row r="13" spans="1:37" x14ac:dyDescent="0.25">
      <c r="A13" s="385"/>
      <c r="B13" s="385"/>
      <c r="C13" s="385"/>
      <c r="D13" s="385"/>
      <c r="E13" s="385"/>
      <c r="F13" s="385"/>
      <c r="G13" s="385"/>
      <c r="H13" s="385"/>
      <c r="I13" s="385"/>
      <c r="J13" s="385"/>
      <c r="K13" s="385"/>
      <c r="L13" s="385"/>
      <c r="M13" s="385"/>
      <c r="Y13" s="366"/>
      <c r="Z13" s="366"/>
      <c r="AA13" s="366"/>
      <c r="AB13" s="366"/>
      <c r="AC13" s="366"/>
      <c r="AD13" s="366"/>
      <c r="AE13" s="366"/>
      <c r="AF13" s="366"/>
      <c r="AG13" s="366"/>
      <c r="AH13" s="366"/>
      <c r="AI13" s="366"/>
      <c r="AJ13" s="366"/>
      <c r="AK13" s="366"/>
    </row>
    <row r="14" spans="1:37" x14ac:dyDescent="0.25">
      <c r="A14" s="385"/>
      <c r="B14" s="385"/>
      <c r="C14" s="385"/>
      <c r="D14" s="385"/>
      <c r="E14" s="385"/>
      <c r="F14" s="385"/>
      <c r="G14" s="385"/>
      <c r="H14" s="385"/>
      <c r="I14" s="385"/>
      <c r="J14" s="385"/>
      <c r="K14" s="385"/>
      <c r="L14" s="385"/>
      <c r="M14" s="385"/>
      <c r="Y14" s="366"/>
      <c r="Z14" s="366"/>
      <c r="AA14" s="366"/>
      <c r="AB14" s="366"/>
      <c r="AC14" s="366"/>
      <c r="AD14" s="366"/>
      <c r="AE14" s="366"/>
      <c r="AF14" s="366"/>
      <c r="AG14" s="366"/>
      <c r="AH14" s="366"/>
      <c r="AI14" s="366"/>
      <c r="AJ14" s="366"/>
      <c r="AK14" s="366"/>
    </row>
    <row r="15" spans="1:37" x14ac:dyDescent="0.25">
      <c r="A15" s="385"/>
      <c r="B15" s="385"/>
      <c r="C15" s="385"/>
      <c r="D15" s="385"/>
      <c r="E15" s="385"/>
      <c r="F15" s="385"/>
      <c r="G15" s="385"/>
      <c r="H15" s="385"/>
      <c r="I15" s="385"/>
      <c r="J15" s="385"/>
      <c r="K15" s="385"/>
      <c r="L15" s="385"/>
      <c r="M15" s="385"/>
      <c r="Y15" s="366"/>
      <c r="Z15" s="366"/>
      <c r="AA15" s="366" t="s">
        <v>52</v>
      </c>
      <c r="AB15" s="366">
        <v>300</v>
      </c>
      <c r="AC15" s="366">
        <v>250</v>
      </c>
      <c r="AD15" s="366">
        <v>220</v>
      </c>
      <c r="AE15" s="366">
        <v>180</v>
      </c>
      <c r="AF15" s="366">
        <v>160</v>
      </c>
      <c r="AG15" s="366">
        <v>150</v>
      </c>
      <c r="AH15" s="366">
        <v>140</v>
      </c>
      <c r="AI15" s="366">
        <v>130</v>
      </c>
      <c r="AJ15" s="366">
        <v>120</v>
      </c>
      <c r="AK15" s="366">
        <v>110</v>
      </c>
    </row>
    <row r="16" spans="1:37" x14ac:dyDescent="0.25">
      <c r="A16" s="385"/>
      <c r="B16" s="385"/>
      <c r="C16" s="385"/>
      <c r="D16" s="385"/>
      <c r="E16" s="385"/>
      <c r="F16" s="385"/>
      <c r="G16" s="385"/>
      <c r="H16" s="385"/>
      <c r="I16" s="385"/>
      <c r="J16" s="385"/>
      <c r="K16" s="385"/>
      <c r="L16" s="385"/>
      <c r="M16" s="385"/>
      <c r="Y16" s="366"/>
      <c r="Z16" s="366"/>
      <c r="AA16" s="366" t="s">
        <v>65</v>
      </c>
      <c r="AB16" s="366">
        <v>250</v>
      </c>
      <c r="AC16" s="366">
        <v>200</v>
      </c>
      <c r="AD16" s="366">
        <v>160</v>
      </c>
      <c r="AE16" s="366">
        <v>140</v>
      </c>
      <c r="AF16" s="366">
        <v>120</v>
      </c>
      <c r="AG16" s="366">
        <v>110</v>
      </c>
      <c r="AH16" s="366">
        <v>100</v>
      </c>
      <c r="AI16" s="366">
        <v>90</v>
      </c>
      <c r="AJ16" s="366">
        <v>80</v>
      </c>
      <c r="AK16" s="366">
        <v>70</v>
      </c>
    </row>
    <row r="17" spans="1:37" ht="18.75" customHeight="1" x14ac:dyDescent="0.25">
      <c r="A17" s="385"/>
      <c r="B17" s="658"/>
      <c r="C17" s="658"/>
      <c r="D17" s="655" t="str">
        <f>E7</f>
        <v>SZABÓ</v>
      </c>
      <c r="E17" s="655"/>
      <c r="F17" s="655" t="str">
        <f>E9</f>
        <v>MÁZSA</v>
      </c>
      <c r="G17" s="655"/>
      <c r="H17" s="655" t="str">
        <f>E11</f>
        <v>SZITA</v>
      </c>
      <c r="I17" s="655"/>
      <c r="J17" s="682"/>
      <c r="K17" s="683"/>
      <c r="L17" s="385"/>
      <c r="M17" s="385"/>
      <c r="Y17" s="366"/>
      <c r="Z17" s="366"/>
      <c r="AA17" s="366" t="s">
        <v>66</v>
      </c>
      <c r="AB17" s="366">
        <v>200</v>
      </c>
      <c r="AC17" s="366">
        <v>150</v>
      </c>
      <c r="AD17" s="366">
        <v>130</v>
      </c>
      <c r="AE17" s="366">
        <v>110</v>
      </c>
      <c r="AF17" s="366">
        <v>95</v>
      </c>
      <c r="AG17" s="366">
        <v>80</v>
      </c>
      <c r="AH17" s="366">
        <v>70</v>
      </c>
      <c r="AI17" s="366">
        <v>60</v>
      </c>
      <c r="AJ17" s="366">
        <v>55</v>
      </c>
      <c r="AK17" s="366">
        <v>50</v>
      </c>
    </row>
    <row r="18" spans="1:37" ht="18.75" customHeight="1" x14ac:dyDescent="0.25">
      <c r="A18" s="396" t="s">
        <v>52</v>
      </c>
      <c r="B18" s="660" t="str">
        <f>E7</f>
        <v>SZABÓ</v>
      </c>
      <c r="C18" s="660"/>
      <c r="D18" s="661"/>
      <c r="E18" s="661"/>
      <c r="F18" s="662" t="s">
        <v>744</v>
      </c>
      <c r="G18" s="663"/>
      <c r="H18" s="662" t="s">
        <v>739</v>
      </c>
      <c r="I18" s="663"/>
      <c r="J18" s="682"/>
      <c r="K18" s="683"/>
      <c r="L18" s="385"/>
      <c r="M18" s="385"/>
      <c r="Y18" s="366"/>
      <c r="Z18" s="366"/>
      <c r="AA18" s="366" t="s">
        <v>67</v>
      </c>
      <c r="AB18" s="366">
        <v>150</v>
      </c>
      <c r="AC18" s="366">
        <v>120</v>
      </c>
      <c r="AD18" s="366">
        <v>100</v>
      </c>
      <c r="AE18" s="366">
        <v>80</v>
      </c>
      <c r="AF18" s="366">
        <v>70</v>
      </c>
      <c r="AG18" s="366">
        <v>60</v>
      </c>
      <c r="AH18" s="366">
        <v>55</v>
      </c>
      <c r="AI18" s="366">
        <v>50</v>
      </c>
      <c r="AJ18" s="366">
        <v>45</v>
      </c>
      <c r="AK18" s="366">
        <v>40</v>
      </c>
    </row>
    <row r="19" spans="1:37" ht="18.75" customHeight="1" x14ac:dyDescent="0.25">
      <c r="A19" s="396" t="s">
        <v>53</v>
      </c>
      <c r="B19" s="660" t="str">
        <f>E9</f>
        <v>MÁZSA</v>
      </c>
      <c r="C19" s="660"/>
      <c r="D19" s="662" t="s">
        <v>745</v>
      </c>
      <c r="E19" s="663"/>
      <c r="F19" s="661"/>
      <c r="G19" s="661"/>
      <c r="H19" s="662" t="s">
        <v>717</v>
      </c>
      <c r="I19" s="663"/>
      <c r="J19" s="684"/>
      <c r="K19" s="685"/>
      <c r="L19" s="385"/>
      <c r="M19" s="385"/>
      <c r="Y19" s="366"/>
      <c r="Z19" s="366"/>
      <c r="AA19" s="366" t="s">
        <v>68</v>
      </c>
      <c r="AB19" s="366">
        <v>120</v>
      </c>
      <c r="AC19" s="366">
        <v>90</v>
      </c>
      <c r="AD19" s="366">
        <v>65</v>
      </c>
      <c r="AE19" s="366">
        <v>55</v>
      </c>
      <c r="AF19" s="366">
        <v>50</v>
      </c>
      <c r="AG19" s="366">
        <v>45</v>
      </c>
      <c r="AH19" s="366">
        <v>40</v>
      </c>
      <c r="AI19" s="366">
        <v>35</v>
      </c>
      <c r="AJ19" s="366">
        <v>25</v>
      </c>
      <c r="AK19" s="366">
        <v>20</v>
      </c>
    </row>
    <row r="20" spans="1:37" ht="18.75" customHeight="1" x14ac:dyDescent="0.25">
      <c r="A20" s="396" t="s">
        <v>54</v>
      </c>
      <c r="B20" s="660" t="str">
        <f>E11</f>
        <v>SZITA</v>
      </c>
      <c r="C20" s="660"/>
      <c r="D20" s="662" t="s">
        <v>737</v>
      </c>
      <c r="E20" s="663"/>
      <c r="F20" s="662" t="s">
        <v>720</v>
      </c>
      <c r="G20" s="663"/>
      <c r="H20" s="661"/>
      <c r="I20" s="661"/>
      <c r="J20" s="684"/>
      <c r="K20" s="685"/>
      <c r="L20" s="385"/>
      <c r="M20" s="385"/>
      <c r="Y20" s="366"/>
      <c r="Z20" s="366"/>
      <c r="AA20" s="366" t="s">
        <v>69</v>
      </c>
      <c r="AB20" s="366">
        <v>90</v>
      </c>
      <c r="AC20" s="366">
        <v>60</v>
      </c>
      <c r="AD20" s="366">
        <v>45</v>
      </c>
      <c r="AE20" s="366">
        <v>34</v>
      </c>
      <c r="AF20" s="366">
        <v>27</v>
      </c>
      <c r="AG20" s="366">
        <v>22</v>
      </c>
      <c r="AH20" s="366">
        <v>18</v>
      </c>
      <c r="AI20" s="366">
        <v>15</v>
      </c>
      <c r="AJ20" s="366">
        <v>12</v>
      </c>
      <c r="AK20" s="366">
        <v>9</v>
      </c>
    </row>
    <row r="21" spans="1:37" x14ac:dyDescent="0.25">
      <c r="A21" s="385"/>
      <c r="B21" s="385"/>
      <c r="C21" s="385"/>
      <c r="D21" s="385"/>
      <c r="E21" s="385"/>
      <c r="F21" s="385"/>
      <c r="G21" s="385"/>
      <c r="H21" s="385"/>
      <c r="I21" s="385"/>
      <c r="J21" s="385"/>
      <c r="K21" s="385"/>
      <c r="L21" s="385"/>
      <c r="M21" s="385"/>
      <c r="Y21" s="366"/>
      <c r="Z21" s="366"/>
      <c r="AA21" s="366" t="s">
        <v>71</v>
      </c>
      <c r="AB21" s="366">
        <v>40</v>
      </c>
      <c r="AC21" s="366">
        <v>25</v>
      </c>
      <c r="AD21" s="366">
        <v>18</v>
      </c>
      <c r="AE21" s="366">
        <v>13</v>
      </c>
      <c r="AF21" s="366">
        <v>8</v>
      </c>
      <c r="AG21" s="366">
        <v>7</v>
      </c>
      <c r="AH21" s="366">
        <v>6</v>
      </c>
      <c r="AI21" s="366">
        <v>5</v>
      </c>
      <c r="AJ21" s="366">
        <v>4</v>
      </c>
      <c r="AK21" s="366">
        <v>3</v>
      </c>
    </row>
    <row r="22" spans="1:37" x14ac:dyDescent="0.25">
      <c r="A22" s="385"/>
      <c r="B22" s="385"/>
      <c r="C22" s="385"/>
      <c r="D22" s="385"/>
      <c r="E22" s="385"/>
      <c r="F22" s="385"/>
      <c r="G22" s="385"/>
      <c r="H22" s="385"/>
      <c r="I22" s="385"/>
      <c r="J22" s="385"/>
      <c r="K22" s="385"/>
      <c r="L22" s="385"/>
      <c r="M22" s="385"/>
      <c r="Y22" s="366"/>
      <c r="Z22" s="366"/>
      <c r="AA22" s="366" t="s">
        <v>72</v>
      </c>
      <c r="AB22" s="366">
        <v>25</v>
      </c>
      <c r="AC22" s="366">
        <v>15</v>
      </c>
      <c r="AD22" s="366">
        <v>13</v>
      </c>
      <c r="AE22" s="366">
        <v>7</v>
      </c>
      <c r="AF22" s="366">
        <v>6</v>
      </c>
      <c r="AG22" s="366">
        <v>5</v>
      </c>
      <c r="AH22" s="366">
        <v>4</v>
      </c>
      <c r="AI22" s="366">
        <v>3</v>
      </c>
      <c r="AJ22" s="366">
        <v>2</v>
      </c>
      <c r="AK22" s="366">
        <v>1</v>
      </c>
    </row>
    <row r="23" spans="1:37" x14ac:dyDescent="0.25">
      <c r="A23" s="385"/>
      <c r="B23" s="385"/>
      <c r="C23" s="385"/>
      <c r="D23" s="385"/>
      <c r="E23" s="385"/>
      <c r="F23" s="385"/>
      <c r="G23" s="385"/>
      <c r="H23" s="385"/>
      <c r="I23" s="385"/>
      <c r="J23" s="385"/>
      <c r="K23" s="385"/>
      <c r="L23" s="385"/>
      <c r="M23" s="385"/>
      <c r="Y23" s="366"/>
      <c r="Z23" s="366"/>
      <c r="AA23" s="366" t="s">
        <v>77</v>
      </c>
      <c r="AB23" s="366">
        <v>15</v>
      </c>
      <c r="AC23" s="366">
        <v>10</v>
      </c>
      <c r="AD23" s="366">
        <v>8</v>
      </c>
      <c r="AE23" s="366">
        <v>4</v>
      </c>
      <c r="AF23" s="366">
        <v>3</v>
      </c>
      <c r="AG23" s="366">
        <v>2</v>
      </c>
      <c r="AH23" s="366">
        <v>1</v>
      </c>
      <c r="AI23" s="366">
        <v>0</v>
      </c>
      <c r="AJ23" s="366">
        <v>0</v>
      </c>
      <c r="AK23" s="366">
        <v>0</v>
      </c>
    </row>
    <row r="24" spans="1:37" x14ac:dyDescent="0.25">
      <c r="A24" s="385"/>
      <c r="B24" s="385"/>
      <c r="C24" s="385"/>
      <c r="D24" s="385"/>
      <c r="E24" s="385"/>
      <c r="F24" s="385"/>
      <c r="G24" s="385"/>
      <c r="H24" s="385"/>
      <c r="I24" s="385"/>
      <c r="J24" s="385"/>
      <c r="K24" s="385"/>
      <c r="L24" s="385"/>
      <c r="M24" s="385"/>
      <c r="Y24" s="366"/>
      <c r="Z24" s="366"/>
      <c r="AA24" s="366" t="s">
        <v>73</v>
      </c>
      <c r="AB24" s="366">
        <v>10</v>
      </c>
      <c r="AC24" s="366">
        <v>6</v>
      </c>
      <c r="AD24" s="366">
        <v>4</v>
      </c>
      <c r="AE24" s="366">
        <v>2</v>
      </c>
      <c r="AF24" s="366">
        <v>1</v>
      </c>
      <c r="AG24" s="366">
        <v>0</v>
      </c>
      <c r="AH24" s="366">
        <v>0</v>
      </c>
      <c r="AI24" s="366">
        <v>0</v>
      </c>
      <c r="AJ24" s="366">
        <v>0</v>
      </c>
      <c r="AK24" s="366">
        <v>0</v>
      </c>
    </row>
    <row r="25" spans="1:37" x14ac:dyDescent="0.25">
      <c r="A25" s="385"/>
      <c r="B25" s="385"/>
      <c r="C25" s="385"/>
      <c r="D25" s="385"/>
      <c r="E25" s="385"/>
      <c r="F25" s="385"/>
      <c r="G25" s="385"/>
      <c r="H25" s="385"/>
      <c r="I25" s="385"/>
      <c r="J25" s="385"/>
      <c r="K25" s="385"/>
      <c r="L25" s="385"/>
      <c r="M25" s="385"/>
      <c r="Y25" s="366"/>
      <c r="Z25" s="366"/>
      <c r="AA25" s="366" t="s">
        <v>74</v>
      </c>
      <c r="AB25" s="366">
        <v>3</v>
      </c>
      <c r="AC25" s="366">
        <v>2</v>
      </c>
      <c r="AD25" s="366">
        <v>1</v>
      </c>
      <c r="AE25" s="366">
        <v>0</v>
      </c>
      <c r="AF25" s="366">
        <v>0</v>
      </c>
      <c r="AG25" s="366">
        <v>0</v>
      </c>
      <c r="AH25" s="366">
        <v>0</v>
      </c>
      <c r="AI25" s="366">
        <v>0</v>
      </c>
      <c r="AJ25" s="366">
        <v>0</v>
      </c>
      <c r="AK25" s="366">
        <v>0</v>
      </c>
    </row>
    <row r="26" spans="1:37" x14ac:dyDescent="0.25">
      <c r="A26" s="385"/>
      <c r="B26" s="385"/>
      <c r="C26" s="385"/>
      <c r="D26" s="385"/>
      <c r="E26" s="385"/>
      <c r="F26" s="385"/>
      <c r="G26" s="385"/>
      <c r="H26" s="385"/>
      <c r="I26" s="385"/>
      <c r="J26" s="385"/>
      <c r="K26" s="385"/>
      <c r="L26" s="385"/>
      <c r="M26" s="385"/>
    </row>
    <row r="27" spans="1:37" x14ac:dyDescent="0.25">
      <c r="A27" s="385"/>
      <c r="B27" s="385"/>
      <c r="C27" s="385"/>
      <c r="D27" s="385"/>
      <c r="E27" s="385"/>
      <c r="F27" s="385"/>
      <c r="G27" s="385"/>
      <c r="H27" s="385"/>
      <c r="I27" s="385"/>
      <c r="J27" s="385"/>
      <c r="K27" s="385"/>
      <c r="L27" s="385"/>
      <c r="M27" s="385"/>
    </row>
    <row r="28" spans="1:37" x14ac:dyDescent="0.25">
      <c r="A28" s="385"/>
      <c r="B28" s="385"/>
      <c r="C28" s="385"/>
      <c r="D28" s="385"/>
      <c r="E28" s="385"/>
      <c r="F28" s="385"/>
      <c r="G28" s="385"/>
      <c r="H28" s="385"/>
      <c r="I28" s="385"/>
      <c r="J28" s="385"/>
      <c r="K28" s="385"/>
      <c r="L28" s="385"/>
      <c r="M28" s="385"/>
    </row>
    <row r="29" spans="1:37" x14ac:dyDescent="0.25">
      <c r="A29" s="385"/>
      <c r="B29" s="385"/>
      <c r="C29" s="385"/>
      <c r="D29" s="385"/>
      <c r="E29" s="385"/>
      <c r="F29" s="385"/>
      <c r="G29" s="385"/>
      <c r="H29" s="385"/>
      <c r="I29" s="385"/>
      <c r="J29" s="385"/>
      <c r="K29" s="385"/>
      <c r="L29" s="385"/>
      <c r="M29" s="385"/>
    </row>
    <row r="30" spans="1:37" x14ac:dyDescent="0.25">
      <c r="A30" s="385"/>
      <c r="B30" s="385"/>
      <c r="C30" s="385"/>
      <c r="D30" s="385"/>
      <c r="E30" s="385"/>
      <c r="F30" s="385"/>
      <c r="G30" s="385"/>
      <c r="H30" s="385"/>
      <c r="I30" s="385"/>
      <c r="J30" s="385"/>
      <c r="K30" s="385"/>
      <c r="L30" s="390"/>
      <c r="M30" s="385"/>
    </row>
    <row r="31" spans="1:37" x14ac:dyDescent="0.25">
      <c r="A31" s="397" t="s">
        <v>35</v>
      </c>
      <c r="B31" s="398"/>
      <c r="C31" s="399"/>
      <c r="D31" s="400" t="s">
        <v>2</v>
      </c>
      <c r="E31" s="401" t="s">
        <v>37</v>
      </c>
      <c r="F31" s="402"/>
      <c r="G31" s="400" t="s">
        <v>2</v>
      </c>
      <c r="H31" s="401" t="s">
        <v>46</v>
      </c>
      <c r="I31" s="403"/>
      <c r="J31" s="401" t="s">
        <v>47</v>
      </c>
      <c r="K31" s="404" t="s">
        <v>48</v>
      </c>
      <c r="L31" s="381"/>
      <c r="M31" s="402"/>
      <c r="P31" s="407"/>
      <c r="Q31" s="407"/>
      <c r="R31" s="408"/>
    </row>
    <row r="32" spans="1:37" x14ac:dyDescent="0.25">
      <c r="A32" s="409" t="s">
        <v>36</v>
      </c>
      <c r="B32" s="410"/>
      <c r="C32" s="411"/>
      <c r="D32" s="412"/>
      <c r="E32" s="664"/>
      <c r="F32" s="664"/>
      <c r="G32" s="413" t="s">
        <v>3</v>
      </c>
      <c r="H32" s="410"/>
      <c r="I32" s="414"/>
      <c r="J32" s="415"/>
      <c r="K32" s="416" t="s">
        <v>38</v>
      </c>
      <c r="L32" s="417"/>
      <c r="M32" s="436"/>
      <c r="P32" s="419"/>
      <c r="Q32" s="419"/>
      <c r="R32" s="420"/>
    </row>
    <row r="33" spans="1:18" x14ac:dyDescent="0.25">
      <c r="A33" s="421" t="s">
        <v>45</v>
      </c>
      <c r="B33" s="422"/>
      <c r="C33" s="423"/>
      <c r="D33" s="424"/>
      <c r="E33" s="659"/>
      <c r="F33" s="659"/>
      <c r="G33" s="425" t="s">
        <v>4</v>
      </c>
      <c r="H33" s="426"/>
      <c r="I33" s="427"/>
      <c r="J33" s="428"/>
      <c r="K33" s="429"/>
      <c r="L33" s="390"/>
      <c r="M33" s="430"/>
      <c r="P33" s="420"/>
      <c r="Q33" s="431"/>
      <c r="R33" s="420"/>
    </row>
    <row r="34" spans="1:18" x14ac:dyDescent="0.25">
      <c r="A34" s="432"/>
      <c r="B34" s="433"/>
      <c r="C34" s="434"/>
      <c r="D34" s="424"/>
      <c r="E34" s="435"/>
      <c r="F34" s="385"/>
      <c r="G34" s="425" t="s">
        <v>5</v>
      </c>
      <c r="H34" s="426"/>
      <c r="I34" s="427"/>
      <c r="J34" s="428"/>
      <c r="K34" s="416" t="s">
        <v>39</v>
      </c>
      <c r="L34" s="417"/>
      <c r="M34" s="436"/>
      <c r="P34" s="419"/>
      <c r="Q34" s="419"/>
      <c r="R34" s="420"/>
    </row>
    <row r="35" spans="1:18" x14ac:dyDescent="0.25">
      <c r="A35" s="437"/>
      <c r="B35" s="438"/>
      <c r="C35" s="439"/>
      <c r="D35" s="424"/>
      <c r="E35" s="435"/>
      <c r="F35" s="385"/>
      <c r="G35" s="425" t="s">
        <v>6</v>
      </c>
      <c r="H35" s="426"/>
      <c r="I35" s="427"/>
      <c r="J35" s="428"/>
      <c r="K35" s="440"/>
      <c r="L35" s="385"/>
      <c r="M35" s="418"/>
      <c r="P35" s="420"/>
      <c r="Q35" s="431"/>
      <c r="R35" s="420"/>
    </row>
    <row r="36" spans="1:18" x14ac:dyDescent="0.25">
      <c r="A36" s="441"/>
      <c r="B36" s="442"/>
      <c r="C36" s="443"/>
      <c r="D36" s="424"/>
      <c r="E36" s="435"/>
      <c r="F36" s="385"/>
      <c r="G36" s="425" t="s">
        <v>7</v>
      </c>
      <c r="H36" s="426"/>
      <c r="I36" s="427"/>
      <c r="J36" s="428"/>
      <c r="K36" s="421"/>
      <c r="L36" s="390"/>
      <c r="M36" s="430"/>
      <c r="P36" s="420"/>
      <c r="Q36" s="431"/>
      <c r="R36" s="420"/>
    </row>
    <row r="37" spans="1:18" x14ac:dyDescent="0.25">
      <c r="A37" s="444"/>
      <c r="B37" s="445"/>
      <c r="C37" s="439"/>
      <c r="D37" s="424"/>
      <c r="E37" s="435"/>
      <c r="F37" s="385"/>
      <c r="G37" s="425" t="s">
        <v>8</v>
      </c>
      <c r="H37" s="426"/>
      <c r="I37" s="427"/>
      <c r="J37" s="428"/>
      <c r="K37" s="416" t="s">
        <v>28</v>
      </c>
      <c r="L37" s="417"/>
      <c r="M37" s="436"/>
      <c r="P37" s="419"/>
      <c r="Q37" s="419"/>
      <c r="R37" s="420"/>
    </row>
    <row r="38" spans="1:18" x14ac:dyDescent="0.25">
      <c r="A38" s="444"/>
      <c r="B38" s="445"/>
      <c r="C38" s="446"/>
      <c r="D38" s="424"/>
      <c r="E38" s="435"/>
      <c r="F38" s="385"/>
      <c r="G38" s="425" t="s">
        <v>9</v>
      </c>
      <c r="H38" s="426"/>
      <c r="I38" s="427"/>
      <c r="J38" s="428"/>
      <c r="K38" s="440"/>
      <c r="L38" s="385"/>
      <c r="M38" s="418"/>
      <c r="P38" s="420"/>
      <c r="Q38" s="431"/>
      <c r="R38" s="420"/>
    </row>
    <row r="39" spans="1:18" x14ac:dyDescent="0.25">
      <c r="A39" s="447"/>
      <c r="B39" s="448"/>
      <c r="C39" s="449"/>
      <c r="D39" s="450"/>
      <c r="E39" s="451"/>
      <c r="F39" s="390"/>
      <c r="G39" s="452" t="s">
        <v>10</v>
      </c>
      <c r="H39" s="422"/>
      <c r="I39" s="453"/>
      <c r="J39" s="454"/>
      <c r="K39" s="421" t="str">
        <f>M4</f>
        <v>Nagyistók-Nádasi Judit</v>
      </c>
      <c r="L39" s="390"/>
      <c r="M39" s="430"/>
      <c r="P39" s="420"/>
      <c r="Q39" s="431"/>
      <c r="R39" s="455"/>
    </row>
  </sheetData>
  <mergeCells count="30">
    <mergeCell ref="E32:F32"/>
    <mergeCell ref="E33:F33"/>
    <mergeCell ref="B19:C19"/>
    <mergeCell ref="D19:E19"/>
    <mergeCell ref="F19:G19"/>
    <mergeCell ref="H19:I19"/>
    <mergeCell ref="J19:K19"/>
    <mergeCell ref="B20:C20"/>
    <mergeCell ref="D20:E20"/>
    <mergeCell ref="F20:G20"/>
    <mergeCell ref="H20:I20"/>
    <mergeCell ref="J20:K20"/>
    <mergeCell ref="J17:K17"/>
    <mergeCell ref="B18:C18"/>
    <mergeCell ref="D18:E18"/>
    <mergeCell ref="F18:G18"/>
    <mergeCell ref="H18:I18"/>
    <mergeCell ref="J18:K18"/>
    <mergeCell ref="E11:F11"/>
    <mergeCell ref="G11:H11"/>
    <mergeCell ref="B17:C17"/>
    <mergeCell ref="D17:E17"/>
    <mergeCell ref="F17:G17"/>
    <mergeCell ref="H17:I17"/>
    <mergeCell ref="A1:F1"/>
    <mergeCell ref="A4:C4"/>
    <mergeCell ref="E7:F7"/>
    <mergeCell ref="G7:H7"/>
    <mergeCell ref="E9:F9"/>
    <mergeCell ref="G9:H9"/>
  </mergeCells>
  <conditionalFormatting sqref="E7 E9 E11">
    <cfRule type="cellIs" dxfId="219" priority="2" stopIfTrue="1" operator="equal">
      <formula>"Bye"</formula>
    </cfRule>
  </conditionalFormatting>
  <conditionalFormatting sqref="R39">
    <cfRule type="expression" dxfId="218" priority="1" stopIfTrue="1">
      <formula>$O$1="CU"</formula>
    </cfRule>
  </conditionalFormatting>
  <printOptions horizontalCentered="1" verticalCentered="1"/>
  <pageMargins left="0" right="0" top="0.98425196850393704" bottom="0.98425196850393704" header="0.51181102362204722" footer="0.51181102362204722"/>
  <pageSetup paperSize="9" scale="95" orientation="portrait" horizontalDpi="4294967294" verticalDpi="1200"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15B6E0-8857-40A9-92EB-071BAB7CE6DA}">
  <sheetPr codeName="Munka16">
    <tabColor indexed="11"/>
  </sheetPr>
  <dimension ref="A1:AK47"/>
  <sheetViews>
    <sheetView zoomScale="92" zoomScaleNormal="92" workbookViewId="0">
      <selection activeCell="I35" sqref="I35"/>
    </sheetView>
  </sheetViews>
  <sheetFormatPr defaultRowHeight="13.2" x14ac:dyDescent="0.25"/>
  <cols>
    <col min="1" max="1" width="6.109375" style="270" customWidth="1"/>
    <col min="2" max="2" width="4.44140625" style="270" customWidth="1"/>
    <col min="3" max="3" width="8.33203125" style="270" customWidth="1"/>
    <col min="4" max="4" width="7.109375" style="270" customWidth="1"/>
    <col min="5" max="5" width="9.33203125" style="270" customWidth="1"/>
    <col min="6" max="6" width="7.109375" style="270" customWidth="1"/>
    <col min="7" max="7" width="9.33203125" style="270" customWidth="1"/>
    <col min="8" max="8" width="7.109375" style="270" customWidth="1"/>
    <col min="9" max="9" width="9.33203125" style="270" customWidth="1"/>
    <col min="10" max="10" width="12.109375" style="270" customWidth="1"/>
    <col min="11" max="13" width="8.5546875" style="270" customWidth="1"/>
    <col min="14" max="14" width="8.88671875" style="270"/>
    <col min="15" max="15" width="11.44140625" style="270" customWidth="1"/>
    <col min="16" max="17" width="8.44140625" style="270" customWidth="1"/>
    <col min="18" max="18" width="10.88671875" style="270" customWidth="1"/>
    <col min="19" max="21" width="8.44140625" style="270" customWidth="1"/>
    <col min="22" max="24" width="8.88671875" style="270"/>
    <col min="25" max="37" width="0" style="270" hidden="1" customWidth="1"/>
    <col min="38" max="256" width="8.88671875" style="270"/>
    <col min="257" max="257" width="6.109375" style="270" customWidth="1"/>
    <col min="258" max="258" width="4.44140625" style="270" customWidth="1"/>
    <col min="259" max="259" width="8.33203125" style="270" customWidth="1"/>
    <col min="260" max="260" width="7.109375" style="270" customWidth="1"/>
    <col min="261" max="261" width="9.33203125" style="270" customWidth="1"/>
    <col min="262" max="262" width="7.109375" style="270" customWidth="1"/>
    <col min="263" max="263" width="9.33203125" style="270" customWidth="1"/>
    <col min="264" max="264" width="7.109375" style="270" customWidth="1"/>
    <col min="265" max="265" width="9.33203125" style="270" customWidth="1"/>
    <col min="266" max="266" width="7.88671875" style="270" customWidth="1"/>
    <col min="267" max="269" width="8.5546875" style="270" customWidth="1"/>
    <col min="270" max="270" width="8.88671875" style="270"/>
    <col min="271" max="271" width="11.44140625" style="270" customWidth="1"/>
    <col min="272" max="273" width="8.44140625" style="270" customWidth="1"/>
    <col min="274" max="274" width="10.88671875" style="270" customWidth="1"/>
    <col min="275" max="277" width="8.44140625" style="270" customWidth="1"/>
    <col min="278" max="280" width="8.88671875" style="270"/>
    <col min="281" max="293" width="0" style="270" hidden="1" customWidth="1"/>
    <col min="294" max="512" width="8.88671875" style="270"/>
    <col min="513" max="513" width="6.109375" style="270" customWidth="1"/>
    <col min="514" max="514" width="4.44140625" style="270" customWidth="1"/>
    <col min="515" max="515" width="8.33203125" style="270" customWidth="1"/>
    <col min="516" max="516" width="7.109375" style="270" customWidth="1"/>
    <col min="517" max="517" width="9.33203125" style="270" customWidth="1"/>
    <col min="518" max="518" width="7.109375" style="270" customWidth="1"/>
    <col min="519" max="519" width="9.33203125" style="270" customWidth="1"/>
    <col min="520" max="520" width="7.109375" style="270" customWidth="1"/>
    <col min="521" max="521" width="9.33203125" style="270" customWidth="1"/>
    <col min="522" max="522" width="7.88671875" style="270" customWidth="1"/>
    <col min="523" max="525" width="8.5546875" style="270" customWidth="1"/>
    <col min="526" max="526" width="8.88671875" style="270"/>
    <col min="527" max="527" width="11.44140625" style="270" customWidth="1"/>
    <col min="528" max="529" width="8.44140625" style="270" customWidth="1"/>
    <col min="530" max="530" width="10.88671875" style="270" customWidth="1"/>
    <col min="531" max="533" width="8.44140625" style="270" customWidth="1"/>
    <col min="534" max="536" width="8.88671875" style="270"/>
    <col min="537" max="549" width="0" style="270" hidden="1" customWidth="1"/>
    <col min="550" max="768" width="8.88671875" style="270"/>
    <col min="769" max="769" width="6.109375" style="270" customWidth="1"/>
    <col min="770" max="770" width="4.44140625" style="270" customWidth="1"/>
    <col min="771" max="771" width="8.33203125" style="270" customWidth="1"/>
    <col min="772" max="772" width="7.109375" style="270" customWidth="1"/>
    <col min="773" max="773" width="9.33203125" style="270" customWidth="1"/>
    <col min="774" max="774" width="7.109375" style="270" customWidth="1"/>
    <col min="775" max="775" width="9.33203125" style="270" customWidth="1"/>
    <col min="776" max="776" width="7.109375" style="270" customWidth="1"/>
    <col min="777" max="777" width="9.33203125" style="270" customWidth="1"/>
    <col min="778" max="778" width="7.88671875" style="270" customWidth="1"/>
    <col min="779" max="781" width="8.5546875" style="270" customWidth="1"/>
    <col min="782" max="782" width="8.88671875" style="270"/>
    <col min="783" max="783" width="11.44140625" style="270" customWidth="1"/>
    <col min="784" max="785" width="8.44140625" style="270" customWidth="1"/>
    <col min="786" max="786" width="10.88671875" style="270" customWidth="1"/>
    <col min="787" max="789" width="8.44140625" style="270" customWidth="1"/>
    <col min="790" max="792" width="8.88671875" style="270"/>
    <col min="793" max="805" width="0" style="270" hidden="1" customWidth="1"/>
    <col min="806" max="1024" width="8.88671875" style="270"/>
    <col min="1025" max="1025" width="6.109375" style="270" customWidth="1"/>
    <col min="1026" max="1026" width="4.44140625" style="270" customWidth="1"/>
    <col min="1027" max="1027" width="8.33203125" style="270" customWidth="1"/>
    <col min="1028" max="1028" width="7.109375" style="270" customWidth="1"/>
    <col min="1029" max="1029" width="9.33203125" style="270" customWidth="1"/>
    <col min="1030" max="1030" width="7.109375" style="270" customWidth="1"/>
    <col min="1031" max="1031" width="9.33203125" style="270" customWidth="1"/>
    <col min="1032" max="1032" width="7.109375" style="270" customWidth="1"/>
    <col min="1033" max="1033" width="9.33203125" style="270" customWidth="1"/>
    <col min="1034" max="1034" width="7.88671875" style="270" customWidth="1"/>
    <col min="1035" max="1037" width="8.5546875" style="270" customWidth="1"/>
    <col min="1038" max="1038" width="8.88671875" style="270"/>
    <col min="1039" max="1039" width="11.44140625" style="270" customWidth="1"/>
    <col min="1040" max="1041" width="8.44140625" style="270" customWidth="1"/>
    <col min="1042" max="1042" width="10.88671875" style="270" customWidth="1"/>
    <col min="1043" max="1045" width="8.44140625" style="270" customWidth="1"/>
    <col min="1046" max="1048" width="8.88671875" style="270"/>
    <col min="1049" max="1061" width="0" style="270" hidden="1" customWidth="1"/>
    <col min="1062" max="1280" width="8.88671875" style="270"/>
    <col min="1281" max="1281" width="6.109375" style="270" customWidth="1"/>
    <col min="1282" max="1282" width="4.44140625" style="270" customWidth="1"/>
    <col min="1283" max="1283" width="8.33203125" style="270" customWidth="1"/>
    <col min="1284" max="1284" width="7.109375" style="270" customWidth="1"/>
    <col min="1285" max="1285" width="9.33203125" style="270" customWidth="1"/>
    <col min="1286" max="1286" width="7.109375" style="270" customWidth="1"/>
    <col min="1287" max="1287" width="9.33203125" style="270" customWidth="1"/>
    <col min="1288" max="1288" width="7.109375" style="270" customWidth="1"/>
    <col min="1289" max="1289" width="9.33203125" style="270" customWidth="1"/>
    <col min="1290" max="1290" width="7.88671875" style="270" customWidth="1"/>
    <col min="1291" max="1293" width="8.5546875" style="270" customWidth="1"/>
    <col min="1294" max="1294" width="8.88671875" style="270"/>
    <col min="1295" max="1295" width="11.44140625" style="270" customWidth="1"/>
    <col min="1296" max="1297" width="8.44140625" style="270" customWidth="1"/>
    <col min="1298" max="1298" width="10.88671875" style="270" customWidth="1"/>
    <col min="1299" max="1301" width="8.44140625" style="270" customWidth="1"/>
    <col min="1302" max="1304" width="8.88671875" style="270"/>
    <col min="1305" max="1317" width="0" style="270" hidden="1" customWidth="1"/>
    <col min="1318" max="1536" width="8.88671875" style="270"/>
    <col min="1537" max="1537" width="6.109375" style="270" customWidth="1"/>
    <col min="1538" max="1538" width="4.44140625" style="270" customWidth="1"/>
    <col min="1539" max="1539" width="8.33203125" style="270" customWidth="1"/>
    <col min="1540" max="1540" width="7.109375" style="270" customWidth="1"/>
    <col min="1541" max="1541" width="9.33203125" style="270" customWidth="1"/>
    <col min="1542" max="1542" width="7.109375" style="270" customWidth="1"/>
    <col min="1543" max="1543" width="9.33203125" style="270" customWidth="1"/>
    <col min="1544" max="1544" width="7.109375" style="270" customWidth="1"/>
    <col min="1545" max="1545" width="9.33203125" style="270" customWidth="1"/>
    <col min="1546" max="1546" width="7.88671875" style="270" customWidth="1"/>
    <col min="1547" max="1549" width="8.5546875" style="270" customWidth="1"/>
    <col min="1550" max="1550" width="8.88671875" style="270"/>
    <col min="1551" max="1551" width="11.44140625" style="270" customWidth="1"/>
    <col min="1552" max="1553" width="8.44140625" style="270" customWidth="1"/>
    <col min="1554" max="1554" width="10.88671875" style="270" customWidth="1"/>
    <col min="1555" max="1557" width="8.44140625" style="270" customWidth="1"/>
    <col min="1558" max="1560" width="8.88671875" style="270"/>
    <col min="1561" max="1573" width="0" style="270" hidden="1" customWidth="1"/>
    <col min="1574" max="1792" width="8.88671875" style="270"/>
    <col min="1793" max="1793" width="6.109375" style="270" customWidth="1"/>
    <col min="1794" max="1794" width="4.44140625" style="270" customWidth="1"/>
    <col min="1795" max="1795" width="8.33203125" style="270" customWidth="1"/>
    <col min="1796" max="1796" width="7.109375" style="270" customWidth="1"/>
    <col min="1797" max="1797" width="9.33203125" style="270" customWidth="1"/>
    <col min="1798" max="1798" width="7.109375" style="270" customWidth="1"/>
    <col min="1799" max="1799" width="9.33203125" style="270" customWidth="1"/>
    <col min="1800" max="1800" width="7.109375" style="270" customWidth="1"/>
    <col min="1801" max="1801" width="9.33203125" style="270" customWidth="1"/>
    <col min="1802" max="1802" width="7.88671875" style="270" customWidth="1"/>
    <col min="1803" max="1805" width="8.5546875" style="270" customWidth="1"/>
    <col min="1806" max="1806" width="8.88671875" style="270"/>
    <col min="1807" max="1807" width="11.44140625" style="270" customWidth="1"/>
    <col min="1808" max="1809" width="8.44140625" style="270" customWidth="1"/>
    <col min="1810" max="1810" width="10.88671875" style="270" customWidth="1"/>
    <col min="1811" max="1813" width="8.44140625" style="270" customWidth="1"/>
    <col min="1814" max="1816" width="8.88671875" style="270"/>
    <col min="1817" max="1829" width="0" style="270" hidden="1" customWidth="1"/>
    <col min="1830" max="2048" width="8.88671875" style="270"/>
    <col min="2049" max="2049" width="6.109375" style="270" customWidth="1"/>
    <col min="2050" max="2050" width="4.44140625" style="270" customWidth="1"/>
    <col min="2051" max="2051" width="8.33203125" style="270" customWidth="1"/>
    <col min="2052" max="2052" width="7.109375" style="270" customWidth="1"/>
    <col min="2053" max="2053" width="9.33203125" style="270" customWidth="1"/>
    <col min="2054" max="2054" width="7.109375" style="270" customWidth="1"/>
    <col min="2055" max="2055" width="9.33203125" style="270" customWidth="1"/>
    <col min="2056" max="2056" width="7.109375" style="270" customWidth="1"/>
    <col min="2057" max="2057" width="9.33203125" style="270" customWidth="1"/>
    <col min="2058" max="2058" width="7.88671875" style="270" customWidth="1"/>
    <col min="2059" max="2061" width="8.5546875" style="270" customWidth="1"/>
    <col min="2062" max="2062" width="8.88671875" style="270"/>
    <col min="2063" max="2063" width="11.44140625" style="270" customWidth="1"/>
    <col min="2064" max="2065" width="8.44140625" style="270" customWidth="1"/>
    <col min="2066" max="2066" width="10.88671875" style="270" customWidth="1"/>
    <col min="2067" max="2069" width="8.44140625" style="270" customWidth="1"/>
    <col min="2070" max="2072" width="8.88671875" style="270"/>
    <col min="2073" max="2085" width="0" style="270" hidden="1" customWidth="1"/>
    <col min="2086" max="2304" width="8.88671875" style="270"/>
    <col min="2305" max="2305" width="6.109375" style="270" customWidth="1"/>
    <col min="2306" max="2306" width="4.44140625" style="270" customWidth="1"/>
    <col min="2307" max="2307" width="8.33203125" style="270" customWidth="1"/>
    <col min="2308" max="2308" width="7.109375" style="270" customWidth="1"/>
    <col min="2309" max="2309" width="9.33203125" style="270" customWidth="1"/>
    <col min="2310" max="2310" width="7.109375" style="270" customWidth="1"/>
    <col min="2311" max="2311" width="9.33203125" style="270" customWidth="1"/>
    <col min="2312" max="2312" width="7.109375" style="270" customWidth="1"/>
    <col min="2313" max="2313" width="9.33203125" style="270" customWidth="1"/>
    <col min="2314" max="2314" width="7.88671875" style="270" customWidth="1"/>
    <col min="2315" max="2317" width="8.5546875" style="270" customWidth="1"/>
    <col min="2318" max="2318" width="8.88671875" style="270"/>
    <col min="2319" max="2319" width="11.44140625" style="270" customWidth="1"/>
    <col min="2320" max="2321" width="8.44140625" style="270" customWidth="1"/>
    <col min="2322" max="2322" width="10.88671875" style="270" customWidth="1"/>
    <col min="2323" max="2325" width="8.44140625" style="270" customWidth="1"/>
    <col min="2326" max="2328" width="8.88671875" style="270"/>
    <col min="2329" max="2341" width="0" style="270" hidden="1" customWidth="1"/>
    <col min="2342" max="2560" width="8.88671875" style="270"/>
    <col min="2561" max="2561" width="6.109375" style="270" customWidth="1"/>
    <col min="2562" max="2562" width="4.44140625" style="270" customWidth="1"/>
    <col min="2563" max="2563" width="8.33203125" style="270" customWidth="1"/>
    <col min="2564" max="2564" width="7.109375" style="270" customWidth="1"/>
    <col min="2565" max="2565" width="9.33203125" style="270" customWidth="1"/>
    <col min="2566" max="2566" width="7.109375" style="270" customWidth="1"/>
    <col min="2567" max="2567" width="9.33203125" style="270" customWidth="1"/>
    <col min="2568" max="2568" width="7.109375" style="270" customWidth="1"/>
    <col min="2569" max="2569" width="9.33203125" style="270" customWidth="1"/>
    <col min="2570" max="2570" width="7.88671875" style="270" customWidth="1"/>
    <col min="2571" max="2573" width="8.5546875" style="270" customWidth="1"/>
    <col min="2574" max="2574" width="8.88671875" style="270"/>
    <col min="2575" max="2575" width="11.44140625" style="270" customWidth="1"/>
    <col min="2576" max="2577" width="8.44140625" style="270" customWidth="1"/>
    <col min="2578" max="2578" width="10.88671875" style="270" customWidth="1"/>
    <col min="2579" max="2581" width="8.44140625" style="270" customWidth="1"/>
    <col min="2582" max="2584" width="8.88671875" style="270"/>
    <col min="2585" max="2597" width="0" style="270" hidden="1" customWidth="1"/>
    <col min="2598" max="2816" width="8.88671875" style="270"/>
    <col min="2817" max="2817" width="6.109375" style="270" customWidth="1"/>
    <col min="2818" max="2818" width="4.44140625" style="270" customWidth="1"/>
    <col min="2819" max="2819" width="8.33203125" style="270" customWidth="1"/>
    <col min="2820" max="2820" width="7.109375" style="270" customWidth="1"/>
    <col min="2821" max="2821" width="9.33203125" style="270" customWidth="1"/>
    <col min="2822" max="2822" width="7.109375" style="270" customWidth="1"/>
    <col min="2823" max="2823" width="9.33203125" style="270" customWidth="1"/>
    <col min="2824" max="2824" width="7.109375" style="270" customWidth="1"/>
    <col min="2825" max="2825" width="9.33203125" style="270" customWidth="1"/>
    <col min="2826" max="2826" width="7.88671875" style="270" customWidth="1"/>
    <col min="2827" max="2829" width="8.5546875" style="270" customWidth="1"/>
    <col min="2830" max="2830" width="8.88671875" style="270"/>
    <col min="2831" max="2831" width="11.44140625" style="270" customWidth="1"/>
    <col min="2832" max="2833" width="8.44140625" style="270" customWidth="1"/>
    <col min="2834" max="2834" width="10.88671875" style="270" customWidth="1"/>
    <col min="2835" max="2837" width="8.44140625" style="270" customWidth="1"/>
    <col min="2838" max="2840" width="8.88671875" style="270"/>
    <col min="2841" max="2853" width="0" style="270" hidden="1" customWidth="1"/>
    <col min="2854" max="3072" width="8.88671875" style="270"/>
    <col min="3073" max="3073" width="6.109375" style="270" customWidth="1"/>
    <col min="3074" max="3074" width="4.44140625" style="270" customWidth="1"/>
    <col min="3075" max="3075" width="8.33203125" style="270" customWidth="1"/>
    <col min="3076" max="3076" width="7.109375" style="270" customWidth="1"/>
    <col min="3077" max="3077" width="9.33203125" style="270" customWidth="1"/>
    <col min="3078" max="3078" width="7.109375" style="270" customWidth="1"/>
    <col min="3079" max="3079" width="9.33203125" style="270" customWidth="1"/>
    <col min="3080" max="3080" width="7.109375" style="270" customWidth="1"/>
    <col min="3081" max="3081" width="9.33203125" style="270" customWidth="1"/>
    <col min="3082" max="3082" width="7.88671875" style="270" customWidth="1"/>
    <col min="3083" max="3085" width="8.5546875" style="270" customWidth="1"/>
    <col min="3086" max="3086" width="8.88671875" style="270"/>
    <col min="3087" max="3087" width="11.44140625" style="270" customWidth="1"/>
    <col min="3088" max="3089" width="8.44140625" style="270" customWidth="1"/>
    <col min="3090" max="3090" width="10.88671875" style="270" customWidth="1"/>
    <col min="3091" max="3093" width="8.44140625" style="270" customWidth="1"/>
    <col min="3094" max="3096" width="8.88671875" style="270"/>
    <col min="3097" max="3109" width="0" style="270" hidden="1" customWidth="1"/>
    <col min="3110" max="3328" width="8.88671875" style="270"/>
    <col min="3329" max="3329" width="6.109375" style="270" customWidth="1"/>
    <col min="3330" max="3330" width="4.44140625" style="270" customWidth="1"/>
    <col min="3331" max="3331" width="8.33203125" style="270" customWidth="1"/>
    <col min="3332" max="3332" width="7.109375" style="270" customWidth="1"/>
    <col min="3333" max="3333" width="9.33203125" style="270" customWidth="1"/>
    <col min="3334" max="3334" width="7.109375" style="270" customWidth="1"/>
    <col min="3335" max="3335" width="9.33203125" style="270" customWidth="1"/>
    <col min="3336" max="3336" width="7.109375" style="270" customWidth="1"/>
    <col min="3337" max="3337" width="9.33203125" style="270" customWidth="1"/>
    <col min="3338" max="3338" width="7.88671875" style="270" customWidth="1"/>
    <col min="3339" max="3341" width="8.5546875" style="270" customWidth="1"/>
    <col min="3342" max="3342" width="8.88671875" style="270"/>
    <col min="3343" max="3343" width="11.44140625" style="270" customWidth="1"/>
    <col min="3344" max="3345" width="8.44140625" style="270" customWidth="1"/>
    <col min="3346" max="3346" width="10.88671875" style="270" customWidth="1"/>
    <col min="3347" max="3349" width="8.44140625" style="270" customWidth="1"/>
    <col min="3350" max="3352" width="8.88671875" style="270"/>
    <col min="3353" max="3365" width="0" style="270" hidden="1" customWidth="1"/>
    <col min="3366" max="3584" width="8.88671875" style="270"/>
    <col min="3585" max="3585" width="6.109375" style="270" customWidth="1"/>
    <col min="3586" max="3586" width="4.44140625" style="270" customWidth="1"/>
    <col min="3587" max="3587" width="8.33203125" style="270" customWidth="1"/>
    <col min="3588" max="3588" width="7.109375" style="270" customWidth="1"/>
    <col min="3589" max="3589" width="9.33203125" style="270" customWidth="1"/>
    <col min="3590" max="3590" width="7.109375" style="270" customWidth="1"/>
    <col min="3591" max="3591" width="9.33203125" style="270" customWidth="1"/>
    <col min="3592" max="3592" width="7.109375" style="270" customWidth="1"/>
    <col min="3593" max="3593" width="9.33203125" style="270" customWidth="1"/>
    <col min="3594" max="3594" width="7.88671875" style="270" customWidth="1"/>
    <col min="3595" max="3597" width="8.5546875" style="270" customWidth="1"/>
    <col min="3598" max="3598" width="8.88671875" style="270"/>
    <col min="3599" max="3599" width="11.44140625" style="270" customWidth="1"/>
    <col min="3600" max="3601" width="8.44140625" style="270" customWidth="1"/>
    <col min="3602" max="3602" width="10.88671875" style="270" customWidth="1"/>
    <col min="3603" max="3605" width="8.44140625" style="270" customWidth="1"/>
    <col min="3606" max="3608" width="8.88671875" style="270"/>
    <col min="3609" max="3621" width="0" style="270" hidden="1" customWidth="1"/>
    <col min="3622" max="3840" width="8.88671875" style="270"/>
    <col min="3841" max="3841" width="6.109375" style="270" customWidth="1"/>
    <col min="3842" max="3842" width="4.44140625" style="270" customWidth="1"/>
    <col min="3843" max="3843" width="8.33203125" style="270" customWidth="1"/>
    <col min="3844" max="3844" width="7.109375" style="270" customWidth="1"/>
    <col min="3845" max="3845" width="9.33203125" style="270" customWidth="1"/>
    <col min="3846" max="3846" width="7.109375" style="270" customWidth="1"/>
    <col min="3847" max="3847" width="9.33203125" style="270" customWidth="1"/>
    <col min="3848" max="3848" width="7.109375" style="270" customWidth="1"/>
    <col min="3849" max="3849" width="9.33203125" style="270" customWidth="1"/>
    <col min="3850" max="3850" width="7.88671875" style="270" customWidth="1"/>
    <col min="3851" max="3853" width="8.5546875" style="270" customWidth="1"/>
    <col min="3854" max="3854" width="8.88671875" style="270"/>
    <col min="3855" max="3855" width="11.44140625" style="270" customWidth="1"/>
    <col min="3856" max="3857" width="8.44140625" style="270" customWidth="1"/>
    <col min="3858" max="3858" width="10.88671875" style="270" customWidth="1"/>
    <col min="3859" max="3861" width="8.44140625" style="270" customWidth="1"/>
    <col min="3862" max="3864" width="8.88671875" style="270"/>
    <col min="3865" max="3877" width="0" style="270" hidden="1" customWidth="1"/>
    <col min="3878" max="4096" width="8.88671875" style="270"/>
    <col min="4097" max="4097" width="6.109375" style="270" customWidth="1"/>
    <col min="4098" max="4098" width="4.44140625" style="270" customWidth="1"/>
    <col min="4099" max="4099" width="8.33203125" style="270" customWidth="1"/>
    <col min="4100" max="4100" width="7.109375" style="270" customWidth="1"/>
    <col min="4101" max="4101" width="9.33203125" style="270" customWidth="1"/>
    <col min="4102" max="4102" width="7.109375" style="270" customWidth="1"/>
    <col min="4103" max="4103" width="9.33203125" style="270" customWidth="1"/>
    <col min="4104" max="4104" width="7.109375" style="270" customWidth="1"/>
    <col min="4105" max="4105" width="9.33203125" style="270" customWidth="1"/>
    <col min="4106" max="4106" width="7.88671875" style="270" customWidth="1"/>
    <col min="4107" max="4109" width="8.5546875" style="270" customWidth="1"/>
    <col min="4110" max="4110" width="8.88671875" style="270"/>
    <col min="4111" max="4111" width="11.44140625" style="270" customWidth="1"/>
    <col min="4112" max="4113" width="8.44140625" style="270" customWidth="1"/>
    <col min="4114" max="4114" width="10.88671875" style="270" customWidth="1"/>
    <col min="4115" max="4117" width="8.44140625" style="270" customWidth="1"/>
    <col min="4118" max="4120" width="8.88671875" style="270"/>
    <col min="4121" max="4133" width="0" style="270" hidden="1" customWidth="1"/>
    <col min="4134" max="4352" width="8.88671875" style="270"/>
    <col min="4353" max="4353" width="6.109375" style="270" customWidth="1"/>
    <col min="4354" max="4354" width="4.44140625" style="270" customWidth="1"/>
    <col min="4355" max="4355" width="8.33203125" style="270" customWidth="1"/>
    <col min="4356" max="4356" width="7.109375" style="270" customWidth="1"/>
    <col min="4357" max="4357" width="9.33203125" style="270" customWidth="1"/>
    <col min="4358" max="4358" width="7.109375" style="270" customWidth="1"/>
    <col min="4359" max="4359" width="9.33203125" style="270" customWidth="1"/>
    <col min="4360" max="4360" width="7.109375" style="270" customWidth="1"/>
    <col min="4361" max="4361" width="9.33203125" style="270" customWidth="1"/>
    <col min="4362" max="4362" width="7.88671875" style="270" customWidth="1"/>
    <col min="4363" max="4365" width="8.5546875" style="270" customWidth="1"/>
    <col min="4366" max="4366" width="8.88671875" style="270"/>
    <col min="4367" max="4367" width="11.44140625" style="270" customWidth="1"/>
    <col min="4368" max="4369" width="8.44140625" style="270" customWidth="1"/>
    <col min="4370" max="4370" width="10.88671875" style="270" customWidth="1"/>
    <col min="4371" max="4373" width="8.44140625" style="270" customWidth="1"/>
    <col min="4374" max="4376" width="8.88671875" style="270"/>
    <col min="4377" max="4389" width="0" style="270" hidden="1" customWidth="1"/>
    <col min="4390" max="4608" width="8.88671875" style="270"/>
    <col min="4609" max="4609" width="6.109375" style="270" customWidth="1"/>
    <col min="4610" max="4610" width="4.44140625" style="270" customWidth="1"/>
    <col min="4611" max="4611" width="8.33203125" style="270" customWidth="1"/>
    <col min="4612" max="4612" width="7.109375" style="270" customWidth="1"/>
    <col min="4613" max="4613" width="9.33203125" style="270" customWidth="1"/>
    <col min="4614" max="4614" width="7.109375" style="270" customWidth="1"/>
    <col min="4615" max="4615" width="9.33203125" style="270" customWidth="1"/>
    <col min="4616" max="4616" width="7.109375" style="270" customWidth="1"/>
    <col min="4617" max="4617" width="9.33203125" style="270" customWidth="1"/>
    <col min="4618" max="4618" width="7.88671875" style="270" customWidth="1"/>
    <col min="4619" max="4621" width="8.5546875" style="270" customWidth="1"/>
    <col min="4622" max="4622" width="8.88671875" style="270"/>
    <col min="4623" max="4623" width="11.44140625" style="270" customWidth="1"/>
    <col min="4624" max="4625" width="8.44140625" style="270" customWidth="1"/>
    <col min="4626" max="4626" width="10.88671875" style="270" customWidth="1"/>
    <col min="4627" max="4629" width="8.44140625" style="270" customWidth="1"/>
    <col min="4630" max="4632" width="8.88671875" style="270"/>
    <col min="4633" max="4645" width="0" style="270" hidden="1" customWidth="1"/>
    <col min="4646" max="4864" width="8.88671875" style="270"/>
    <col min="4865" max="4865" width="6.109375" style="270" customWidth="1"/>
    <col min="4866" max="4866" width="4.44140625" style="270" customWidth="1"/>
    <col min="4867" max="4867" width="8.33203125" style="270" customWidth="1"/>
    <col min="4868" max="4868" width="7.109375" style="270" customWidth="1"/>
    <col min="4869" max="4869" width="9.33203125" style="270" customWidth="1"/>
    <col min="4870" max="4870" width="7.109375" style="270" customWidth="1"/>
    <col min="4871" max="4871" width="9.33203125" style="270" customWidth="1"/>
    <col min="4872" max="4872" width="7.109375" style="270" customWidth="1"/>
    <col min="4873" max="4873" width="9.33203125" style="270" customWidth="1"/>
    <col min="4874" max="4874" width="7.88671875" style="270" customWidth="1"/>
    <col min="4875" max="4877" width="8.5546875" style="270" customWidth="1"/>
    <col min="4878" max="4878" width="8.88671875" style="270"/>
    <col min="4879" max="4879" width="11.44140625" style="270" customWidth="1"/>
    <col min="4880" max="4881" width="8.44140625" style="270" customWidth="1"/>
    <col min="4882" max="4882" width="10.88671875" style="270" customWidth="1"/>
    <col min="4883" max="4885" width="8.44140625" style="270" customWidth="1"/>
    <col min="4886" max="4888" width="8.88671875" style="270"/>
    <col min="4889" max="4901" width="0" style="270" hidden="1" customWidth="1"/>
    <col min="4902" max="5120" width="8.88671875" style="270"/>
    <col min="5121" max="5121" width="6.109375" style="270" customWidth="1"/>
    <col min="5122" max="5122" width="4.44140625" style="270" customWidth="1"/>
    <col min="5123" max="5123" width="8.33203125" style="270" customWidth="1"/>
    <col min="5124" max="5124" width="7.109375" style="270" customWidth="1"/>
    <col min="5125" max="5125" width="9.33203125" style="270" customWidth="1"/>
    <col min="5126" max="5126" width="7.109375" style="270" customWidth="1"/>
    <col min="5127" max="5127" width="9.33203125" style="270" customWidth="1"/>
    <col min="5128" max="5128" width="7.109375" style="270" customWidth="1"/>
    <col min="5129" max="5129" width="9.33203125" style="270" customWidth="1"/>
    <col min="5130" max="5130" width="7.88671875" style="270" customWidth="1"/>
    <col min="5131" max="5133" width="8.5546875" style="270" customWidth="1"/>
    <col min="5134" max="5134" width="8.88671875" style="270"/>
    <col min="5135" max="5135" width="11.44140625" style="270" customWidth="1"/>
    <col min="5136" max="5137" width="8.44140625" style="270" customWidth="1"/>
    <col min="5138" max="5138" width="10.88671875" style="270" customWidth="1"/>
    <col min="5139" max="5141" width="8.44140625" style="270" customWidth="1"/>
    <col min="5142" max="5144" width="8.88671875" style="270"/>
    <col min="5145" max="5157" width="0" style="270" hidden="1" customWidth="1"/>
    <col min="5158" max="5376" width="8.88671875" style="270"/>
    <col min="5377" max="5377" width="6.109375" style="270" customWidth="1"/>
    <col min="5378" max="5378" width="4.44140625" style="270" customWidth="1"/>
    <col min="5379" max="5379" width="8.33203125" style="270" customWidth="1"/>
    <col min="5380" max="5380" width="7.109375" style="270" customWidth="1"/>
    <col min="5381" max="5381" width="9.33203125" style="270" customWidth="1"/>
    <col min="5382" max="5382" width="7.109375" style="270" customWidth="1"/>
    <col min="5383" max="5383" width="9.33203125" style="270" customWidth="1"/>
    <col min="5384" max="5384" width="7.109375" style="270" customWidth="1"/>
    <col min="5385" max="5385" width="9.33203125" style="270" customWidth="1"/>
    <col min="5386" max="5386" width="7.88671875" style="270" customWidth="1"/>
    <col min="5387" max="5389" width="8.5546875" style="270" customWidth="1"/>
    <col min="5390" max="5390" width="8.88671875" style="270"/>
    <col min="5391" max="5391" width="11.44140625" style="270" customWidth="1"/>
    <col min="5392" max="5393" width="8.44140625" style="270" customWidth="1"/>
    <col min="5394" max="5394" width="10.88671875" style="270" customWidth="1"/>
    <col min="5395" max="5397" width="8.44140625" style="270" customWidth="1"/>
    <col min="5398" max="5400" width="8.88671875" style="270"/>
    <col min="5401" max="5413" width="0" style="270" hidden="1" customWidth="1"/>
    <col min="5414" max="5632" width="8.88671875" style="270"/>
    <col min="5633" max="5633" width="6.109375" style="270" customWidth="1"/>
    <col min="5634" max="5634" width="4.44140625" style="270" customWidth="1"/>
    <col min="5635" max="5635" width="8.33203125" style="270" customWidth="1"/>
    <col min="5636" max="5636" width="7.109375" style="270" customWidth="1"/>
    <col min="5637" max="5637" width="9.33203125" style="270" customWidth="1"/>
    <col min="5638" max="5638" width="7.109375" style="270" customWidth="1"/>
    <col min="5639" max="5639" width="9.33203125" style="270" customWidth="1"/>
    <col min="5640" max="5640" width="7.109375" style="270" customWidth="1"/>
    <col min="5641" max="5641" width="9.33203125" style="270" customWidth="1"/>
    <col min="5642" max="5642" width="7.88671875" style="270" customWidth="1"/>
    <col min="5643" max="5645" width="8.5546875" style="270" customWidth="1"/>
    <col min="5646" max="5646" width="8.88671875" style="270"/>
    <col min="5647" max="5647" width="11.44140625" style="270" customWidth="1"/>
    <col min="5648" max="5649" width="8.44140625" style="270" customWidth="1"/>
    <col min="5650" max="5650" width="10.88671875" style="270" customWidth="1"/>
    <col min="5651" max="5653" width="8.44140625" style="270" customWidth="1"/>
    <col min="5654" max="5656" width="8.88671875" style="270"/>
    <col min="5657" max="5669" width="0" style="270" hidden="1" customWidth="1"/>
    <col min="5670" max="5888" width="8.88671875" style="270"/>
    <col min="5889" max="5889" width="6.109375" style="270" customWidth="1"/>
    <col min="5890" max="5890" width="4.44140625" style="270" customWidth="1"/>
    <col min="5891" max="5891" width="8.33203125" style="270" customWidth="1"/>
    <col min="5892" max="5892" width="7.109375" style="270" customWidth="1"/>
    <col min="5893" max="5893" width="9.33203125" style="270" customWidth="1"/>
    <col min="5894" max="5894" width="7.109375" style="270" customWidth="1"/>
    <col min="5895" max="5895" width="9.33203125" style="270" customWidth="1"/>
    <col min="5896" max="5896" width="7.109375" style="270" customWidth="1"/>
    <col min="5897" max="5897" width="9.33203125" style="270" customWidth="1"/>
    <col min="5898" max="5898" width="7.88671875" style="270" customWidth="1"/>
    <col min="5899" max="5901" width="8.5546875" style="270" customWidth="1"/>
    <col min="5902" max="5902" width="8.88671875" style="270"/>
    <col min="5903" max="5903" width="11.44140625" style="270" customWidth="1"/>
    <col min="5904" max="5905" width="8.44140625" style="270" customWidth="1"/>
    <col min="5906" max="5906" width="10.88671875" style="270" customWidth="1"/>
    <col min="5907" max="5909" width="8.44140625" style="270" customWidth="1"/>
    <col min="5910" max="5912" width="8.88671875" style="270"/>
    <col min="5913" max="5925" width="0" style="270" hidden="1" customWidth="1"/>
    <col min="5926" max="6144" width="8.88671875" style="270"/>
    <col min="6145" max="6145" width="6.109375" style="270" customWidth="1"/>
    <col min="6146" max="6146" width="4.44140625" style="270" customWidth="1"/>
    <col min="6147" max="6147" width="8.33203125" style="270" customWidth="1"/>
    <col min="6148" max="6148" width="7.109375" style="270" customWidth="1"/>
    <col min="6149" max="6149" width="9.33203125" style="270" customWidth="1"/>
    <col min="6150" max="6150" width="7.109375" style="270" customWidth="1"/>
    <col min="6151" max="6151" width="9.33203125" style="270" customWidth="1"/>
    <col min="6152" max="6152" width="7.109375" style="270" customWidth="1"/>
    <col min="6153" max="6153" width="9.33203125" style="270" customWidth="1"/>
    <col min="6154" max="6154" width="7.88671875" style="270" customWidth="1"/>
    <col min="6155" max="6157" width="8.5546875" style="270" customWidth="1"/>
    <col min="6158" max="6158" width="8.88671875" style="270"/>
    <col min="6159" max="6159" width="11.44140625" style="270" customWidth="1"/>
    <col min="6160" max="6161" width="8.44140625" style="270" customWidth="1"/>
    <col min="6162" max="6162" width="10.88671875" style="270" customWidth="1"/>
    <col min="6163" max="6165" width="8.44140625" style="270" customWidth="1"/>
    <col min="6166" max="6168" width="8.88671875" style="270"/>
    <col min="6169" max="6181" width="0" style="270" hidden="1" customWidth="1"/>
    <col min="6182" max="6400" width="8.88671875" style="270"/>
    <col min="6401" max="6401" width="6.109375" style="270" customWidth="1"/>
    <col min="6402" max="6402" width="4.44140625" style="270" customWidth="1"/>
    <col min="6403" max="6403" width="8.33203125" style="270" customWidth="1"/>
    <col min="6404" max="6404" width="7.109375" style="270" customWidth="1"/>
    <col min="6405" max="6405" width="9.33203125" style="270" customWidth="1"/>
    <col min="6406" max="6406" width="7.109375" style="270" customWidth="1"/>
    <col min="6407" max="6407" width="9.33203125" style="270" customWidth="1"/>
    <col min="6408" max="6408" width="7.109375" style="270" customWidth="1"/>
    <col min="6409" max="6409" width="9.33203125" style="270" customWidth="1"/>
    <col min="6410" max="6410" width="7.88671875" style="270" customWidth="1"/>
    <col min="6411" max="6413" width="8.5546875" style="270" customWidth="1"/>
    <col min="6414" max="6414" width="8.88671875" style="270"/>
    <col min="6415" max="6415" width="11.44140625" style="270" customWidth="1"/>
    <col min="6416" max="6417" width="8.44140625" style="270" customWidth="1"/>
    <col min="6418" max="6418" width="10.88671875" style="270" customWidth="1"/>
    <col min="6419" max="6421" width="8.44140625" style="270" customWidth="1"/>
    <col min="6422" max="6424" width="8.88671875" style="270"/>
    <col min="6425" max="6437" width="0" style="270" hidden="1" customWidth="1"/>
    <col min="6438" max="6656" width="8.88671875" style="270"/>
    <col min="6657" max="6657" width="6.109375" style="270" customWidth="1"/>
    <col min="6658" max="6658" width="4.44140625" style="270" customWidth="1"/>
    <col min="6659" max="6659" width="8.33203125" style="270" customWidth="1"/>
    <col min="6660" max="6660" width="7.109375" style="270" customWidth="1"/>
    <col min="6661" max="6661" width="9.33203125" style="270" customWidth="1"/>
    <col min="6662" max="6662" width="7.109375" style="270" customWidth="1"/>
    <col min="6663" max="6663" width="9.33203125" style="270" customWidth="1"/>
    <col min="6664" max="6664" width="7.109375" style="270" customWidth="1"/>
    <col min="6665" max="6665" width="9.33203125" style="270" customWidth="1"/>
    <col min="6666" max="6666" width="7.88671875" style="270" customWidth="1"/>
    <col min="6667" max="6669" width="8.5546875" style="270" customWidth="1"/>
    <col min="6670" max="6670" width="8.88671875" style="270"/>
    <col min="6671" max="6671" width="11.44140625" style="270" customWidth="1"/>
    <col min="6672" max="6673" width="8.44140625" style="270" customWidth="1"/>
    <col min="6674" max="6674" width="10.88671875" style="270" customWidth="1"/>
    <col min="6675" max="6677" width="8.44140625" style="270" customWidth="1"/>
    <col min="6678" max="6680" width="8.88671875" style="270"/>
    <col min="6681" max="6693" width="0" style="270" hidden="1" customWidth="1"/>
    <col min="6694" max="6912" width="8.88671875" style="270"/>
    <col min="6913" max="6913" width="6.109375" style="270" customWidth="1"/>
    <col min="6914" max="6914" width="4.44140625" style="270" customWidth="1"/>
    <col min="6915" max="6915" width="8.33203125" style="270" customWidth="1"/>
    <col min="6916" max="6916" width="7.109375" style="270" customWidth="1"/>
    <col min="6917" max="6917" width="9.33203125" style="270" customWidth="1"/>
    <col min="6918" max="6918" width="7.109375" style="270" customWidth="1"/>
    <col min="6919" max="6919" width="9.33203125" style="270" customWidth="1"/>
    <col min="6920" max="6920" width="7.109375" style="270" customWidth="1"/>
    <col min="6921" max="6921" width="9.33203125" style="270" customWidth="1"/>
    <col min="6922" max="6922" width="7.88671875" style="270" customWidth="1"/>
    <col min="6923" max="6925" width="8.5546875" style="270" customWidth="1"/>
    <col min="6926" max="6926" width="8.88671875" style="270"/>
    <col min="6927" max="6927" width="11.44140625" style="270" customWidth="1"/>
    <col min="6928" max="6929" width="8.44140625" style="270" customWidth="1"/>
    <col min="6930" max="6930" width="10.88671875" style="270" customWidth="1"/>
    <col min="6931" max="6933" width="8.44140625" style="270" customWidth="1"/>
    <col min="6934" max="6936" width="8.88671875" style="270"/>
    <col min="6937" max="6949" width="0" style="270" hidden="1" customWidth="1"/>
    <col min="6950" max="7168" width="8.88671875" style="270"/>
    <col min="7169" max="7169" width="6.109375" style="270" customWidth="1"/>
    <col min="7170" max="7170" width="4.44140625" style="270" customWidth="1"/>
    <col min="7171" max="7171" width="8.33203125" style="270" customWidth="1"/>
    <col min="7172" max="7172" width="7.109375" style="270" customWidth="1"/>
    <col min="7173" max="7173" width="9.33203125" style="270" customWidth="1"/>
    <col min="7174" max="7174" width="7.109375" style="270" customWidth="1"/>
    <col min="7175" max="7175" width="9.33203125" style="270" customWidth="1"/>
    <col min="7176" max="7176" width="7.109375" style="270" customWidth="1"/>
    <col min="7177" max="7177" width="9.33203125" style="270" customWidth="1"/>
    <col min="7178" max="7178" width="7.88671875" style="270" customWidth="1"/>
    <col min="7179" max="7181" width="8.5546875" style="270" customWidth="1"/>
    <col min="7182" max="7182" width="8.88671875" style="270"/>
    <col min="7183" max="7183" width="11.44140625" style="270" customWidth="1"/>
    <col min="7184" max="7185" width="8.44140625" style="270" customWidth="1"/>
    <col min="7186" max="7186" width="10.88671875" style="270" customWidth="1"/>
    <col min="7187" max="7189" width="8.44140625" style="270" customWidth="1"/>
    <col min="7190" max="7192" width="8.88671875" style="270"/>
    <col min="7193" max="7205" width="0" style="270" hidden="1" customWidth="1"/>
    <col min="7206" max="7424" width="8.88671875" style="270"/>
    <col min="7425" max="7425" width="6.109375" style="270" customWidth="1"/>
    <col min="7426" max="7426" width="4.44140625" style="270" customWidth="1"/>
    <col min="7427" max="7427" width="8.33203125" style="270" customWidth="1"/>
    <col min="7428" max="7428" width="7.109375" style="270" customWidth="1"/>
    <col min="7429" max="7429" width="9.33203125" style="270" customWidth="1"/>
    <col min="7430" max="7430" width="7.109375" style="270" customWidth="1"/>
    <col min="7431" max="7431" width="9.33203125" style="270" customWidth="1"/>
    <col min="7432" max="7432" width="7.109375" style="270" customWidth="1"/>
    <col min="7433" max="7433" width="9.33203125" style="270" customWidth="1"/>
    <col min="7434" max="7434" width="7.88671875" style="270" customWidth="1"/>
    <col min="7435" max="7437" width="8.5546875" style="270" customWidth="1"/>
    <col min="7438" max="7438" width="8.88671875" style="270"/>
    <col min="7439" max="7439" width="11.44140625" style="270" customWidth="1"/>
    <col min="7440" max="7441" width="8.44140625" style="270" customWidth="1"/>
    <col min="7442" max="7442" width="10.88671875" style="270" customWidth="1"/>
    <col min="7443" max="7445" width="8.44140625" style="270" customWidth="1"/>
    <col min="7446" max="7448" width="8.88671875" style="270"/>
    <col min="7449" max="7461" width="0" style="270" hidden="1" customWidth="1"/>
    <col min="7462" max="7680" width="8.88671875" style="270"/>
    <col min="7681" max="7681" width="6.109375" style="270" customWidth="1"/>
    <col min="7682" max="7682" width="4.44140625" style="270" customWidth="1"/>
    <col min="7683" max="7683" width="8.33203125" style="270" customWidth="1"/>
    <col min="7684" max="7684" width="7.109375" style="270" customWidth="1"/>
    <col min="7685" max="7685" width="9.33203125" style="270" customWidth="1"/>
    <col min="7686" max="7686" width="7.109375" style="270" customWidth="1"/>
    <col min="7687" max="7687" width="9.33203125" style="270" customWidth="1"/>
    <col min="7688" max="7688" width="7.109375" style="270" customWidth="1"/>
    <col min="7689" max="7689" width="9.33203125" style="270" customWidth="1"/>
    <col min="7690" max="7690" width="7.88671875" style="270" customWidth="1"/>
    <col min="7691" max="7693" width="8.5546875" style="270" customWidth="1"/>
    <col min="7694" max="7694" width="8.88671875" style="270"/>
    <col min="7695" max="7695" width="11.44140625" style="270" customWidth="1"/>
    <col min="7696" max="7697" width="8.44140625" style="270" customWidth="1"/>
    <col min="7698" max="7698" width="10.88671875" style="270" customWidth="1"/>
    <col min="7699" max="7701" width="8.44140625" style="270" customWidth="1"/>
    <col min="7702" max="7704" width="8.88671875" style="270"/>
    <col min="7705" max="7717" width="0" style="270" hidden="1" customWidth="1"/>
    <col min="7718" max="7936" width="8.88671875" style="270"/>
    <col min="7937" max="7937" width="6.109375" style="270" customWidth="1"/>
    <col min="7938" max="7938" width="4.44140625" style="270" customWidth="1"/>
    <col min="7939" max="7939" width="8.33203125" style="270" customWidth="1"/>
    <col min="7940" max="7940" width="7.109375" style="270" customWidth="1"/>
    <col min="7941" max="7941" width="9.33203125" style="270" customWidth="1"/>
    <col min="7942" max="7942" width="7.109375" style="270" customWidth="1"/>
    <col min="7943" max="7943" width="9.33203125" style="270" customWidth="1"/>
    <col min="7944" max="7944" width="7.109375" style="270" customWidth="1"/>
    <col min="7945" max="7945" width="9.33203125" style="270" customWidth="1"/>
    <col min="7946" max="7946" width="7.88671875" style="270" customWidth="1"/>
    <col min="7947" max="7949" width="8.5546875" style="270" customWidth="1"/>
    <col min="7950" max="7950" width="8.88671875" style="270"/>
    <col min="7951" max="7951" width="11.44140625" style="270" customWidth="1"/>
    <col min="7952" max="7953" width="8.44140625" style="270" customWidth="1"/>
    <col min="7954" max="7954" width="10.88671875" style="270" customWidth="1"/>
    <col min="7955" max="7957" width="8.44140625" style="270" customWidth="1"/>
    <col min="7958" max="7960" width="8.88671875" style="270"/>
    <col min="7961" max="7973" width="0" style="270" hidden="1" customWidth="1"/>
    <col min="7974" max="8192" width="8.88671875" style="270"/>
    <col min="8193" max="8193" width="6.109375" style="270" customWidth="1"/>
    <col min="8194" max="8194" width="4.44140625" style="270" customWidth="1"/>
    <col min="8195" max="8195" width="8.33203125" style="270" customWidth="1"/>
    <col min="8196" max="8196" width="7.109375" style="270" customWidth="1"/>
    <col min="8197" max="8197" width="9.33203125" style="270" customWidth="1"/>
    <col min="8198" max="8198" width="7.109375" style="270" customWidth="1"/>
    <col min="8199" max="8199" width="9.33203125" style="270" customWidth="1"/>
    <col min="8200" max="8200" width="7.109375" style="270" customWidth="1"/>
    <col min="8201" max="8201" width="9.33203125" style="270" customWidth="1"/>
    <col min="8202" max="8202" width="7.88671875" style="270" customWidth="1"/>
    <col min="8203" max="8205" width="8.5546875" style="270" customWidth="1"/>
    <col min="8206" max="8206" width="8.88671875" style="270"/>
    <col min="8207" max="8207" width="11.44140625" style="270" customWidth="1"/>
    <col min="8208" max="8209" width="8.44140625" style="270" customWidth="1"/>
    <col min="8210" max="8210" width="10.88671875" style="270" customWidth="1"/>
    <col min="8211" max="8213" width="8.44140625" style="270" customWidth="1"/>
    <col min="8214" max="8216" width="8.88671875" style="270"/>
    <col min="8217" max="8229" width="0" style="270" hidden="1" customWidth="1"/>
    <col min="8230" max="8448" width="8.88671875" style="270"/>
    <col min="8449" max="8449" width="6.109375" style="270" customWidth="1"/>
    <col min="8450" max="8450" width="4.44140625" style="270" customWidth="1"/>
    <col min="8451" max="8451" width="8.33203125" style="270" customWidth="1"/>
    <col min="8452" max="8452" width="7.109375" style="270" customWidth="1"/>
    <col min="8453" max="8453" width="9.33203125" style="270" customWidth="1"/>
    <col min="8454" max="8454" width="7.109375" style="270" customWidth="1"/>
    <col min="8455" max="8455" width="9.33203125" style="270" customWidth="1"/>
    <col min="8456" max="8456" width="7.109375" style="270" customWidth="1"/>
    <col min="8457" max="8457" width="9.33203125" style="270" customWidth="1"/>
    <col min="8458" max="8458" width="7.88671875" style="270" customWidth="1"/>
    <col min="8459" max="8461" width="8.5546875" style="270" customWidth="1"/>
    <col min="8462" max="8462" width="8.88671875" style="270"/>
    <col min="8463" max="8463" width="11.44140625" style="270" customWidth="1"/>
    <col min="8464" max="8465" width="8.44140625" style="270" customWidth="1"/>
    <col min="8466" max="8466" width="10.88671875" style="270" customWidth="1"/>
    <col min="8467" max="8469" width="8.44140625" style="270" customWidth="1"/>
    <col min="8470" max="8472" width="8.88671875" style="270"/>
    <col min="8473" max="8485" width="0" style="270" hidden="1" customWidth="1"/>
    <col min="8486" max="8704" width="8.88671875" style="270"/>
    <col min="8705" max="8705" width="6.109375" style="270" customWidth="1"/>
    <col min="8706" max="8706" width="4.44140625" style="270" customWidth="1"/>
    <col min="8707" max="8707" width="8.33203125" style="270" customWidth="1"/>
    <col min="8708" max="8708" width="7.109375" style="270" customWidth="1"/>
    <col min="8709" max="8709" width="9.33203125" style="270" customWidth="1"/>
    <col min="8710" max="8710" width="7.109375" style="270" customWidth="1"/>
    <col min="8711" max="8711" width="9.33203125" style="270" customWidth="1"/>
    <col min="8712" max="8712" width="7.109375" style="270" customWidth="1"/>
    <col min="8713" max="8713" width="9.33203125" style="270" customWidth="1"/>
    <col min="8714" max="8714" width="7.88671875" style="270" customWidth="1"/>
    <col min="8715" max="8717" width="8.5546875" style="270" customWidth="1"/>
    <col min="8718" max="8718" width="8.88671875" style="270"/>
    <col min="8719" max="8719" width="11.44140625" style="270" customWidth="1"/>
    <col min="8720" max="8721" width="8.44140625" style="270" customWidth="1"/>
    <col min="8722" max="8722" width="10.88671875" style="270" customWidth="1"/>
    <col min="8723" max="8725" width="8.44140625" style="270" customWidth="1"/>
    <col min="8726" max="8728" width="8.88671875" style="270"/>
    <col min="8729" max="8741" width="0" style="270" hidden="1" customWidth="1"/>
    <col min="8742" max="8960" width="8.88671875" style="270"/>
    <col min="8961" max="8961" width="6.109375" style="270" customWidth="1"/>
    <col min="8962" max="8962" width="4.44140625" style="270" customWidth="1"/>
    <col min="8963" max="8963" width="8.33203125" style="270" customWidth="1"/>
    <col min="8964" max="8964" width="7.109375" style="270" customWidth="1"/>
    <col min="8965" max="8965" width="9.33203125" style="270" customWidth="1"/>
    <col min="8966" max="8966" width="7.109375" style="270" customWidth="1"/>
    <col min="8967" max="8967" width="9.33203125" style="270" customWidth="1"/>
    <col min="8968" max="8968" width="7.109375" style="270" customWidth="1"/>
    <col min="8969" max="8969" width="9.33203125" style="270" customWidth="1"/>
    <col min="8970" max="8970" width="7.88671875" style="270" customWidth="1"/>
    <col min="8971" max="8973" width="8.5546875" style="270" customWidth="1"/>
    <col min="8974" max="8974" width="8.88671875" style="270"/>
    <col min="8975" max="8975" width="11.44140625" style="270" customWidth="1"/>
    <col min="8976" max="8977" width="8.44140625" style="270" customWidth="1"/>
    <col min="8978" max="8978" width="10.88671875" style="270" customWidth="1"/>
    <col min="8979" max="8981" width="8.44140625" style="270" customWidth="1"/>
    <col min="8982" max="8984" width="8.88671875" style="270"/>
    <col min="8985" max="8997" width="0" style="270" hidden="1" customWidth="1"/>
    <col min="8998" max="9216" width="8.88671875" style="270"/>
    <col min="9217" max="9217" width="6.109375" style="270" customWidth="1"/>
    <col min="9218" max="9218" width="4.44140625" style="270" customWidth="1"/>
    <col min="9219" max="9219" width="8.33203125" style="270" customWidth="1"/>
    <col min="9220" max="9220" width="7.109375" style="270" customWidth="1"/>
    <col min="9221" max="9221" width="9.33203125" style="270" customWidth="1"/>
    <col min="9222" max="9222" width="7.109375" style="270" customWidth="1"/>
    <col min="9223" max="9223" width="9.33203125" style="270" customWidth="1"/>
    <col min="9224" max="9224" width="7.109375" style="270" customWidth="1"/>
    <col min="9225" max="9225" width="9.33203125" style="270" customWidth="1"/>
    <col min="9226" max="9226" width="7.88671875" style="270" customWidth="1"/>
    <col min="9227" max="9229" width="8.5546875" style="270" customWidth="1"/>
    <col min="9230" max="9230" width="8.88671875" style="270"/>
    <col min="9231" max="9231" width="11.44140625" style="270" customWidth="1"/>
    <col min="9232" max="9233" width="8.44140625" style="270" customWidth="1"/>
    <col min="9234" max="9234" width="10.88671875" style="270" customWidth="1"/>
    <col min="9235" max="9237" width="8.44140625" style="270" customWidth="1"/>
    <col min="9238" max="9240" width="8.88671875" style="270"/>
    <col min="9241" max="9253" width="0" style="270" hidden="1" customWidth="1"/>
    <col min="9254" max="9472" width="8.88671875" style="270"/>
    <col min="9473" max="9473" width="6.109375" style="270" customWidth="1"/>
    <col min="9474" max="9474" width="4.44140625" style="270" customWidth="1"/>
    <col min="9475" max="9475" width="8.33203125" style="270" customWidth="1"/>
    <col min="9476" max="9476" width="7.109375" style="270" customWidth="1"/>
    <col min="9477" max="9477" width="9.33203125" style="270" customWidth="1"/>
    <col min="9478" max="9478" width="7.109375" style="270" customWidth="1"/>
    <col min="9479" max="9479" width="9.33203125" style="270" customWidth="1"/>
    <col min="9480" max="9480" width="7.109375" style="270" customWidth="1"/>
    <col min="9481" max="9481" width="9.33203125" style="270" customWidth="1"/>
    <col min="9482" max="9482" width="7.88671875" style="270" customWidth="1"/>
    <col min="9483" max="9485" width="8.5546875" style="270" customWidth="1"/>
    <col min="9486" max="9486" width="8.88671875" style="270"/>
    <col min="9487" max="9487" width="11.44140625" style="270" customWidth="1"/>
    <col min="9488" max="9489" width="8.44140625" style="270" customWidth="1"/>
    <col min="9490" max="9490" width="10.88671875" style="270" customWidth="1"/>
    <col min="9491" max="9493" width="8.44140625" style="270" customWidth="1"/>
    <col min="9494" max="9496" width="8.88671875" style="270"/>
    <col min="9497" max="9509" width="0" style="270" hidden="1" customWidth="1"/>
    <col min="9510" max="9728" width="8.88671875" style="270"/>
    <col min="9729" max="9729" width="6.109375" style="270" customWidth="1"/>
    <col min="9730" max="9730" width="4.44140625" style="270" customWidth="1"/>
    <col min="9731" max="9731" width="8.33203125" style="270" customWidth="1"/>
    <col min="9732" max="9732" width="7.109375" style="270" customWidth="1"/>
    <col min="9733" max="9733" width="9.33203125" style="270" customWidth="1"/>
    <col min="9734" max="9734" width="7.109375" style="270" customWidth="1"/>
    <col min="9735" max="9735" width="9.33203125" style="270" customWidth="1"/>
    <col min="9736" max="9736" width="7.109375" style="270" customWidth="1"/>
    <col min="9737" max="9737" width="9.33203125" style="270" customWidth="1"/>
    <col min="9738" max="9738" width="7.88671875" style="270" customWidth="1"/>
    <col min="9739" max="9741" width="8.5546875" style="270" customWidth="1"/>
    <col min="9742" max="9742" width="8.88671875" style="270"/>
    <col min="9743" max="9743" width="11.44140625" style="270" customWidth="1"/>
    <col min="9744" max="9745" width="8.44140625" style="270" customWidth="1"/>
    <col min="9746" max="9746" width="10.88671875" style="270" customWidth="1"/>
    <col min="9747" max="9749" width="8.44140625" style="270" customWidth="1"/>
    <col min="9750" max="9752" width="8.88671875" style="270"/>
    <col min="9753" max="9765" width="0" style="270" hidden="1" customWidth="1"/>
    <col min="9766" max="9984" width="8.88671875" style="270"/>
    <col min="9985" max="9985" width="6.109375" style="270" customWidth="1"/>
    <col min="9986" max="9986" width="4.44140625" style="270" customWidth="1"/>
    <col min="9987" max="9987" width="8.33203125" style="270" customWidth="1"/>
    <col min="9988" max="9988" width="7.109375" style="270" customWidth="1"/>
    <col min="9989" max="9989" width="9.33203125" style="270" customWidth="1"/>
    <col min="9990" max="9990" width="7.109375" style="270" customWidth="1"/>
    <col min="9991" max="9991" width="9.33203125" style="270" customWidth="1"/>
    <col min="9992" max="9992" width="7.109375" style="270" customWidth="1"/>
    <col min="9993" max="9993" width="9.33203125" style="270" customWidth="1"/>
    <col min="9994" max="9994" width="7.88671875" style="270" customWidth="1"/>
    <col min="9995" max="9997" width="8.5546875" style="270" customWidth="1"/>
    <col min="9998" max="9998" width="8.88671875" style="270"/>
    <col min="9999" max="9999" width="11.44140625" style="270" customWidth="1"/>
    <col min="10000" max="10001" width="8.44140625" style="270" customWidth="1"/>
    <col min="10002" max="10002" width="10.88671875" style="270" customWidth="1"/>
    <col min="10003" max="10005" width="8.44140625" style="270" customWidth="1"/>
    <col min="10006" max="10008" width="8.88671875" style="270"/>
    <col min="10009" max="10021" width="0" style="270" hidden="1" customWidth="1"/>
    <col min="10022" max="10240" width="8.88671875" style="270"/>
    <col min="10241" max="10241" width="6.109375" style="270" customWidth="1"/>
    <col min="10242" max="10242" width="4.44140625" style="270" customWidth="1"/>
    <col min="10243" max="10243" width="8.33203125" style="270" customWidth="1"/>
    <col min="10244" max="10244" width="7.109375" style="270" customWidth="1"/>
    <col min="10245" max="10245" width="9.33203125" style="270" customWidth="1"/>
    <col min="10246" max="10246" width="7.109375" style="270" customWidth="1"/>
    <col min="10247" max="10247" width="9.33203125" style="270" customWidth="1"/>
    <col min="10248" max="10248" width="7.109375" style="270" customWidth="1"/>
    <col min="10249" max="10249" width="9.33203125" style="270" customWidth="1"/>
    <col min="10250" max="10250" width="7.88671875" style="270" customWidth="1"/>
    <col min="10251" max="10253" width="8.5546875" style="270" customWidth="1"/>
    <col min="10254" max="10254" width="8.88671875" style="270"/>
    <col min="10255" max="10255" width="11.44140625" style="270" customWidth="1"/>
    <col min="10256" max="10257" width="8.44140625" style="270" customWidth="1"/>
    <col min="10258" max="10258" width="10.88671875" style="270" customWidth="1"/>
    <col min="10259" max="10261" width="8.44140625" style="270" customWidth="1"/>
    <col min="10262" max="10264" width="8.88671875" style="270"/>
    <col min="10265" max="10277" width="0" style="270" hidden="1" customWidth="1"/>
    <col min="10278" max="10496" width="8.88671875" style="270"/>
    <col min="10497" max="10497" width="6.109375" style="270" customWidth="1"/>
    <col min="10498" max="10498" width="4.44140625" style="270" customWidth="1"/>
    <col min="10499" max="10499" width="8.33203125" style="270" customWidth="1"/>
    <col min="10500" max="10500" width="7.109375" style="270" customWidth="1"/>
    <col min="10501" max="10501" width="9.33203125" style="270" customWidth="1"/>
    <col min="10502" max="10502" width="7.109375" style="270" customWidth="1"/>
    <col min="10503" max="10503" width="9.33203125" style="270" customWidth="1"/>
    <col min="10504" max="10504" width="7.109375" style="270" customWidth="1"/>
    <col min="10505" max="10505" width="9.33203125" style="270" customWidth="1"/>
    <col min="10506" max="10506" width="7.88671875" style="270" customWidth="1"/>
    <col min="10507" max="10509" width="8.5546875" style="270" customWidth="1"/>
    <col min="10510" max="10510" width="8.88671875" style="270"/>
    <col min="10511" max="10511" width="11.44140625" style="270" customWidth="1"/>
    <col min="10512" max="10513" width="8.44140625" style="270" customWidth="1"/>
    <col min="10514" max="10514" width="10.88671875" style="270" customWidth="1"/>
    <col min="10515" max="10517" width="8.44140625" style="270" customWidth="1"/>
    <col min="10518" max="10520" width="8.88671875" style="270"/>
    <col min="10521" max="10533" width="0" style="270" hidden="1" customWidth="1"/>
    <col min="10534" max="10752" width="8.88671875" style="270"/>
    <col min="10753" max="10753" width="6.109375" style="270" customWidth="1"/>
    <col min="10754" max="10754" width="4.44140625" style="270" customWidth="1"/>
    <col min="10755" max="10755" width="8.33203125" style="270" customWidth="1"/>
    <col min="10756" max="10756" width="7.109375" style="270" customWidth="1"/>
    <col min="10757" max="10757" width="9.33203125" style="270" customWidth="1"/>
    <col min="10758" max="10758" width="7.109375" style="270" customWidth="1"/>
    <col min="10759" max="10759" width="9.33203125" style="270" customWidth="1"/>
    <col min="10760" max="10760" width="7.109375" style="270" customWidth="1"/>
    <col min="10761" max="10761" width="9.33203125" style="270" customWidth="1"/>
    <col min="10762" max="10762" width="7.88671875" style="270" customWidth="1"/>
    <col min="10763" max="10765" width="8.5546875" style="270" customWidth="1"/>
    <col min="10766" max="10766" width="8.88671875" style="270"/>
    <col min="10767" max="10767" width="11.44140625" style="270" customWidth="1"/>
    <col min="10768" max="10769" width="8.44140625" style="270" customWidth="1"/>
    <col min="10770" max="10770" width="10.88671875" style="270" customWidth="1"/>
    <col min="10771" max="10773" width="8.44140625" style="270" customWidth="1"/>
    <col min="10774" max="10776" width="8.88671875" style="270"/>
    <col min="10777" max="10789" width="0" style="270" hidden="1" customWidth="1"/>
    <col min="10790" max="11008" width="8.88671875" style="270"/>
    <col min="11009" max="11009" width="6.109375" style="270" customWidth="1"/>
    <col min="11010" max="11010" width="4.44140625" style="270" customWidth="1"/>
    <col min="11011" max="11011" width="8.33203125" style="270" customWidth="1"/>
    <col min="11012" max="11012" width="7.109375" style="270" customWidth="1"/>
    <col min="11013" max="11013" width="9.33203125" style="270" customWidth="1"/>
    <col min="11014" max="11014" width="7.109375" style="270" customWidth="1"/>
    <col min="11015" max="11015" width="9.33203125" style="270" customWidth="1"/>
    <col min="11016" max="11016" width="7.109375" style="270" customWidth="1"/>
    <col min="11017" max="11017" width="9.33203125" style="270" customWidth="1"/>
    <col min="11018" max="11018" width="7.88671875" style="270" customWidth="1"/>
    <col min="11019" max="11021" width="8.5546875" style="270" customWidth="1"/>
    <col min="11022" max="11022" width="8.88671875" style="270"/>
    <col min="11023" max="11023" width="11.44140625" style="270" customWidth="1"/>
    <col min="11024" max="11025" width="8.44140625" style="270" customWidth="1"/>
    <col min="11026" max="11026" width="10.88671875" style="270" customWidth="1"/>
    <col min="11027" max="11029" width="8.44140625" style="270" customWidth="1"/>
    <col min="11030" max="11032" width="8.88671875" style="270"/>
    <col min="11033" max="11045" width="0" style="270" hidden="1" customWidth="1"/>
    <col min="11046" max="11264" width="8.88671875" style="270"/>
    <col min="11265" max="11265" width="6.109375" style="270" customWidth="1"/>
    <col min="11266" max="11266" width="4.44140625" style="270" customWidth="1"/>
    <col min="11267" max="11267" width="8.33203125" style="270" customWidth="1"/>
    <col min="11268" max="11268" width="7.109375" style="270" customWidth="1"/>
    <col min="11269" max="11269" width="9.33203125" style="270" customWidth="1"/>
    <col min="11270" max="11270" width="7.109375" style="270" customWidth="1"/>
    <col min="11271" max="11271" width="9.33203125" style="270" customWidth="1"/>
    <col min="11272" max="11272" width="7.109375" style="270" customWidth="1"/>
    <col min="11273" max="11273" width="9.33203125" style="270" customWidth="1"/>
    <col min="11274" max="11274" width="7.88671875" style="270" customWidth="1"/>
    <col min="11275" max="11277" width="8.5546875" style="270" customWidth="1"/>
    <col min="11278" max="11278" width="8.88671875" style="270"/>
    <col min="11279" max="11279" width="11.44140625" style="270" customWidth="1"/>
    <col min="11280" max="11281" width="8.44140625" style="270" customWidth="1"/>
    <col min="11282" max="11282" width="10.88671875" style="270" customWidth="1"/>
    <col min="11283" max="11285" width="8.44140625" style="270" customWidth="1"/>
    <col min="11286" max="11288" width="8.88671875" style="270"/>
    <col min="11289" max="11301" width="0" style="270" hidden="1" customWidth="1"/>
    <col min="11302" max="11520" width="8.88671875" style="270"/>
    <col min="11521" max="11521" width="6.109375" style="270" customWidth="1"/>
    <col min="11522" max="11522" width="4.44140625" style="270" customWidth="1"/>
    <col min="11523" max="11523" width="8.33203125" style="270" customWidth="1"/>
    <col min="11524" max="11524" width="7.109375" style="270" customWidth="1"/>
    <col min="11525" max="11525" width="9.33203125" style="270" customWidth="1"/>
    <col min="11526" max="11526" width="7.109375" style="270" customWidth="1"/>
    <col min="11527" max="11527" width="9.33203125" style="270" customWidth="1"/>
    <col min="11528" max="11528" width="7.109375" style="270" customWidth="1"/>
    <col min="11529" max="11529" width="9.33203125" style="270" customWidth="1"/>
    <col min="11530" max="11530" width="7.88671875" style="270" customWidth="1"/>
    <col min="11531" max="11533" width="8.5546875" style="270" customWidth="1"/>
    <col min="11534" max="11534" width="8.88671875" style="270"/>
    <col min="11535" max="11535" width="11.44140625" style="270" customWidth="1"/>
    <col min="11536" max="11537" width="8.44140625" style="270" customWidth="1"/>
    <col min="11538" max="11538" width="10.88671875" style="270" customWidth="1"/>
    <col min="11539" max="11541" width="8.44140625" style="270" customWidth="1"/>
    <col min="11542" max="11544" width="8.88671875" style="270"/>
    <col min="11545" max="11557" width="0" style="270" hidden="1" customWidth="1"/>
    <col min="11558" max="11776" width="8.88671875" style="270"/>
    <col min="11777" max="11777" width="6.109375" style="270" customWidth="1"/>
    <col min="11778" max="11778" width="4.44140625" style="270" customWidth="1"/>
    <col min="11779" max="11779" width="8.33203125" style="270" customWidth="1"/>
    <col min="11780" max="11780" width="7.109375" style="270" customWidth="1"/>
    <col min="11781" max="11781" width="9.33203125" style="270" customWidth="1"/>
    <col min="11782" max="11782" width="7.109375" style="270" customWidth="1"/>
    <col min="11783" max="11783" width="9.33203125" style="270" customWidth="1"/>
    <col min="11784" max="11784" width="7.109375" style="270" customWidth="1"/>
    <col min="11785" max="11785" width="9.33203125" style="270" customWidth="1"/>
    <col min="11786" max="11786" width="7.88671875" style="270" customWidth="1"/>
    <col min="11787" max="11789" width="8.5546875" style="270" customWidth="1"/>
    <col min="11790" max="11790" width="8.88671875" style="270"/>
    <col min="11791" max="11791" width="11.44140625" style="270" customWidth="1"/>
    <col min="11792" max="11793" width="8.44140625" style="270" customWidth="1"/>
    <col min="11794" max="11794" width="10.88671875" style="270" customWidth="1"/>
    <col min="11795" max="11797" width="8.44140625" style="270" customWidth="1"/>
    <col min="11798" max="11800" width="8.88671875" style="270"/>
    <col min="11801" max="11813" width="0" style="270" hidden="1" customWidth="1"/>
    <col min="11814" max="12032" width="8.88671875" style="270"/>
    <col min="12033" max="12033" width="6.109375" style="270" customWidth="1"/>
    <col min="12034" max="12034" width="4.44140625" style="270" customWidth="1"/>
    <col min="12035" max="12035" width="8.33203125" style="270" customWidth="1"/>
    <col min="12036" max="12036" width="7.109375" style="270" customWidth="1"/>
    <col min="12037" max="12037" width="9.33203125" style="270" customWidth="1"/>
    <col min="12038" max="12038" width="7.109375" style="270" customWidth="1"/>
    <col min="12039" max="12039" width="9.33203125" style="270" customWidth="1"/>
    <col min="12040" max="12040" width="7.109375" style="270" customWidth="1"/>
    <col min="12041" max="12041" width="9.33203125" style="270" customWidth="1"/>
    <col min="12042" max="12042" width="7.88671875" style="270" customWidth="1"/>
    <col min="12043" max="12045" width="8.5546875" style="270" customWidth="1"/>
    <col min="12046" max="12046" width="8.88671875" style="270"/>
    <col min="12047" max="12047" width="11.44140625" style="270" customWidth="1"/>
    <col min="12048" max="12049" width="8.44140625" style="270" customWidth="1"/>
    <col min="12050" max="12050" width="10.88671875" style="270" customWidth="1"/>
    <col min="12051" max="12053" width="8.44140625" style="270" customWidth="1"/>
    <col min="12054" max="12056" width="8.88671875" style="270"/>
    <col min="12057" max="12069" width="0" style="270" hidden="1" customWidth="1"/>
    <col min="12070" max="12288" width="8.88671875" style="270"/>
    <col min="12289" max="12289" width="6.109375" style="270" customWidth="1"/>
    <col min="12290" max="12290" width="4.44140625" style="270" customWidth="1"/>
    <col min="12291" max="12291" width="8.33203125" style="270" customWidth="1"/>
    <col min="12292" max="12292" width="7.109375" style="270" customWidth="1"/>
    <col min="12293" max="12293" width="9.33203125" style="270" customWidth="1"/>
    <col min="12294" max="12294" width="7.109375" style="270" customWidth="1"/>
    <col min="12295" max="12295" width="9.33203125" style="270" customWidth="1"/>
    <col min="12296" max="12296" width="7.109375" style="270" customWidth="1"/>
    <col min="12297" max="12297" width="9.33203125" style="270" customWidth="1"/>
    <col min="12298" max="12298" width="7.88671875" style="270" customWidth="1"/>
    <col min="12299" max="12301" width="8.5546875" style="270" customWidth="1"/>
    <col min="12302" max="12302" width="8.88671875" style="270"/>
    <col min="12303" max="12303" width="11.44140625" style="270" customWidth="1"/>
    <col min="12304" max="12305" width="8.44140625" style="270" customWidth="1"/>
    <col min="12306" max="12306" width="10.88671875" style="270" customWidth="1"/>
    <col min="12307" max="12309" width="8.44140625" style="270" customWidth="1"/>
    <col min="12310" max="12312" width="8.88671875" style="270"/>
    <col min="12313" max="12325" width="0" style="270" hidden="1" customWidth="1"/>
    <col min="12326" max="12544" width="8.88671875" style="270"/>
    <col min="12545" max="12545" width="6.109375" style="270" customWidth="1"/>
    <col min="12546" max="12546" width="4.44140625" style="270" customWidth="1"/>
    <col min="12547" max="12547" width="8.33203125" style="270" customWidth="1"/>
    <col min="12548" max="12548" width="7.109375" style="270" customWidth="1"/>
    <col min="12549" max="12549" width="9.33203125" style="270" customWidth="1"/>
    <col min="12550" max="12550" width="7.109375" style="270" customWidth="1"/>
    <col min="12551" max="12551" width="9.33203125" style="270" customWidth="1"/>
    <col min="12552" max="12552" width="7.109375" style="270" customWidth="1"/>
    <col min="12553" max="12553" width="9.33203125" style="270" customWidth="1"/>
    <col min="12554" max="12554" width="7.88671875" style="270" customWidth="1"/>
    <col min="12555" max="12557" width="8.5546875" style="270" customWidth="1"/>
    <col min="12558" max="12558" width="8.88671875" style="270"/>
    <col min="12559" max="12559" width="11.44140625" style="270" customWidth="1"/>
    <col min="12560" max="12561" width="8.44140625" style="270" customWidth="1"/>
    <col min="12562" max="12562" width="10.88671875" style="270" customWidth="1"/>
    <col min="12563" max="12565" width="8.44140625" style="270" customWidth="1"/>
    <col min="12566" max="12568" width="8.88671875" style="270"/>
    <col min="12569" max="12581" width="0" style="270" hidden="1" customWidth="1"/>
    <col min="12582" max="12800" width="8.88671875" style="270"/>
    <col min="12801" max="12801" width="6.109375" style="270" customWidth="1"/>
    <col min="12802" max="12802" width="4.44140625" style="270" customWidth="1"/>
    <col min="12803" max="12803" width="8.33203125" style="270" customWidth="1"/>
    <col min="12804" max="12804" width="7.109375" style="270" customWidth="1"/>
    <col min="12805" max="12805" width="9.33203125" style="270" customWidth="1"/>
    <col min="12806" max="12806" width="7.109375" style="270" customWidth="1"/>
    <col min="12807" max="12807" width="9.33203125" style="270" customWidth="1"/>
    <col min="12808" max="12808" width="7.109375" style="270" customWidth="1"/>
    <col min="12809" max="12809" width="9.33203125" style="270" customWidth="1"/>
    <col min="12810" max="12810" width="7.88671875" style="270" customWidth="1"/>
    <col min="12811" max="12813" width="8.5546875" style="270" customWidth="1"/>
    <col min="12814" max="12814" width="8.88671875" style="270"/>
    <col min="12815" max="12815" width="11.44140625" style="270" customWidth="1"/>
    <col min="12816" max="12817" width="8.44140625" style="270" customWidth="1"/>
    <col min="12818" max="12818" width="10.88671875" style="270" customWidth="1"/>
    <col min="12819" max="12821" width="8.44140625" style="270" customWidth="1"/>
    <col min="12822" max="12824" width="8.88671875" style="270"/>
    <col min="12825" max="12837" width="0" style="270" hidden="1" customWidth="1"/>
    <col min="12838" max="13056" width="8.88671875" style="270"/>
    <col min="13057" max="13057" width="6.109375" style="270" customWidth="1"/>
    <col min="13058" max="13058" width="4.44140625" style="270" customWidth="1"/>
    <col min="13059" max="13059" width="8.33203125" style="270" customWidth="1"/>
    <col min="13060" max="13060" width="7.109375" style="270" customWidth="1"/>
    <col min="13061" max="13061" width="9.33203125" style="270" customWidth="1"/>
    <col min="13062" max="13062" width="7.109375" style="270" customWidth="1"/>
    <col min="13063" max="13063" width="9.33203125" style="270" customWidth="1"/>
    <col min="13064" max="13064" width="7.109375" style="270" customWidth="1"/>
    <col min="13065" max="13065" width="9.33203125" style="270" customWidth="1"/>
    <col min="13066" max="13066" width="7.88671875" style="270" customWidth="1"/>
    <col min="13067" max="13069" width="8.5546875" style="270" customWidth="1"/>
    <col min="13070" max="13070" width="8.88671875" style="270"/>
    <col min="13071" max="13071" width="11.44140625" style="270" customWidth="1"/>
    <col min="13072" max="13073" width="8.44140625" style="270" customWidth="1"/>
    <col min="13074" max="13074" width="10.88671875" style="270" customWidth="1"/>
    <col min="13075" max="13077" width="8.44140625" style="270" customWidth="1"/>
    <col min="13078" max="13080" width="8.88671875" style="270"/>
    <col min="13081" max="13093" width="0" style="270" hidden="1" customWidth="1"/>
    <col min="13094" max="13312" width="8.88671875" style="270"/>
    <col min="13313" max="13313" width="6.109375" style="270" customWidth="1"/>
    <col min="13314" max="13314" width="4.44140625" style="270" customWidth="1"/>
    <col min="13315" max="13315" width="8.33203125" style="270" customWidth="1"/>
    <col min="13316" max="13316" width="7.109375" style="270" customWidth="1"/>
    <col min="13317" max="13317" width="9.33203125" style="270" customWidth="1"/>
    <col min="13318" max="13318" width="7.109375" style="270" customWidth="1"/>
    <col min="13319" max="13319" width="9.33203125" style="270" customWidth="1"/>
    <col min="13320" max="13320" width="7.109375" style="270" customWidth="1"/>
    <col min="13321" max="13321" width="9.33203125" style="270" customWidth="1"/>
    <col min="13322" max="13322" width="7.88671875" style="270" customWidth="1"/>
    <col min="13323" max="13325" width="8.5546875" style="270" customWidth="1"/>
    <col min="13326" max="13326" width="8.88671875" style="270"/>
    <col min="13327" max="13327" width="11.44140625" style="270" customWidth="1"/>
    <col min="13328" max="13329" width="8.44140625" style="270" customWidth="1"/>
    <col min="13330" max="13330" width="10.88671875" style="270" customWidth="1"/>
    <col min="13331" max="13333" width="8.44140625" style="270" customWidth="1"/>
    <col min="13334" max="13336" width="8.88671875" style="270"/>
    <col min="13337" max="13349" width="0" style="270" hidden="1" customWidth="1"/>
    <col min="13350" max="13568" width="8.88671875" style="270"/>
    <col min="13569" max="13569" width="6.109375" style="270" customWidth="1"/>
    <col min="13570" max="13570" width="4.44140625" style="270" customWidth="1"/>
    <col min="13571" max="13571" width="8.33203125" style="270" customWidth="1"/>
    <col min="13572" max="13572" width="7.109375" style="270" customWidth="1"/>
    <col min="13573" max="13573" width="9.33203125" style="270" customWidth="1"/>
    <col min="13574" max="13574" width="7.109375" style="270" customWidth="1"/>
    <col min="13575" max="13575" width="9.33203125" style="270" customWidth="1"/>
    <col min="13576" max="13576" width="7.109375" style="270" customWidth="1"/>
    <col min="13577" max="13577" width="9.33203125" style="270" customWidth="1"/>
    <col min="13578" max="13578" width="7.88671875" style="270" customWidth="1"/>
    <col min="13579" max="13581" width="8.5546875" style="270" customWidth="1"/>
    <col min="13582" max="13582" width="8.88671875" style="270"/>
    <col min="13583" max="13583" width="11.44140625" style="270" customWidth="1"/>
    <col min="13584" max="13585" width="8.44140625" style="270" customWidth="1"/>
    <col min="13586" max="13586" width="10.88671875" style="270" customWidth="1"/>
    <col min="13587" max="13589" width="8.44140625" style="270" customWidth="1"/>
    <col min="13590" max="13592" width="8.88671875" style="270"/>
    <col min="13593" max="13605" width="0" style="270" hidden="1" customWidth="1"/>
    <col min="13606" max="13824" width="8.88671875" style="270"/>
    <col min="13825" max="13825" width="6.109375" style="270" customWidth="1"/>
    <col min="13826" max="13826" width="4.44140625" style="270" customWidth="1"/>
    <col min="13827" max="13827" width="8.33203125" style="270" customWidth="1"/>
    <col min="13828" max="13828" width="7.109375" style="270" customWidth="1"/>
    <col min="13829" max="13829" width="9.33203125" style="270" customWidth="1"/>
    <col min="13830" max="13830" width="7.109375" style="270" customWidth="1"/>
    <col min="13831" max="13831" width="9.33203125" style="270" customWidth="1"/>
    <col min="13832" max="13832" width="7.109375" style="270" customWidth="1"/>
    <col min="13833" max="13833" width="9.33203125" style="270" customWidth="1"/>
    <col min="13834" max="13834" width="7.88671875" style="270" customWidth="1"/>
    <col min="13835" max="13837" width="8.5546875" style="270" customWidth="1"/>
    <col min="13838" max="13838" width="8.88671875" style="270"/>
    <col min="13839" max="13839" width="11.44140625" style="270" customWidth="1"/>
    <col min="13840" max="13841" width="8.44140625" style="270" customWidth="1"/>
    <col min="13842" max="13842" width="10.88671875" style="270" customWidth="1"/>
    <col min="13843" max="13845" width="8.44140625" style="270" customWidth="1"/>
    <col min="13846" max="13848" width="8.88671875" style="270"/>
    <col min="13849" max="13861" width="0" style="270" hidden="1" customWidth="1"/>
    <col min="13862" max="14080" width="8.88671875" style="270"/>
    <col min="14081" max="14081" width="6.109375" style="270" customWidth="1"/>
    <col min="14082" max="14082" width="4.44140625" style="270" customWidth="1"/>
    <col min="14083" max="14083" width="8.33203125" style="270" customWidth="1"/>
    <col min="14084" max="14084" width="7.109375" style="270" customWidth="1"/>
    <col min="14085" max="14085" width="9.33203125" style="270" customWidth="1"/>
    <col min="14086" max="14086" width="7.109375" style="270" customWidth="1"/>
    <col min="14087" max="14087" width="9.33203125" style="270" customWidth="1"/>
    <col min="14088" max="14088" width="7.109375" style="270" customWidth="1"/>
    <col min="14089" max="14089" width="9.33203125" style="270" customWidth="1"/>
    <col min="14090" max="14090" width="7.88671875" style="270" customWidth="1"/>
    <col min="14091" max="14093" width="8.5546875" style="270" customWidth="1"/>
    <col min="14094" max="14094" width="8.88671875" style="270"/>
    <col min="14095" max="14095" width="11.44140625" style="270" customWidth="1"/>
    <col min="14096" max="14097" width="8.44140625" style="270" customWidth="1"/>
    <col min="14098" max="14098" width="10.88671875" style="270" customWidth="1"/>
    <col min="14099" max="14101" width="8.44140625" style="270" customWidth="1"/>
    <col min="14102" max="14104" width="8.88671875" style="270"/>
    <col min="14105" max="14117" width="0" style="270" hidden="1" customWidth="1"/>
    <col min="14118" max="14336" width="8.88671875" style="270"/>
    <col min="14337" max="14337" width="6.109375" style="270" customWidth="1"/>
    <col min="14338" max="14338" width="4.44140625" style="270" customWidth="1"/>
    <col min="14339" max="14339" width="8.33203125" style="270" customWidth="1"/>
    <col min="14340" max="14340" width="7.109375" style="270" customWidth="1"/>
    <col min="14341" max="14341" width="9.33203125" style="270" customWidth="1"/>
    <col min="14342" max="14342" width="7.109375" style="270" customWidth="1"/>
    <col min="14343" max="14343" width="9.33203125" style="270" customWidth="1"/>
    <col min="14344" max="14344" width="7.109375" style="270" customWidth="1"/>
    <col min="14345" max="14345" width="9.33203125" style="270" customWidth="1"/>
    <col min="14346" max="14346" width="7.88671875" style="270" customWidth="1"/>
    <col min="14347" max="14349" width="8.5546875" style="270" customWidth="1"/>
    <col min="14350" max="14350" width="8.88671875" style="270"/>
    <col min="14351" max="14351" width="11.44140625" style="270" customWidth="1"/>
    <col min="14352" max="14353" width="8.44140625" style="270" customWidth="1"/>
    <col min="14354" max="14354" width="10.88671875" style="270" customWidth="1"/>
    <col min="14355" max="14357" width="8.44140625" style="270" customWidth="1"/>
    <col min="14358" max="14360" width="8.88671875" style="270"/>
    <col min="14361" max="14373" width="0" style="270" hidden="1" customWidth="1"/>
    <col min="14374" max="14592" width="8.88671875" style="270"/>
    <col min="14593" max="14593" width="6.109375" style="270" customWidth="1"/>
    <col min="14594" max="14594" width="4.44140625" style="270" customWidth="1"/>
    <col min="14595" max="14595" width="8.33203125" style="270" customWidth="1"/>
    <col min="14596" max="14596" width="7.109375" style="270" customWidth="1"/>
    <col min="14597" max="14597" width="9.33203125" style="270" customWidth="1"/>
    <col min="14598" max="14598" width="7.109375" style="270" customWidth="1"/>
    <col min="14599" max="14599" width="9.33203125" style="270" customWidth="1"/>
    <col min="14600" max="14600" width="7.109375" style="270" customWidth="1"/>
    <col min="14601" max="14601" width="9.33203125" style="270" customWidth="1"/>
    <col min="14602" max="14602" width="7.88671875" style="270" customWidth="1"/>
    <col min="14603" max="14605" width="8.5546875" style="270" customWidth="1"/>
    <col min="14606" max="14606" width="8.88671875" style="270"/>
    <col min="14607" max="14607" width="11.44140625" style="270" customWidth="1"/>
    <col min="14608" max="14609" width="8.44140625" style="270" customWidth="1"/>
    <col min="14610" max="14610" width="10.88671875" style="270" customWidth="1"/>
    <col min="14611" max="14613" width="8.44140625" style="270" customWidth="1"/>
    <col min="14614" max="14616" width="8.88671875" style="270"/>
    <col min="14617" max="14629" width="0" style="270" hidden="1" customWidth="1"/>
    <col min="14630" max="14848" width="8.88671875" style="270"/>
    <col min="14849" max="14849" width="6.109375" style="270" customWidth="1"/>
    <col min="14850" max="14850" width="4.44140625" style="270" customWidth="1"/>
    <col min="14851" max="14851" width="8.33203125" style="270" customWidth="1"/>
    <col min="14852" max="14852" width="7.109375" style="270" customWidth="1"/>
    <col min="14853" max="14853" width="9.33203125" style="270" customWidth="1"/>
    <col min="14854" max="14854" width="7.109375" style="270" customWidth="1"/>
    <col min="14855" max="14855" width="9.33203125" style="270" customWidth="1"/>
    <col min="14856" max="14856" width="7.109375" style="270" customWidth="1"/>
    <col min="14857" max="14857" width="9.33203125" style="270" customWidth="1"/>
    <col min="14858" max="14858" width="7.88671875" style="270" customWidth="1"/>
    <col min="14859" max="14861" width="8.5546875" style="270" customWidth="1"/>
    <col min="14862" max="14862" width="8.88671875" style="270"/>
    <col min="14863" max="14863" width="11.44140625" style="270" customWidth="1"/>
    <col min="14864" max="14865" width="8.44140625" style="270" customWidth="1"/>
    <col min="14866" max="14866" width="10.88671875" style="270" customWidth="1"/>
    <col min="14867" max="14869" width="8.44140625" style="270" customWidth="1"/>
    <col min="14870" max="14872" width="8.88671875" style="270"/>
    <col min="14873" max="14885" width="0" style="270" hidden="1" customWidth="1"/>
    <col min="14886" max="15104" width="8.88671875" style="270"/>
    <col min="15105" max="15105" width="6.109375" style="270" customWidth="1"/>
    <col min="15106" max="15106" width="4.44140625" style="270" customWidth="1"/>
    <col min="15107" max="15107" width="8.33203125" style="270" customWidth="1"/>
    <col min="15108" max="15108" width="7.109375" style="270" customWidth="1"/>
    <col min="15109" max="15109" width="9.33203125" style="270" customWidth="1"/>
    <col min="15110" max="15110" width="7.109375" style="270" customWidth="1"/>
    <col min="15111" max="15111" width="9.33203125" style="270" customWidth="1"/>
    <col min="15112" max="15112" width="7.109375" style="270" customWidth="1"/>
    <col min="15113" max="15113" width="9.33203125" style="270" customWidth="1"/>
    <col min="15114" max="15114" width="7.88671875" style="270" customWidth="1"/>
    <col min="15115" max="15117" width="8.5546875" style="270" customWidth="1"/>
    <col min="15118" max="15118" width="8.88671875" style="270"/>
    <col min="15119" max="15119" width="11.44140625" style="270" customWidth="1"/>
    <col min="15120" max="15121" width="8.44140625" style="270" customWidth="1"/>
    <col min="15122" max="15122" width="10.88671875" style="270" customWidth="1"/>
    <col min="15123" max="15125" width="8.44140625" style="270" customWidth="1"/>
    <col min="15126" max="15128" width="8.88671875" style="270"/>
    <col min="15129" max="15141" width="0" style="270" hidden="1" customWidth="1"/>
    <col min="15142" max="15360" width="8.88671875" style="270"/>
    <col min="15361" max="15361" width="6.109375" style="270" customWidth="1"/>
    <col min="15362" max="15362" width="4.44140625" style="270" customWidth="1"/>
    <col min="15363" max="15363" width="8.33203125" style="270" customWidth="1"/>
    <col min="15364" max="15364" width="7.109375" style="270" customWidth="1"/>
    <col min="15365" max="15365" width="9.33203125" style="270" customWidth="1"/>
    <col min="15366" max="15366" width="7.109375" style="270" customWidth="1"/>
    <col min="15367" max="15367" width="9.33203125" style="270" customWidth="1"/>
    <col min="15368" max="15368" width="7.109375" style="270" customWidth="1"/>
    <col min="15369" max="15369" width="9.33203125" style="270" customWidth="1"/>
    <col min="15370" max="15370" width="7.88671875" style="270" customWidth="1"/>
    <col min="15371" max="15373" width="8.5546875" style="270" customWidth="1"/>
    <col min="15374" max="15374" width="8.88671875" style="270"/>
    <col min="15375" max="15375" width="11.44140625" style="270" customWidth="1"/>
    <col min="15376" max="15377" width="8.44140625" style="270" customWidth="1"/>
    <col min="15378" max="15378" width="10.88671875" style="270" customWidth="1"/>
    <col min="15379" max="15381" width="8.44140625" style="270" customWidth="1"/>
    <col min="15382" max="15384" width="8.88671875" style="270"/>
    <col min="15385" max="15397" width="0" style="270" hidden="1" customWidth="1"/>
    <col min="15398" max="15616" width="8.88671875" style="270"/>
    <col min="15617" max="15617" width="6.109375" style="270" customWidth="1"/>
    <col min="15618" max="15618" width="4.44140625" style="270" customWidth="1"/>
    <col min="15619" max="15619" width="8.33203125" style="270" customWidth="1"/>
    <col min="15620" max="15620" width="7.109375" style="270" customWidth="1"/>
    <col min="15621" max="15621" width="9.33203125" style="270" customWidth="1"/>
    <col min="15622" max="15622" width="7.109375" style="270" customWidth="1"/>
    <col min="15623" max="15623" width="9.33203125" style="270" customWidth="1"/>
    <col min="15624" max="15624" width="7.109375" style="270" customWidth="1"/>
    <col min="15625" max="15625" width="9.33203125" style="270" customWidth="1"/>
    <col min="15626" max="15626" width="7.88671875" style="270" customWidth="1"/>
    <col min="15627" max="15629" width="8.5546875" style="270" customWidth="1"/>
    <col min="15630" max="15630" width="8.88671875" style="270"/>
    <col min="15631" max="15631" width="11.44140625" style="270" customWidth="1"/>
    <col min="15632" max="15633" width="8.44140625" style="270" customWidth="1"/>
    <col min="15634" max="15634" width="10.88671875" style="270" customWidth="1"/>
    <col min="15635" max="15637" width="8.44140625" style="270" customWidth="1"/>
    <col min="15638" max="15640" width="8.88671875" style="270"/>
    <col min="15641" max="15653" width="0" style="270" hidden="1" customWidth="1"/>
    <col min="15654" max="15872" width="8.88671875" style="270"/>
    <col min="15873" max="15873" width="6.109375" style="270" customWidth="1"/>
    <col min="15874" max="15874" width="4.44140625" style="270" customWidth="1"/>
    <col min="15875" max="15875" width="8.33203125" style="270" customWidth="1"/>
    <col min="15876" max="15876" width="7.109375" style="270" customWidth="1"/>
    <col min="15877" max="15877" width="9.33203125" style="270" customWidth="1"/>
    <col min="15878" max="15878" width="7.109375" style="270" customWidth="1"/>
    <col min="15879" max="15879" width="9.33203125" style="270" customWidth="1"/>
    <col min="15880" max="15880" width="7.109375" style="270" customWidth="1"/>
    <col min="15881" max="15881" width="9.33203125" style="270" customWidth="1"/>
    <col min="15882" max="15882" width="7.88671875" style="270" customWidth="1"/>
    <col min="15883" max="15885" width="8.5546875" style="270" customWidth="1"/>
    <col min="15886" max="15886" width="8.88671875" style="270"/>
    <col min="15887" max="15887" width="11.44140625" style="270" customWidth="1"/>
    <col min="15888" max="15889" width="8.44140625" style="270" customWidth="1"/>
    <col min="15890" max="15890" width="10.88671875" style="270" customWidth="1"/>
    <col min="15891" max="15893" width="8.44140625" style="270" customWidth="1"/>
    <col min="15894" max="15896" width="8.88671875" style="270"/>
    <col min="15897" max="15909" width="0" style="270" hidden="1" customWidth="1"/>
    <col min="15910" max="16128" width="8.88671875" style="270"/>
    <col min="16129" max="16129" width="6.109375" style="270" customWidth="1"/>
    <col min="16130" max="16130" width="4.44140625" style="270" customWidth="1"/>
    <col min="16131" max="16131" width="8.33203125" style="270" customWidth="1"/>
    <col min="16132" max="16132" width="7.109375" style="270" customWidth="1"/>
    <col min="16133" max="16133" width="9.33203125" style="270" customWidth="1"/>
    <col min="16134" max="16134" width="7.109375" style="270" customWidth="1"/>
    <col min="16135" max="16135" width="9.33203125" style="270" customWidth="1"/>
    <col min="16136" max="16136" width="7.109375" style="270" customWidth="1"/>
    <col min="16137" max="16137" width="9.33203125" style="270" customWidth="1"/>
    <col min="16138" max="16138" width="7.88671875" style="270" customWidth="1"/>
    <col min="16139" max="16141" width="8.5546875" style="270" customWidth="1"/>
    <col min="16142" max="16142" width="8.88671875" style="270"/>
    <col min="16143" max="16143" width="11.44140625" style="270" customWidth="1"/>
    <col min="16144" max="16145" width="8.44140625" style="270" customWidth="1"/>
    <col min="16146" max="16146" width="10.88671875" style="270" customWidth="1"/>
    <col min="16147" max="16149" width="8.44140625" style="270" customWidth="1"/>
    <col min="16150" max="16152" width="8.88671875" style="270"/>
    <col min="16153" max="16165" width="0" style="270" hidden="1" customWidth="1"/>
    <col min="16166" max="16384" width="8.88671875" style="270"/>
  </cols>
  <sheetData>
    <row r="1" spans="1:37" ht="24.6" x14ac:dyDescent="0.25">
      <c r="A1" s="656" t="str">
        <f>[2]Altalanos!$A$6</f>
        <v>Somogy Vármegyei Tenisz DO B kategória - Leány</v>
      </c>
      <c r="B1" s="656"/>
      <c r="C1" s="656"/>
      <c r="D1" s="656"/>
      <c r="E1" s="656"/>
      <c r="F1" s="656"/>
      <c r="G1" s="349"/>
      <c r="H1" s="350" t="s">
        <v>44</v>
      </c>
      <c r="I1" s="351"/>
      <c r="J1" s="352"/>
      <c r="L1" s="353"/>
      <c r="M1" s="354"/>
      <c r="N1" s="355"/>
      <c r="O1" s="355" t="s">
        <v>11</v>
      </c>
      <c r="P1" s="355"/>
      <c r="Q1" s="356"/>
      <c r="R1" s="355"/>
      <c r="AB1" s="357" t="e">
        <f>IF(Y5=1,CONCATENATE(VLOOKUP(Y3,AA16:AH27,2)),CONCATENATE(VLOOKUP(Y3,AA2:AK13,2)))</f>
        <v>#N/A</v>
      </c>
      <c r="AC1" s="357" t="e">
        <f>IF(Y5=1,CONCATENATE(VLOOKUP(Y3,AA16:AK27,3)),CONCATENATE(VLOOKUP(Y3,AA2:AK13,3)))</f>
        <v>#N/A</v>
      </c>
      <c r="AD1" s="357" t="e">
        <f>IF(Y5=1,CONCATENATE(VLOOKUP(Y3,AA16:AK27,4)),CONCATENATE(VLOOKUP(Y3,AA2:AK13,4)))</f>
        <v>#N/A</v>
      </c>
      <c r="AE1" s="357" t="e">
        <f>IF(Y5=1,CONCATENATE(VLOOKUP(Y3,AA16:AK27,5)),CONCATENATE(VLOOKUP(Y3,AA2:AK13,5)))</f>
        <v>#N/A</v>
      </c>
      <c r="AF1" s="357" t="e">
        <f>IF(Y5=1,CONCATENATE(VLOOKUP(Y3,AA16:AK27,6)),CONCATENATE(VLOOKUP(Y3,AA2:AK13,6)))</f>
        <v>#N/A</v>
      </c>
      <c r="AG1" s="357" t="e">
        <f>IF(Y5=1,CONCATENATE(VLOOKUP(Y3,AA16:AK27,7)),CONCATENATE(VLOOKUP(Y3,AA2:AK13,7)))</f>
        <v>#N/A</v>
      </c>
      <c r="AH1" s="357" t="e">
        <f>IF(Y5=1,CONCATENATE(VLOOKUP(Y3,AA16:AK27,8)),CONCATENATE(VLOOKUP(Y3,AA2:AK13,8)))</f>
        <v>#N/A</v>
      </c>
      <c r="AI1" s="357" t="e">
        <f>IF(Y5=1,CONCATENATE(VLOOKUP(Y3,AA16:AK27,9)),CONCATENATE(VLOOKUP(Y3,AA2:AK13,9)))</f>
        <v>#N/A</v>
      </c>
      <c r="AJ1" s="357" t="e">
        <f>IF(Y5=1,CONCATENATE(VLOOKUP(Y3,AA16:AK27,10)),CONCATENATE(VLOOKUP(Y3,AA2:AK13,10)))</f>
        <v>#N/A</v>
      </c>
      <c r="AK1" s="357" t="e">
        <f>IF(Y5=1,CONCATENATE(VLOOKUP(Y3,AA16:AK27,11)),CONCATENATE(VLOOKUP(Y3,AA2:AK13,11)))</f>
        <v>#N/A</v>
      </c>
    </row>
    <row r="2" spans="1:37" x14ac:dyDescent="0.25">
      <c r="A2" s="358" t="s">
        <v>43</v>
      </c>
      <c r="B2" s="359"/>
      <c r="C2" s="359"/>
      <c r="D2" s="359"/>
      <c r="E2" s="636" t="s">
        <v>747</v>
      </c>
      <c r="F2" s="359"/>
      <c r="G2" s="360"/>
      <c r="H2" s="361"/>
      <c r="I2" s="361"/>
      <c r="J2" s="362"/>
      <c r="K2" s="353"/>
      <c r="L2" s="353"/>
      <c r="M2" s="353"/>
      <c r="N2" s="363"/>
      <c r="O2" s="364"/>
      <c r="P2" s="363"/>
      <c r="Q2" s="364"/>
      <c r="R2" s="363"/>
      <c r="Y2" s="365"/>
      <c r="Z2" s="366"/>
      <c r="AA2" s="366" t="s">
        <v>52</v>
      </c>
      <c r="AB2" s="367">
        <v>150</v>
      </c>
      <c r="AC2" s="367">
        <v>120</v>
      </c>
      <c r="AD2" s="367">
        <v>100</v>
      </c>
      <c r="AE2" s="367">
        <v>80</v>
      </c>
      <c r="AF2" s="367">
        <v>70</v>
      </c>
      <c r="AG2" s="367">
        <v>60</v>
      </c>
      <c r="AH2" s="367">
        <v>55</v>
      </c>
      <c r="AI2" s="367">
        <v>50</v>
      </c>
      <c r="AJ2" s="367">
        <v>45</v>
      </c>
      <c r="AK2" s="367">
        <v>40</v>
      </c>
    </row>
    <row r="3" spans="1:37" x14ac:dyDescent="0.25">
      <c r="A3" s="286" t="s">
        <v>21</v>
      </c>
      <c r="B3" s="286"/>
      <c r="C3" s="286"/>
      <c r="D3" s="286"/>
      <c r="E3" s="286" t="s">
        <v>19</v>
      </c>
      <c r="F3" s="286"/>
      <c r="G3" s="286"/>
      <c r="H3" s="286" t="s">
        <v>24</v>
      </c>
      <c r="I3" s="286"/>
      <c r="J3" s="368"/>
      <c r="K3" s="286"/>
      <c r="L3" s="369" t="s">
        <v>25</v>
      </c>
      <c r="M3" s="286"/>
      <c r="N3" s="370"/>
      <c r="O3" s="371"/>
      <c r="P3" s="370"/>
      <c r="Y3" s="366">
        <f>IF(H4="OB","A",IF(H4="IX","W",H4))</f>
        <v>0</v>
      </c>
      <c r="Z3" s="366"/>
      <c r="AA3" s="366" t="s">
        <v>65</v>
      </c>
      <c r="AB3" s="367">
        <v>120</v>
      </c>
      <c r="AC3" s="367">
        <v>90</v>
      </c>
      <c r="AD3" s="367">
        <v>65</v>
      </c>
      <c r="AE3" s="367">
        <v>55</v>
      </c>
      <c r="AF3" s="367">
        <v>50</v>
      </c>
      <c r="AG3" s="367">
        <v>45</v>
      </c>
      <c r="AH3" s="367">
        <v>40</v>
      </c>
      <c r="AI3" s="367">
        <v>35</v>
      </c>
      <c r="AJ3" s="367">
        <v>25</v>
      </c>
      <c r="AK3" s="367">
        <v>20</v>
      </c>
    </row>
    <row r="4" spans="1:37" ht="13.8" thickBot="1" x14ac:dyDescent="0.3">
      <c r="A4" s="657">
        <f>[2]Altalanos!$A$10</f>
        <v>46135</v>
      </c>
      <c r="B4" s="657"/>
      <c r="C4" s="657"/>
      <c r="D4" s="373"/>
      <c r="E4" s="374" t="str">
        <f>[2]Altalanos!$C$10</f>
        <v>Balatonboglár</v>
      </c>
      <c r="F4" s="374"/>
      <c r="G4" s="374"/>
      <c r="H4" s="142"/>
      <c r="I4" s="374"/>
      <c r="J4" s="375"/>
      <c r="K4" s="142"/>
      <c r="L4" s="376" t="str">
        <f>[2]Altalanos!$E$10</f>
        <v>Nagyistók-Nádasi Judit</v>
      </c>
      <c r="M4" s="142"/>
      <c r="N4" s="377"/>
      <c r="O4" s="378"/>
      <c r="P4" s="377"/>
      <c r="Y4" s="366"/>
      <c r="Z4" s="366"/>
      <c r="AA4" s="366" t="s">
        <v>66</v>
      </c>
      <c r="AB4" s="367">
        <v>90</v>
      </c>
      <c r="AC4" s="367">
        <v>60</v>
      </c>
      <c r="AD4" s="367">
        <v>45</v>
      </c>
      <c r="AE4" s="367">
        <v>34</v>
      </c>
      <c r="AF4" s="367">
        <v>27</v>
      </c>
      <c r="AG4" s="367">
        <v>22</v>
      </c>
      <c r="AH4" s="367">
        <v>18</v>
      </c>
      <c r="AI4" s="367">
        <v>15</v>
      </c>
      <c r="AJ4" s="367">
        <v>12</v>
      </c>
      <c r="AK4" s="367">
        <v>9</v>
      </c>
    </row>
    <row r="5" spans="1:37" x14ac:dyDescent="0.25">
      <c r="A5" s="381"/>
      <c r="B5" s="381" t="s">
        <v>41</v>
      </c>
      <c r="C5" s="381" t="s">
        <v>50</v>
      </c>
      <c r="D5" s="381" t="s">
        <v>35</v>
      </c>
      <c r="E5" s="381" t="s">
        <v>55</v>
      </c>
      <c r="F5" s="381"/>
      <c r="G5" s="381" t="s">
        <v>23</v>
      </c>
      <c r="H5" s="381"/>
      <c r="I5" s="381" t="s">
        <v>26</v>
      </c>
      <c r="J5" s="381"/>
      <c r="K5" s="382" t="s">
        <v>56</v>
      </c>
      <c r="L5" s="382" t="s">
        <v>57</v>
      </c>
      <c r="M5" s="382" t="s">
        <v>58</v>
      </c>
      <c r="O5" s="372" t="s">
        <v>59</v>
      </c>
      <c r="P5" s="367" t="s">
        <v>62</v>
      </c>
      <c r="R5" s="372" t="s">
        <v>59</v>
      </c>
      <c r="S5" s="367" t="s">
        <v>365</v>
      </c>
      <c r="Y5" s="366">
        <f>IF(OR([2]Altalanos!$A$8="F1",[2]Altalanos!$A$8="F2",[2]Altalanos!$A$8="N1",[2]Altalanos!$A$8="N2"),1,2)</f>
        <v>2</v>
      </c>
      <c r="Z5" s="366"/>
      <c r="AA5" s="366" t="s">
        <v>67</v>
      </c>
      <c r="AB5" s="367">
        <v>60</v>
      </c>
      <c r="AC5" s="367">
        <v>40</v>
      </c>
      <c r="AD5" s="367">
        <v>30</v>
      </c>
      <c r="AE5" s="367">
        <v>20</v>
      </c>
      <c r="AF5" s="367">
        <v>18</v>
      </c>
      <c r="AG5" s="367">
        <v>15</v>
      </c>
      <c r="AH5" s="367">
        <v>12</v>
      </c>
      <c r="AI5" s="367">
        <v>10</v>
      </c>
      <c r="AJ5" s="367">
        <v>8</v>
      </c>
      <c r="AK5" s="367">
        <v>6</v>
      </c>
    </row>
    <row r="6" spans="1:37" x14ac:dyDescent="0.25">
      <c r="A6" s="385"/>
      <c r="B6" s="385"/>
      <c r="C6" s="385"/>
      <c r="D6" s="385"/>
      <c r="E6" s="385"/>
      <c r="F6" s="385"/>
      <c r="G6" s="385"/>
      <c r="H6" s="385"/>
      <c r="I6" s="385"/>
      <c r="J6" s="385"/>
      <c r="K6" s="385"/>
      <c r="L6" s="385"/>
      <c r="M6" s="385"/>
      <c r="O6" s="379" t="s">
        <v>63</v>
      </c>
      <c r="P6" s="380" t="s">
        <v>60</v>
      </c>
      <c r="R6" s="379" t="s">
        <v>63</v>
      </c>
      <c r="S6" s="380" t="s">
        <v>366</v>
      </c>
      <c r="Y6" s="366"/>
      <c r="Z6" s="366"/>
      <c r="AA6" s="366" t="s">
        <v>68</v>
      </c>
      <c r="AB6" s="367">
        <v>40</v>
      </c>
      <c r="AC6" s="367">
        <v>25</v>
      </c>
      <c r="AD6" s="367">
        <v>18</v>
      </c>
      <c r="AE6" s="367">
        <v>13</v>
      </c>
      <c r="AF6" s="367">
        <v>10</v>
      </c>
      <c r="AG6" s="367">
        <v>8</v>
      </c>
      <c r="AH6" s="367">
        <v>6</v>
      </c>
      <c r="AI6" s="367">
        <v>5</v>
      </c>
      <c r="AJ6" s="367">
        <v>4</v>
      </c>
      <c r="AK6" s="367">
        <v>3</v>
      </c>
    </row>
    <row r="7" spans="1:37" x14ac:dyDescent="0.25">
      <c r="A7" s="460" t="s">
        <v>52</v>
      </c>
      <c r="B7" s="461">
        <v>4</v>
      </c>
      <c r="C7" s="388" t="str">
        <f>IF($B7="","",VLOOKUP($B7,'III.kcs.-U11-N-L elo'!$A$7:$O$22,5))</f>
        <v>151130</v>
      </c>
      <c r="D7" s="388">
        <f>IF($B7="","",VLOOKUP($B7,'III.kcs.-U11-N-L elo'!$A$7:$O$22,15))</f>
        <v>0</v>
      </c>
      <c r="E7" s="389" t="str">
        <f>UPPER(IF($B7="","",VLOOKUP($B7,'III.kcs.-U11-N-L elo'!$A$7:$O$22,2)))</f>
        <v>RENGEL</v>
      </c>
      <c r="F7" s="390"/>
      <c r="G7" s="389" t="str">
        <f>IF($B7="","",VLOOKUP($B7,'III.kcs.-U11-N-L elo'!$A$7:$O$22,3))</f>
        <v>Izabella</v>
      </c>
      <c r="H7" s="390"/>
      <c r="I7" s="389" t="str">
        <f>IF($B7="","",VLOOKUP($B7,'III.kcs.-U11-N-L elo'!$A$7:$O$22,4))</f>
        <v>Nagyboldogasszony - Kaposvár</v>
      </c>
      <c r="J7" s="385"/>
      <c r="K7" s="631" t="s">
        <v>723</v>
      </c>
      <c r="L7" s="391"/>
      <c r="M7" s="392"/>
      <c r="O7" s="383" t="s">
        <v>64</v>
      </c>
      <c r="P7" s="384" t="s">
        <v>61</v>
      </c>
      <c r="R7" s="383" t="s">
        <v>64</v>
      </c>
      <c r="S7" s="384" t="s">
        <v>367</v>
      </c>
      <c r="Y7" s="366"/>
      <c r="Z7" s="366"/>
      <c r="AA7" s="366" t="s">
        <v>69</v>
      </c>
      <c r="AB7" s="367">
        <v>25</v>
      </c>
      <c r="AC7" s="367">
        <v>15</v>
      </c>
      <c r="AD7" s="367">
        <v>13</v>
      </c>
      <c r="AE7" s="367">
        <v>8</v>
      </c>
      <c r="AF7" s="367">
        <v>6</v>
      </c>
      <c r="AG7" s="367">
        <v>4</v>
      </c>
      <c r="AH7" s="367">
        <v>3</v>
      </c>
      <c r="AI7" s="367">
        <v>2</v>
      </c>
      <c r="AJ7" s="367">
        <v>1</v>
      </c>
      <c r="AK7" s="367">
        <v>0</v>
      </c>
    </row>
    <row r="8" spans="1:37" x14ac:dyDescent="0.25">
      <c r="A8" s="386"/>
      <c r="B8" s="462"/>
      <c r="C8" s="385"/>
      <c r="D8" s="385"/>
      <c r="E8" s="385"/>
      <c r="F8" s="385"/>
      <c r="G8" s="385"/>
      <c r="H8" s="385"/>
      <c r="I8" s="385"/>
      <c r="J8" s="385"/>
      <c r="K8" s="632"/>
      <c r="L8" s="386"/>
      <c r="M8" s="394"/>
      <c r="Y8" s="366"/>
      <c r="Z8" s="366"/>
      <c r="AA8" s="366" t="s">
        <v>70</v>
      </c>
      <c r="AB8" s="367">
        <v>15</v>
      </c>
      <c r="AC8" s="367">
        <v>10</v>
      </c>
      <c r="AD8" s="367">
        <v>7</v>
      </c>
      <c r="AE8" s="367">
        <v>5</v>
      </c>
      <c r="AF8" s="367">
        <v>4</v>
      </c>
      <c r="AG8" s="367">
        <v>3</v>
      </c>
      <c r="AH8" s="367">
        <v>2</v>
      </c>
      <c r="AI8" s="367">
        <v>1</v>
      </c>
      <c r="AJ8" s="367">
        <v>0</v>
      </c>
      <c r="AK8" s="367">
        <v>0</v>
      </c>
    </row>
    <row r="9" spans="1:37" x14ac:dyDescent="0.25">
      <c r="A9" s="386" t="s">
        <v>53</v>
      </c>
      <c r="B9" s="463">
        <v>6</v>
      </c>
      <c r="C9" s="388" t="str">
        <f>IF($B9="","",VLOOKUP($B9,'III.kcs.-U11-N-L elo'!$A$7:$O$22,5))</f>
        <v>150822</v>
      </c>
      <c r="D9" s="388">
        <f>IF($B9="","",VLOOKUP($B9,'III.kcs.-U11-N-L elo'!$A$7:$O$22,15))</f>
        <v>0</v>
      </c>
      <c r="E9" s="389" t="str">
        <f>UPPER(IF($B9="","",VLOOKUP($B9,'III.kcs.-U11-N-L elo'!$A$7:$O$22,2)))</f>
        <v>TÓTH</v>
      </c>
      <c r="F9" s="390"/>
      <c r="G9" s="389" t="str">
        <f>IF($B9="","",VLOOKUP($B9,'III.kcs.-U11-N-L elo'!$A$7:$O$22,3))</f>
        <v>Szabina</v>
      </c>
      <c r="H9" s="390"/>
      <c r="I9" s="389" t="str">
        <f>IF($B9="","",VLOOKUP($B9,'III.kcs.-U11-N-L elo'!$A$7:$O$22,4))</f>
        <v>B.lelle-Karádi Ált. Isk. és AMI</v>
      </c>
      <c r="J9" s="385"/>
      <c r="K9" s="631" t="s">
        <v>693</v>
      </c>
      <c r="L9" s="391"/>
      <c r="M9" s="392"/>
      <c r="Y9" s="366"/>
      <c r="Z9" s="366"/>
      <c r="AA9" s="366" t="s">
        <v>71</v>
      </c>
      <c r="AB9" s="367">
        <v>10</v>
      </c>
      <c r="AC9" s="367">
        <v>6</v>
      </c>
      <c r="AD9" s="367">
        <v>4</v>
      </c>
      <c r="AE9" s="367">
        <v>2</v>
      </c>
      <c r="AF9" s="367">
        <v>1</v>
      </c>
      <c r="AG9" s="367">
        <v>0</v>
      </c>
      <c r="AH9" s="367">
        <v>0</v>
      </c>
      <c r="AI9" s="367">
        <v>0</v>
      </c>
      <c r="AJ9" s="367">
        <v>0</v>
      </c>
      <c r="AK9" s="367">
        <v>0</v>
      </c>
    </row>
    <row r="10" spans="1:37" x14ac:dyDescent="0.25">
      <c r="A10" s="386"/>
      <c r="B10" s="462"/>
      <c r="C10" s="385"/>
      <c r="D10" s="385"/>
      <c r="E10" s="385"/>
      <c r="F10" s="385"/>
      <c r="G10" s="385"/>
      <c r="H10" s="385"/>
      <c r="I10" s="385"/>
      <c r="J10" s="385"/>
      <c r="K10" s="632"/>
      <c r="L10" s="386"/>
      <c r="M10" s="394"/>
      <c r="Y10" s="366"/>
      <c r="Z10" s="366"/>
      <c r="AA10" s="366" t="s">
        <v>72</v>
      </c>
      <c r="AB10" s="367">
        <v>6</v>
      </c>
      <c r="AC10" s="367">
        <v>3</v>
      </c>
      <c r="AD10" s="367">
        <v>2</v>
      </c>
      <c r="AE10" s="367">
        <v>1</v>
      </c>
      <c r="AF10" s="367">
        <v>0</v>
      </c>
      <c r="AG10" s="367">
        <v>0</v>
      </c>
      <c r="AH10" s="367">
        <v>0</v>
      </c>
      <c r="AI10" s="367">
        <v>0</v>
      </c>
      <c r="AJ10" s="367">
        <v>0</v>
      </c>
      <c r="AK10" s="367">
        <v>0</v>
      </c>
    </row>
    <row r="11" spans="1:37" x14ac:dyDescent="0.25">
      <c r="A11" s="386" t="s">
        <v>54</v>
      </c>
      <c r="B11" s="463">
        <v>2</v>
      </c>
      <c r="C11" s="388" t="str">
        <f>IF($B11="","",VLOOKUP($B11,'III.kcs.-U11-N-L elo'!$A$7:$O$22,5))</f>
        <v>150111</v>
      </c>
      <c r="D11" s="388">
        <f>IF($B11="","",VLOOKUP($B11,'III.kcs.-U11-N-L elo'!$A$7:$O$22,15))</f>
        <v>0</v>
      </c>
      <c r="E11" s="389" t="str">
        <f>UPPER(IF($B11="","",VLOOKUP($B11,'III.kcs.-U11-N-L elo'!$A$7:$O$22,2)))</f>
        <v>BALOGH</v>
      </c>
      <c r="F11" s="390"/>
      <c r="G11" s="389" t="str">
        <f>IF($B11="","",VLOOKUP($B11,'III.kcs.-U11-N-L elo'!$A$7:$O$22,3))</f>
        <v>Fanni Leila</v>
      </c>
      <c r="H11" s="390"/>
      <c r="I11" s="389" t="str">
        <f>IF($B11="","",VLOOKUP($B11,'III.kcs.-U11-N-L elo'!$A$7:$O$22,4))</f>
        <v>B.lelle-Karádi Ált. Isk. és AMI</v>
      </c>
      <c r="J11" s="385"/>
      <c r="K11" s="631" t="s">
        <v>692</v>
      </c>
      <c r="L11" s="391"/>
      <c r="M11" s="392"/>
      <c r="Y11" s="366"/>
      <c r="Z11" s="366"/>
      <c r="AA11" s="366" t="s">
        <v>77</v>
      </c>
      <c r="AB11" s="367">
        <v>3</v>
      </c>
      <c r="AC11" s="367">
        <v>2</v>
      </c>
      <c r="AD11" s="367">
        <v>1</v>
      </c>
      <c r="AE11" s="367">
        <v>0</v>
      </c>
      <c r="AF11" s="367">
        <v>0</v>
      </c>
      <c r="AG11" s="367">
        <v>0</v>
      </c>
      <c r="AH11" s="367">
        <v>0</v>
      </c>
      <c r="AI11" s="367">
        <v>0</v>
      </c>
      <c r="AJ11" s="367">
        <v>0</v>
      </c>
      <c r="AK11" s="367">
        <v>0</v>
      </c>
    </row>
    <row r="12" spans="1:37" x14ac:dyDescent="0.25">
      <c r="A12" s="385"/>
      <c r="B12" s="460"/>
      <c r="C12" s="385"/>
      <c r="D12" s="385"/>
      <c r="E12" s="385"/>
      <c r="F12" s="385"/>
      <c r="G12" s="385"/>
      <c r="H12" s="385"/>
      <c r="I12" s="385"/>
      <c r="J12" s="385"/>
      <c r="K12" s="629"/>
      <c r="L12" s="385"/>
      <c r="M12" s="394"/>
      <c r="Y12" s="366"/>
      <c r="Z12" s="366"/>
      <c r="AA12" s="366" t="s">
        <v>73</v>
      </c>
      <c r="AB12" s="395">
        <v>0</v>
      </c>
      <c r="AC12" s="395">
        <v>0</v>
      </c>
      <c r="AD12" s="395">
        <v>0</v>
      </c>
      <c r="AE12" s="395">
        <v>0</v>
      </c>
      <c r="AF12" s="395">
        <v>0</v>
      </c>
      <c r="AG12" s="395">
        <v>0</v>
      </c>
      <c r="AH12" s="395">
        <v>0</v>
      </c>
      <c r="AI12" s="395">
        <v>0</v>
      </c>
      <c r="AJ12" s="395">
        <v>0</v>
      </c>
      <c r="AK12" s="395">
        <v>0</v>
      </c>
    </row>
    <row r="13" spans="1:37" x14ac:dyDescent="0.25">
      <c r="A13" s="460" t="s">
        <v>368</v>
      </c>
      <c r="B13" s="461">
        <v>1</v>
      </c>
      <c r="C13" s="388" t="str">
        <f>IF($B13="","",VLOOKUP($B13,'III.kcs.-U11-N-L elo'!$A$7:$O$22,5))</f>
        <v>151126</v>
      </c>
      <c r="D13" s="388">
        <f>IF($B13="","",VLOOKUP($B13,'III.kcs.-U11-N-L elo'!$A$7:$O$22,15))</f>
        <v>0</v>
      </c>
      <c r="E13" s="389" t="str">
        <f>UPPER(IF($B13="","",VLOOKUP($B13,'III.kcs.-U11-N-L elo'!$A$7:$O$22,2)))</f>
        <v>BALÁZS</v>
      </c>
      <c r="F13" s="390"/>
      <c r="G13" s="389" t="str">
        <f>IF($B13="","",VLOOKUP($B13,'III.kcs.-U11-N-L elo'!$A$7:$O$22,3))</f>
        <v>Helka</v>
      </c>
      <c r="H13" s="390"/>
      <c r="I13" s="389" t="str">
        <f>IF($B13="","",VLOOKUP($B13,'III.kcs.-U11-N-L elo'!$A$7:$O$22,4))</f>
        <v>B.lelle-Karádi Ált. Isk. és AMI</v>
      </c>
      <c r="J13" s="385"/>
      <c r="K13" s="631" t="s">
        <v>694</v>
      </c>
      <c r="L13" s="391"/>
      <c r="M13" s="392"/>
      <c r="Y13" s="366"/>
      <c r="Z13" s="366"/>
      <c r="AA13" s="366" t="s">
        <v>74</v>
      </c>
      <c r="AB13" s="395">
        <v>0</v>
      </c>
      <c r="AC13" s="395">
        <v>0</v>
      </c>
      <c r="AD13" s="395">
        <v>0</v>
      </c>
      <c r="AE13" s="395">
        <v>0</v>
      </c>
      <c r="AF13" s="395">
        <v>0</v>
      </c>
      <c r="AG13" s="395">
        <v>0</v>
      </c>
      <c r="AH13" s="395">
        <v>0</v>
      </c>
      <c r="AI13" s="395">
        <v>0</v>
      </c>
      <c r="AJ13" s="395">
        <v>0</v>
      </c>
      <c r="AK13" s="395">
        <v>0</v>
      </c>
    </row>
    <row r="14" spans="1:37" x14ac:dyDescent="0.25">
      <c r="A14" s="386"/>
      <c r="B14" s="462"/>
      <c r="C14" s="385"/>
      <c r="D14" s="385"/>
      <c r="E14" s="385"/>
      <c r="F14" s="385"/>
      <c r="G14" s="385"/>
      <c r="H14" s="385"/>
      <c r="I14" s="385"/>
      <c r="J14" s="385"/>
      <c r="K14" s="632"/>
      <c r="L14" s="386"/>
      <c r="M14" s="394"/>
      <c r="Y14" s="366"/>
      <c r="Z14" s="366"/>
      <c r="AA14" s="366"/>
      <c r="AB14" s="366"/>
      <c r="AC14" s="366"/>
      <c r="AD14" s="366"/>
      <c r="AE14" s="366"/>
      <c r="AF14" s="366"/>
      <c r="AG14" s="366"/>
      <c r="AH14" s="366"/>
      <c r="AI14" s="366"/>
      <c r="AJ14" s="366"/>
      <c r="AK14" s="366"/>
    </row>
    <row r="15" spans="1:37" x14ac:dyDescent="0.25">
      <c r="A15" s="386" t="s">
        <v>144</v>
      </c>
      <c r="B15" s="463">
        <v>3</v>
      </c>
      <c r="C15" s="388" t="str">
        <f>IF($B15="","",VLOOKUP($B15,'III.kcs.-U11-N-L elo'!$A$7:$O$22,5))</f>
        <v>150923</v>
      </c>
      <c r="D15" s="388">
        <f>IF($B15="","",VLOOKUP($B15,'III.kcs.-U11-N-L elo'!$A$7:$O$22,15))</f>
        <v>0</v>
      </c>
      <c r="E15" s="389" t="str">
        <f>UPPER(IF($B15="","",VLOOKUP($B15,'III.kcs.-U11-N-L elo'!$A$7:$O$22,2)))</f>
        <v>DÁVID</v>
      </c>
      <c r="F15" s="390"/>
      <c r="G15" s="389" t="str">
        <f>IF($B15="","",VLOOKUP($B15,'III.kcs.-U11-N-L elo'!$A$7:$O$22,3))</f>
        <v>Borbála</v>
      </c>
      <c r="H15" s="390"/>
      <c r="I15" s="389" t="str">
        <f>IF($B15="","",VLOOKUP($B15,'III.kcs.-U11-N-L elo'!$A$7:$O$22,4))</f>
        <v>B.lelle-Karádi Ált. Isk. és AMI</v>
      </c>
      <c r="J15" s="385"/>
      <c r="K15" s="631" t="s">
        <v>748</v>
      </c>
      <c r="L15" s="391"/>
      <c r="M15" s="392"/>
      <c r="Y15" s="366"/>
      <c r="Z15" s="366"/>
      <c r="AA15" s="366"/>
      <c r="AB15" s="366"/>
      <c r="AC15" s="366"/>
      <c r="AD15" s="366"/>
      <c r="AE15" s="366"/>
      <c r="AF15" s="366"/>
      <c r="AG15" s="366"/>
      <c r="AH15" s="366"/>
      <c r="AI15" s="366"/>
      <c r="AJ15" s="366"/>
      <c r="AK15" s="366"/>
    </row>
    <row r="16" spans="1:37" x14ac:dyDescent="0.25">
      <c r="A16" s="386"/>
      <c r="B16" s="462"/>
      <c r="C16" s="385"/>
      <c r="D16" s="385"/>
      <c r="E16" s="385"/>
      <c r="F16" s="385"/>
      <c r="G16" s="385"/>
      <c r="H16" s="385"/>
      <c r="I16" s="385"/>
      <c r="J16" s="385"/>
      <c r="K16" s="632"/>
      <c r="L16" s="386"/>
      <c r="M16" s="394"/>
      <c r="Y16" s="366"/>
      <c r="Z16" s="366"/>
      <c r="AA16" s="366" t="s">
        <v>52</v>
      </c>
      <c r="AB16" s="366">
        <v>300</v>
      </c>
      <c r="AC16" s="366">
        <v>250</v>
      </c>
      <c r="AD16" s="366">
        <v>220</v>
      </c>
      <c r="AE16" s="366">
        <v>180</v>
      </c>
      <c r="AF16" s="366">
        <v>160</v>
      </c>
      <c r="AG16" s="366">
        <v>150</v>
      </c>
      <c r="AH16" s="366">
        <v>140</v>
      </c>
      <c r="AI16" s="366">
        <v>130</v>
      </c>
      <c r="AJ16" s="366">
        <v>120</v>
      </c>
      <c r="AK16" s="366">
        <v>110</v>
      </c>
    </row>
    <row r="17" spans="1:37" x14ac:dyDescent="0.25">
      <c r="A17" s="386" t="s">
        <v>143</v>
      </c>
      <c r="B17" s="463">
        <v>5</v>
      </c>
      <c r="C17" s="388" t="str">
        <f>IF($B17="","",VLOOKUP($B17,'III.kcs.-U11-N-L elo'!$A$7:$O$22,5))</f>
        <v>150213</v>
      </c>
      <c r="D17" s="388">
        <f>IF($B17="","",VLOOKUP($B17,'III.kcs.-U11-N-L elo'!$A$7:$O$22,15))</f>
        <v>0</v>
      </c>
      <c r="E17" s="389" t="str">
        <f>UPPER(IF($B17="","",VLOOKUP($B17,'III.kcs.-U11-N-L elo'!$A$7:$O$22,2)))</f>
        <v>SZALAY</v>
      </c>
      <c r="F17" s="390"/>
      <c r="G17" s="389" t="str">
        <f>IF($B17="","",VLOOKUP($B17,'III.kcs.-U11-N-L elo'!$A$7:$O$22,3))</f>
        <v>Boglárka</v>
      </c>
      <c r="H17" s="390"/>
      <c r="I17" s="389" t="str">
        <f>IF($B17="","",VLOOKUP($B17,'III.kcs.-U11-N-L elo'!$A$7:$O$22,4))</f>
        <v>Siófoki Beszédes József Ált. Isk.</v>
      </c>
      <c r="J17" s="385"/>
      <c r="K17" s="631" t="s">
        <v>723</v>
      </c>
      <c r="L17" s="391"/>
      <c r="M17" s="392"/>
      <c r="Y17" s="366"/>
      <c r="Z17" s="366"/>
      <c r="AA17" s="366" t="s">
        <v>65</v>
      </c>
      <c r="AB17" s="366">
        <v>250</v>
      </c>
      <c r="AC17" s="366">
        <v>200</v>
      </c>
      <c r="AD17" s="366">
        <v>160</v>
      </c>
      <c r="AE17" s="366">
        <v>140</v>
      </c>
      <c r="AF17" s="366">
        <v>120</v>
      </c>
      <c r="AG17" s="366">
        <v>110</v>
      </c>
      <c r="AH17" s="366">
        <v>100</v>
      </c>
      <c r="AI17" s="366">
        <v>90</v>
      </c>
      <c r="AJ17" s="366">
        <v>80</v>
      </c>
      <c r="AK17" s="366">
        <v>70</v>
      </c>
    </row>
    <row r="18" spans="1:37" x14ac:dyDescent="0.25">
      <c r="A18" s="385"/>
      <c r="B18" s="385"/>
      <c r="C18" s="385"/>
      <c r="D18" s="385"/>
      <c r="E18" s="385"/>
      <c r="F18" s="385"/>
      <c r="G18" s="385"/>
      <c r="H18" s="385"/>
      <c r="I18" s="385"/>
      <c r="J18" s="385"/>
      <c r="K18" s="385"/>
      <c r="L18" s="385"/>
      <c r="M18" s="385"/>
      <c r="Y18" s="366"/>
      <c r="Z18" s="366"/>
      <c r="AA18" s="366" t="s">
        <v>66</v>
      </c>
      <c r="AB18" s="366">
        <v>200</v>
      </c>
      <c r="AC18" s="366">
        <v>150</v>
      </c>
      <c r="AD18" s="366">
        <v>130</v>
      </c>
      <c r="AE18" s="366">
        <v>110</v>
      </c>
      <c r="AF18" s="366">
        <v>95</v>
      </c>
      <c r="AG18" s="366">
        <v>80</v>
      </c>
      <c r="AH18" s="366">
        <v>70</v>
      </c>
      <c r="AI18" s="366">
        <v>60</v>
      </c>
      <c r="AJ18" s="366">
        <v>55</v>
      </c>
      <c r="AK18" s="366">
        <v>50</v>
      </c>
    </row>
    <row r="19" spans="1:37" x14ac:dyDescent="0.25">
      <c r="A19" s="385"/>
      <c r="B19" s="385"/>
      <c r="C19" s="385"/>
      <c r="D19" s="385"/>
      <c r="E19" s="385"/>
      <c r="F19" s="385"/>
      <c r="G19" s="385"/>
      <c r="H19" s="385"/>
      <c r="I19" s="385"/>
      <c r="J19" s="385"/>
      <c r="K19" s="385"/>
      <c r="L19" s="385"/>
      <c r="M19" s="385"/>
      <c r="Y19" s="366"/>
      <c r="Z19" s="366"/>
      <c r="AA19" s="366" t="s">
        <v>67</v>
      </c>
      <c r="AB19" s="366">
        <v>150</v>
      </c>
      <c r="AC19" s="366">
        <v>120</v>
      </c>
      <c r="AD19" s="366">
        <v>100</v>
      </c>
      <c r="AE19" s="366">
        <v>80</v>
      </c>
      <c r="AF19" s="366">
        <v>70</v>
      </c>
      <c r="AG19" s="366">
        <v>60</v>
      </c>
      <c r="AH19" s="366">
        <v>55</v>
      </c>
      <c r="AI19" s="366">
        <v>50</v>
      </c>
      <c r="AJ19" s="366">
        <v>45</v>
      </c>
      <c r="AK19" s="366">
        <v>40</v>
      </c>
    </row>
    <row r="20" spans="1:37" x14ac:dyDescent="0.25">
      <c r="A20" s="385"/>
      <c r="B20" s="385"/>
      <c r="C20" s="385"/>
      <c r="D20" s="385"/>
      <c r="E20" s="385"/>
      <c r="F20" s="385"/>
      <c r="G20" s="385"/>
      <c r="H20" s="385"/>
      <c r="I20" s="385"/>
      <c r="J20" s="385"/>
      <c r="K20" s="385"/>
      <c r="L20" s="385"/>
      <c r="M20" s="385"/>
      <c r="Y20" s="366"/>
      <c r="Z20" s="366"/>
      <c r="AA20" s="366" t="s">
        <v>68</v>
      </c>
      <c r="AB20" s="366">
        <v>120</v>
      </c>
      <c r="AC20" s="366">
        <v>90</v>
      </c>
      <c r="AD20" s="366">
        <v>65</v>
      </c>
      <c r="AE20" s="366">
        <v>55</v>
      </c>
      <c r="AF20" s="366">
        <v>50</v>
      </c>
      <c r="AG20" s="366">
        <v>45</v>
      </c>
      <c r="AH20" s="366">
        <v>40</v>
      </c>
      <c r="AI20" s="366">
        <v>35</v>
      </c>
      <c r="AJ20" s="366">
        <v>25</v>
      </c>
      <c r="AK20" s="366">
        <v>20</v>
      </c>
    </row>
    <row r="21" spans="1:37" x14ac:dyDescent="0.25">
      <c r="A21" s="385"/>
      <c r="B21" s="385"/>
      <c r="C21" s="385"/>
      <c r="D21" s="385"/>
      <c r="E21" s="385"/>
      <c r="F21" s="385"/>
      <c r="G21" s="385"/>
      <c r="H21" s="385"/>
      <c r="I21" s="385"/>
      <c r="J21" s="385"/>
      <c r="K21" s="385"/>
      <c r="L21" s="385"/>
      <c r="M21" s="385"/>
      <c r="Y21" s="366"/>
      <c r="Z21" s="366"/>
      <c r="AA21" s="366" t="s">
        <v>69</v>
      </c>
      <c r="AB21" s="366">
        <v>90</v>
      </c>
      <c r="AC21" s="366">
        <v>60</v>
      </c>
      <c r="AD21" s="366">
        <v>45</v>
      </c>
      <c r="AE21" s="366">
        <v>34</v>
      </c>
      <c r="AF21" s="366">
        <v>27</v>
      </c>
      <c r="AG21" s="366">
        <v>22</v>
      </c>
      <c r="AH21" s="366">
        <v>18</v>
      </c>
      <c r="AI21" s="366">
        <v>15</v>
      </c>
      <c r="AJ21" s="366">
        <v>12</v>
      </c>
      <c r="AK21" s="366">
        <v>9</v>
      </c>
    </row>
    <row r="22" spans="1:37" ht="18.75" customHeight="1" x14ac:dyDescent="0.25">
      <c r="A22" s="385"/>
      <c r="B22" s="658"/>
      <c r="C22" s="658"/>
      <c r="D22" s="655" t="str">
        <f>E7</f>
        <v>RENGEL</v>
      </c>
      <c r="E22" s="655"/>
      <c r="F22" s="655" t="str">
        <f>E9</f>
        <v>TÓTH</v>
      </c>
      <c r="G22" s="655"/>
      <c r="H22" s="655" t="str">
        <f>E11</f>
        <v>BALOGH</v>
      </c>
      <c r="I22" s="655"/>
      <c r="J22" s="385"/>
      <c r="K22" s="385"/>
      <c r="L22" s="385"/>
      <c r="M22" s="464" t="s">
        <v>56</v>
      </c>
      <c r="Y22" s="366"/>
      <c r="Z22" s="366"/>
      <c r="AA22" s="366" t="s">
        <v>70</v>
      </c>
      <c r="AB22" s="366">
        <v>60</v>
      </c>
      <c r="AC22" s="366">
        <v>40</v>
      </c>
      <c r="AD22" s="366">
        <v>30</v>
      </c>
      <c r="AE22" s="366">
        <v>20</v>
      </c>
      <c r="AF22" s="366">
        <v>18</v>
      </c>
      <c r="AG22" s="366">
        <v>15</v>
      </c>
      <c r="AH22" s="366">
        <v>12</v>
      </c>
      <c r="AI22" s="366">
        <v>10</v>
      </c>
      <c r="AJ22" s="366">
        <v>8</v>
      </c>
      <c r="AK22" s="366">
        <v>6</v>
      </c>
    </row>
    <row r="23" spans="1:37" ht="18.75" customHeight="1" x14ac:dyDescent="0.25">
      <c r="A23" s="396" t="s">
        <v>52</v>
      </c>
      <c r="B23" s="660" t="str">
        <f>E7</f>
        <v>RENGEL</v>
      </c>
      <c r="C23" s="660"/>
      <c r="D23" s="661"/>
      <c r="E23" s="661"/>
      <c r="F23" s="662" t="s">
        <v>749</v>
      </c>
      <c r="G23" s="663"/>
      <c r="H23" s="662" t="s">
        <v>749</v>
      </c>
      <c r="I23" s="663"/>
      <c r="J23" s="385"/>
      <c r="K23" s="385"/>
      <c r="L23" s="385"/>
      <c r="M23" s="465">
        <v>3</v>
      </c>
      <c r="Y23" s="366"/>
      <c r="Z23" s="366"/>
      <c r="AA23" s="366" t="s">
        <v>71</v>
      </c>
      <c r="AB23" s="366">
        <v>40</v>
      </c>
      <c r="AC23" s="366">
        <v>25</v>
      </c>
      <c r="AD23" s="366">
        <v>18</v>
      </c>
      <c r="AE23" s="366">
        <v>13</v>
      </c>
      <c r="AF23" s="366">
        <v>8</v>
      </c>
      <c r="AG23" s="366">
        <v>7</v>
      </c>
      <c r="AH23" s="366">
        <v>6</v>
      </c>
      <c r="AI23" s="366">
        <v>5</v>
      </c>
      <c r="AJ23" s="366">
        <v>4</v>
      </c>
      <c r="AK23" s="366">
        <v>3</v>
      </c>
    </row>
    <row r="24" spans="1:37" ht="18.75" customHeight="1" x14ac:dyDescent="0.25">
      <c r="A24" s="396" t="s">
        <v>53</v>
      </c>
      <c r="B24" s="660" t="str">
        <f>E9</f>
        <v>TÓTH</v>
      </c>
      <c r="C24" s="660"/>
      <c r="D24" s="662" t="s">
        <v>751</v>
      </c>
      <c r="E24" s="663"/>
      <c r="F24" s="661"/>
      <c r="G24" s="661"/>
      <c r="H24" s="662" t="s">
        <v>750</v>
      </c>
      <c r="I24" s="663"/>
      <c r="J24" s="385"/>
      <c r="K24" s="385"/>
      <c r="L24" s="385"/>
      <c r="M24" s="465">
        <v>1</v>
      </c>
      <c r="Y24" s="366"/>
      <c r="Z24" s="366"/>
      <c r="AA24" s="366" t="s">
        <v>72</v>
      </c>
      <c r="AB24" s="366">
        <v>25</v>
      </c>
      <c r="AC24" s="366">
        <v>15</v>
      </c>
      <c r="AD24" s="366">
        <v>13</v>
      </c>
      <c r="AE24" s="366">
        <v>7</v>
      </c>
      <c r="AF24" s="366">
        <v>6</v>
      </c>
      <c r="AG24" s="366">
        <v>5</v>
      </c>
      <c r="AH24" s="366">
        <v>4</v>
      </c>
      <c r="AI24" s="366">
        <v>3</v>
      </c>
      <c r="AJ24" s="366">
        <v>2</v>
      </c>
      <c r="AK24" s="366">
        <v>1</v>
      </c>
    </row>
    <row r="25" spans="1:37" ht="18.75" customHeight="1" x14ac:dyDescent="0.25">
      <c r="A25" s="396" t="s">
        <v>54</v>
      </c>
      <c r="B25" s="660" t="str">
        <f>E11</f>
        <v>BALOGH</v>
      </c>
      <c r="C25" s="660"/>
      <c r="D25" s="662" t="s">
        <v>752</v>
      </c>
      <c r="E25" s="663"/>
      <c r="F25" s="662" t="s">
        <v>753</v>
      </c>
      <c r="G25" s="663"/>
      <c r="H25" s="661"/>
      <c r="I25" s="661"/>
      <c r="J25" s="385"/>
      <c r="K25" s="385"/>
      <c r="L25" s="385"/>
      <c r="M25" s="465">
        <v>2</v>
      </c>
      <c r="Y25" s="366"/>
      <c r="Z25" s="366"/>
      <c r="AA25" s="366" t="s">
        <v>77</v>
      </c>
      <c r="AB25" s="366">
        <v>15</v>
      </c>
      <c r="AC25" s="366">
        <v>10</v>
      </c>
      <c r="AD25" s="366">
        <v>8</v>
      </c>
      <c r="AE25" s="366">
        <v>4</v>
      </c>
      <c r="AF25" s="366">
        <v>3</v>
      </c>
      <c r="AG25" s="366">
        <v>2</v>
      </c>
      <c r="AH25" s="366">
        <v>1</v>
      </c>
      <c r="AI25" s="366">
        <v>0</v>
      </c>
      <c r="AJ25" s="366">
        <v>0</v>
      </c>
      <c r="AK25" s="366">
        <v>0</v>
      </c>
    </row>
    <row r="26" spans="1:37" x14ac:dyDescent="0.25">
      <c r="A26" s="385"/>
      <c r="B26" s="385"/>
      <c r="C26" s="385"/>
      <c r="D26" s="629"/>
      <c r="E26" s="629"/>
      <c r="F26" s="629"/>
      <c r="G26" s="629"/>
      <c r="H26" s="629"/>
      <c r="I26" s="629"/>
      <c r="J26" s="385"/>
      <c r="K26" s="385"/>
      <c r="L26" s="385"/>
      <c r="M26" s="466"/>
      <c r="Y26" s="366"/>
      <c r="Z26" s="366"/>
      <c r="AA26" s="366" t="s">
        <v>73</v>
      </c>
      <c r="AB26" s="366">
        <v>10</v>
      </c>
      <c r="AC26" s="366">
        <v>6</v>
      </c>
      <c r="AD26" s="366">
        <v>4</v>
      </c>
      <c r="AE26" s="366">
        <v>2</v>
      </c>
      <c r="AF26" s="366">
        <v>1</v>
      </c>
      <c r="AG26" s="366">
        <v>0</v>
      </c>
      <c r="AH26" s="366">
        <v>0</v>
      </c>
      <c r="AI26" s="366">
        <v>0</v>
      </c>
      <c r="AJ26" s="366">
        <v>0</v>
      </c>
      <c r="AK26" s="366">
        <v>0</v>
      </c>
    </row>
    <row r="27" spans="1:37" ht="18.75" customHeight="1" x14ac:dyDescent="0.25">
      <c r="A27" s="385"/>
      <c r="B27" s="658"/>
      <c r="C27" s="658"/>
      <c r="D27" s="677" t="str">
        <f>E13</f>
        <v>BALÁZS</v>
      </c>
      <c r="E27" s="677"/>
      <c r="F27" s="677" t="str">
        <f>E15</f>
        <v>DÁVID</v>
      </c>
      <c r="G27" s="677"/>
      <c r="H27" s="677" t="str">
        <f>E17</f>
        <v>SZALAY</v>
      </c>
      <c r="I27" s="677"/>
      <c r="J27" s="385"/>
      <c r="K27" s="385"/>
      <c r="L27" s="385"/>
      <c r="M27" s="466"/>
      <c r="Y27" s="366"/>
      <c r="Z27" s="366"/>
      <c r="AA27" s="366" t="s">
        <v>74</v>
      </c>
      <c r="AB27" s="366">
        <v>3</v>
      </c>
      <c r="AC27" s="366">
        <v>2</v>
      </c>
      <c r="AD27" s="366">
        <v>1</v>
      </c>
      <c r="AE27" s="366">
        <v>0</v>
      </c>
      <c r="AF27" s="366">
        <v>0</v>
      </c>
      <c r="AG27" s="366">
        <v>0</v>
      </c>
      <c r="AH27" s="366">
        <v>0</v>
      </c>
      <c r="AI27" s="366">
        <v>0</v>
      </c>
      <c r="AJ27" s="366">
        <v>0</v>
      </c>
      <c r="AK27" s="366">
        <v>0</v>
      </c>
    </row>
    <row r="28" spans="1:37" ht="18.75" customHeight="1" x14ac:dyDescent="0.25">
      <c r="A28" s="396" t="s">
        <v>368</v>
      </c>
      <c r="B28" s="660" t="str">
        <f>E13</f>
        <v>BALÁZS</v>
      </c>
      <c r="C28" s="660"/>
      <c r="D28" s="661"/>
      <c r="E28" s="661"/>
      <c r="F28" s="662" t="s">
        <v>752</v>
      </c>
      <c r="G28" s="663"/>
      <c r="H28" s="662" t="s">
        <v>754</v>
      </c>
      <c r="I28" s="663"/>
      <c r="J28" s="385"/>
      <c r="K28" s="385"/>
      <c r="L28" s="385"/>
      <c r="M28" s="465">
        <v>1</v>
      </c>
    </row>
    <row r="29" spans="1:37" ht="18.75" customHeight="1" x14ac:dyDescent="0.25">
      <c r="A29" s="396" t="s">
        <v>144</v>
      </c>
      <c r="B29" s="660" t="str">
        <f>E15</f>
        <v>DÁVID</v>
      </c>
      <c r="C29" s="660"/>
      <c r="D29" s="662" t="s">
        <v>749</v>
      </c>
      <c r="E29" s="663"/>
      <c r="F29" s="686"/>
      <c r="G29" s="661"/>
      <c r="H29" s="662" t="s">
        <v>754</v>
      </c>
      <c r="I29" s="663"/>
      <c r="J29" s="385"/>
      <c r="K29" s="385"/>
      <c r="L29" s="385"/>
      <c r="M29" s="465">
        <v>2</v>
      </c>
    </row>
    <row r="30" spans="1:37" ht="18.75" customHeight="1" x14ac:dyDescent="0.25">
      <c r="A30" s="396" t="s">
        <v>143</v>
      </c>
      <c r="B30" s="660" t="str">
        <f>E17</f>
        <v>SZALAY</v>
      </c>
      <c r="C30" s="660"/>
      <c r="D30" s="662" t="s">
        <v>755</v>
      </c>
      <c r="E30" s="663"/>
      <c r="F30" s="662" t="s">
        <v>755</v>
      </c>
      <c r="G30" s="663"/>
      <c r="H30" s="661"/>
      <c r="I30" s="661"/>
      <c r="J30" s="385"/>
      <c r="K30" s="385"/>
      <c r="L30" s="385"/>
      <c r="M30" s="465">
        <v>3</v>
      </c>
    </row>
    <row r="31" spans="1:37" x14ac:dyDescent="0.25">
      <c r="A31" s="385"/>
      <c r="B31" s="385"/>
      <c r="C31" s="385"/>
      <c r="D31" s="385"/>
      <c r="E31" s="385"/>
      <c r="F31" s="385"/>
      <c r="G31" s="385"/>
      <c r="H31" s="385"/>
      <c r="I31" s="385"/>
      <c r="J31" s="385"/>
      <c r="K31" s="385"/>
      <c r="L31" s="385"/>
      <c r="M31" s="385"/>
    </row>
    <row r="32" spans="1:37" x14ac:dyDescent="0.25">
      <c r="A32" s="385" t="s">
        <v>369</v>
      </c>
      <c r="B32" s="385"/>
      <c r="C32" s="679" t="str">
        <f>IF(M23=1,B23,IF(M24=1,B24,IF(M25=1,B25,"")))</f>
        <v>TÓTH</v>
      </c>
      <c r="D32" s="679"/>
      <c r="E32" s="386" t="s">
        <v>370</v>
      </c>
      <c r="F32" s="679" t="str">
        <f>IF(M28=1,B28,IF(M29=1,B29,IF(M30=1,B30,"")))</f>
        <v>BALÁZS</v>
      </c>
      <c r="G32" s="679"/>
      <c r="H32" s="385"/>
      <c r="I32" s="630" t="s">
        <v>749</v>
      </c>
      <c r="J32" s="385"/>
      <c r="K32" s="385"/>
      <c r="L32" s="385"/>
      <c r="M32" s="385"/>
    </row>
    <row r="33" spans="1:18" x14ac:dyDescent="0.25">
      <c r="A33" s="385"/>
      <c r="B33" s="385"/>
      <c r="C33" s="385"/>
      <c r="D33" s="385"/>
      <c r="E33" s="385"/>
      <c r="F33" s="386"/>
      <c r="G33" s="386"/>
      <c r="H33" s="385"/>
      <c r="I33" s="629"/>
      <c r="J33" s="385"/>
      <c r="K33" s="385"/>
      <c r="L33" s="385"/>
      <c r="M33" s="385"/>
    </row>
    <row r="34" spans="1:18" x14ac:dyDescent="0.25">
      <c r="A34" s="385" t="s">
        <v>371</v>
      </c>
      <c r="B34" s="385"/>
      <c r="C34" s="679" t="str">
        <f>IF(M23=2,B23,IF(M24=2,B24,IF(M25=2,B25,"")))</f>
        <v>BALOGH</v>
      </c>
      <c r="D34" s="679"/>
      <c r="E34" s="386" t="s">
        <v>370</v>
      </c>
      <c r="F34" s="679" t="str">
        <f>IF(M28=2,B28,IF(M29=2,B29,IF(M30=2,B30,"")))</f>
        <v>DÁVID</v>
      </c>
      <c r="G34" s="679"/>
      <c r="H34" s="385"/>
      <c r="I34" s="630" t="s">
        <v>754</v>
      </c>
      <c r="J34" s="385"/>
      <c r="K34" s="385"/>
      <c r="L34" s="385"/>
      <c r="M34" s="385"/>
    </row>
    <row r="35" spans="1:18" x14ac:dyDescent="0.25">
      <c r="A35" s="385"/>
      <c r="B35" s="385"/>
      <c r="C35" s="386"/>
      <c r="D35" s="386"/>
      <c r="E35" s="386"/>
      <c r="F35" s="386"/>
      <c r="G35" s="386"/>
      <c r="H35" s="385"/>
      <c r="I35" s="385"/>
      <c r="J35" s="385"/>
      <c r="K35" s="385"/>
      <c r="L35" s="385"/>
      <c r="M35" s="385"/>
    </row>
    <row r="36" spans="1:18" x14ac:dyDescent="0.25">
      <c r="A36" s="385" t="s">
        <v>372</v>
      </c>
      <c r="B36" s="385"/>
      <c r="C36" s="679" t="str">
        <f>IF(M23=3,B23,IF(M24=3,B24,IF(M25=3,B25,"")))</f>
        <v>RENGEL</v>
      </c>
      <c r="D36" s="679"/>
      <c r="E36" s="386" t="s">
        <v>370</v>
      </c>
      <c r="F36" s="679" t="str">
        <f>IF(M28=3,B28,IF(M29=3,B29,IF(M30=3,B30,"")))</f>
        <v>SZALAY</v>
      </c>
      <c r="G36" s="679"/>
      <c r="H36" s="385"/>
      <c r="I36" s="390"/>
      <c r="J36" s="385"/>
      <c r="K36" s="385"/>
      <c r="L36" s="385"/>
      <c r="M36" s="385"/>
    </row>
    <row r="37" spans="1:18" x14ac:dyDescent="0.25">
      <c r="A37" s="385"/>
      <c r="B37" s="385"/>
      <c r="C37" s="385"/>
      <c r="D37" s="385"/>
      <c r="E37" s="385"/>
      <c r="F37" s="385"/>
      <c r="G37" s="385"/>
      <c r="H37" s="385"/>
      <c r="I37" s="385"/>
      <c r="J37" s="385"/>
      <c r="K37" s="385"/>
      <c r="L37" s="385"/>
      <c r="M37" s="385"/>
    </row>
    <row r="38" spans="1:18" x14ac:dyDescent="0.25">
      <c r="A38" s="385"/>
      <c r="B38" s="385"/>
      <c r="C38" s="385"/>
      <c r="D38" s="385"/>
      <c r="E38" s="385"/>
      <c r="F38" s="385"/>
      <c r="G38" s="385"/>
      <c r="H38" s="385"/>
      <c r="I38" s="385"/>
      <c r="J38" s="385"/>
      <c r="K38" s="385"/>
      <c r="L38" s="390"/>
      <c r="M38" s="385"/>
    </row>
    <row r="39" spans="1:18" x14ac:dyDescent="0.25">
      <c r="A39" s="397" t="s">
        <v>35</v>
      </c>
      <c r="B39" s="398"/>
      <c r="C39" s="399"/>
      <c r="D39" s="400" t="s">
        <v>2</v>
      </c>
      <c r="E39" s="401" t="s">
        <v>37</v>
      </c>
      <c r="F39" s="402"/>
      <c r="G39" s="400" t="s">
        <v>2</v>
      </c>
      <c r="H39" s="401" t="s">
        <v>46</v>
      </c>
      <c r="I39" s="403"/>
      <c r="J39" s="401" t="s">
        <v>47</v>
      </c>
      <c r="K39" s="404" t="s">
        <v>48</v>
      </c>
      <c r="L39" s="381"/>
      <c r="M39" s="402"/>
      <c r="P39" s="407"/>
      <c r="Q39" s="407"/>
      <c r="R39" s="408"/>
    </row>
    <row r="40" spans="1:18" x14ac:dyDescent="0.25">
      <c r="A40" s="409" t="s">
        <v>36</v>
      </c>
      <c r="B40" s="410"/>
      <c r="C40" s="411"/>
      <c r="D40" s="412"/>
      <c r="E40" s="664"/>
      <c r="F40" s="664"/>
      <c r="G40" s="413" t="s">
        <v>3</v>
      </c>
      <c r="H40" s="410"/>
      <c r="I40" s="414"/>
      <c r="J40" s="415"/>
      <c r="K40" s="416" t="s">
        <v>38</v>
      </c>
      <c r="L40" s="417"/>
      <c r="M40" s="436"/>
      <c r="P40" s="419"/>
      <c r="Q40" s="419"/>
      <c r="R40" s="420"/>
    </row>
    <row r="41" spans="1:18" x14ac:dyDescent="0.25">
      <c r="A41" s="421" t="s">
        <v>45</v>
      </c>
      <c r="B41" s="422"/>
      <c r="C41" s="423"/>
      <c r="D41" s="424"/>
      <c r="E41" s="659"/>
      <c r="F41" s="659"/>
      <c r="G41" s="425" t="s">
        <v>4</v>
      </c>
      <c r="H41" s="426"/>
      <c r="I41" s="427"/>
      <c r="J41" s="428"/>
      <c r="K41" s="429"/>
      <c r="L41" s="390"/>
      <c r="M41" s="430"/>
      <c r="P41" s="420"/>
      <c r="Q41" s="431"/>
      <c r="R41" s="420"/>
    </row>
    <row r="42" spans="1:18" x14ac:dyDescent="0.25">
      <c r="A42" s="432"/>
      <c r="B42" s="433"/>
      <c r="C42" s="434"/>
      <c r="D42" s="424"/>
      <c r="E42" s="435"/>
      <c r="F42" s="385"/>
      <c r="G42" s="425" t="s">
        <v>5</v>
      </c>
      <c r="H42" s="426"/>
      <c r="I42" s="427"/>
      <c r="J42" s="428"/>
      <c r="K42" s="416" t="s">
        <v>39</v>
      </c>
      <c r="L42" s="417"/>
      <c r="M42" s="436"/>
      <c r="P42" s="419"/>
      <c r="Q42" s="419"/>
      <c r="R42" s="420"/>
    </row>
    <row r="43" spans="1:18" x14ac:dyDescent="0.25">
      <c r="A43" s="437"/>
      <c r="B43" s="438"/>
      <c r="C43" s="439"/>
      <c r="D43" s="424"/>
      <c r="E43" s="435"/>
      <c r="F43" s="385"/>
      <c r="G43" s="425" t="s">
        <v>6</v>
      </c>
      <c r="H43" s="426"/>
      <c r="I43" s="427"/>
      <c r="J43" s="428"/>
      <c r="K43" s="440"/>
      <c r="L43" s="385"/>
      <c r="M43" s="418"/>
      <c r="P43" s="420"/>
      <c r="Q43" s="431"/>
      <c r="R43" s="420"/>
    </row>
    <row r="44" spans="1:18" x14ac:dyDescent="0.25">
      <c r="A44" s="441"/>
      <c r="B44" s="442"/>
      <c r="C44" s="443"/>
      <c r="D44" s="424"/>
      <c r="E44" s="435"/>
      <c r="F44" s="385"/>
      <c r="G44" s="425" t="s">
        <v>7</v>
      </c>
      <c r="H44" s="426"/>
      <c r="I44" s="427"/>
      <c r="J44" s="428"/>
      <c r="K44" s="421"/>
      <c r="L44" s="390"/>
      <c r="M44" s="430"/>
      <c r="P44" s="420"/>
      <c r="Q44" s="431"/>
      <c r="R44" s="420"/>
    </row>
    <row r="45" spans="1:18" x14ac:dyDescent="0.25">
      <c r="A45" s="444"/>
      <c r="B45" s="445"/>
      <c r="C45" s="439"/>
      <c r="D45" s="424"/>
      <c r="E45" s="435"/>
      <c r="F45" s="385"/>
      <c r="G45" s="425" t="s">
        <v>8</v>
      </c>
      <c r="H45" s="426"/>
      <c r="I45" s="427"/>
      <c r="J45" s="428"/>
      <c r="K45" s="416" t="s">
        <v>28</v>
      </c>
      <c r="L45" s="417"/>
      <c r="M45" s="436"/>
      <c r="P45" s="419"/>
      <c r="Q45" s="419"/>
      <c r="R45" s="420"/>
    </row>
    <row r="46" spans="1:18" x14ac:dyDescent="0.25">
      <c r="A46" s="444"/>
      <c r="B46" s="445"/>
      <c r="C46" s="446"/>
      <c r="D46" s="424"/>
      <c r="E46" s="435"/>
      <c r="F46" s="385"/>
      <c r="G46" s="425" t="s">
        <v>9</v>
      </c>
      <c r="H46" s="426"/>
      <c r="I46" s="427"/>
      <c r="J46" s="428"/>
      <c r="K46" s="440"/>
      <c r="L46" s="385"/>
      <c r="M46" s="418"/>
      <c r="P46" s="420"/>
      <c r="Q46" s="431"/>
      <c r="R46" s="420"/>
    </row>
    <row r="47" spans="1:18" x14ac:dyDescent="0.25">
      <c r="A47" s="447"/>
      <c r="B47" s="448"/>
      <c r="C47" s="449"/>
      <c r="D47" s="450"/>
      <c r="E47" s="451"/>
      <c r="F47" s="390"/>
      <c r="G47" s="452" t="s">
        <v>10</v>
      </c>
      <c r="H47" s="422"/>
      <c r="I47" s="453"/>
      <c r="J47" s="454"/>
      <c r="K47" s="421" t="str">
        <f>L4</f>
        <v>Nagyistók-Nádasi Judit</v>
      </c>
      <c r="L47" s="390"/>
      <c r="M47" s="430"/>
      <c r="P47" s="420"/>
      <c r="Q47" s="431"/>
      <c r="R47" s="455">
        <f>MIN(4,'III.kcs.-U11-N-L elo'!Q5)</f>
        <v>4</v>
      </c>
    </row>
  </sheetData>
  <mergeCells count="42">
    <mergeCell ref="E41:F41"/>
    <mergeCell ref="B30:C30"/>
    <mergeCell ref="D30:E30"/>
    <mergeCell ref="F30:G30"/>
    <mergeCell ref="H30:I30"/>
    <mergeCell ref="C32:D32"/>
    <mergeCell ref="F32:G32"/>
    <mergeCell ref="C34:D34"/>
    <mergeCell ref="F34:G34"/>
    <mergeCell ref="C36:D36"/>
    <mergeCell ref="F36:G36"/>
    <mergeCell ref="E40:F40"/>
    <mergeCell ref="B28:C28"/>
    <mergeCell ref="D28:E28"/>
    <mergeCell ref="F28:G28"/>
    <mergeCell ref="H28:I28"/>
    <mergeCell ref="B29:C29"/>
    <mergeCell ref="D29:E29"/>
    <mergeCell ref="F29:G29"/>
    <mergeCell ref="H29:I29"/>
    <mergeCell ref="B25:C25"/>
    <mergeCell ref="D25:E25"/>
    <mergeCell ref="F25:G25"/>
    <mergeCell ref="H25:I25"/>
    <mergeCell ref="B27:C27"/>
    <mergeCell ref="D27:E27"/>
    <mergeCell ref="F27:G27"/>
    <mergeCell ref="H27:I27"/>
    <mergeCell ref="B23:C23"/>
    <mergeCell ref="D23:E23"/>
    <mergeCell ref="F23:G23"/>
    <mergeCell ref="H23:I23"/>
    <mergeCell ref="B24:C24"/>
    <mergeCell ref="D24:E24"/>
    <mergeCell ref="F24:G24"/>
    <mergeCell ref="H24:I24"/>
    <mergeCell ref="H22:I22"/>
    <mergeCell ref="A1:F1"/>
    <mergeCell ref="A4:C4"/>
    <mergeCell ref="B22:C22"/>
    <mergeCell ref="D22:E22"/>
    <mergeCell ref="F22:G22"/>
  </mergeCells>
  <conditionalFormatting sqref="R47">
    <cfRule type="expression" dxfId="217" priority="2" stopIfTrue="1">
      <formula>$O$1="CU"</formula>
    </cfRule>
  </conditionalFormatting>
  <conditionalFormatting sqref="E7 E9 E11 E13 E15 E17">
    <cfRule type="cellIs" dxfId="216" priority="1" stopIfTrue="1" operator="equal">
      <formula>"Bye"</formula>
    </cfRule>
  </conditionalFormatting>
  <printOptions horizontalCentered="1" verticalCentered="1"/>
  <pageMargins left="0" right="0" top="0.98425196850393704" bottom="0.98425196850393704" header="0.51181102362204722" footer="0.51181102362204722"/>
  <pageSetup paperSize="9" scale="95" orientation="portrait" horizontalDpi="4294967294" verticalDpi="1200"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6A4983-AD9F-4C9A-9916-4F012BD5F356}">
  <sheetPr codeName="Munka27">
    <tabColor indexed="11"/>
  </sheetPr>
  <dimension ref="A1:AK49"/>
  <sheetViews>
    <sheetView topLeftCell="A21" workbookViewId="0">
      <selection activeCell="K23" sqref="K23"/>
    </sheetView>
  </sheetViews>
  <sheetFormatPr defaultRowHeight="13.2" x14ac:dyDescent="0.25"/>
  <cols>
    <col min="1" max="1" width="6.109375" style="270" customWidth="1"/>
    <col min="2" max="2" width="4.44140625" style="270" customWidth="1"/>
    <col min="3" max="3" width="8.33203125" style="270" customWidth="1"/>
    <col min="4" max="4" width="7.109375" style="270" customWidth="1"/>
    <col min="5" max="5" width="9.33203125" style="270" customWidth="1"/>
    <col min="6" max="6" width="7.109375" style="270" customWidth="1"/>
    <col min="7" max="7" width="9.33203125" style="270" customWidth="1"/>
    <col min="8" max="8" width="7.109375" style="270" customWidth="1"/>
    <col min="9" max="9" width="6.88671875" style="270" customWidth="1"/>
    <col min="10" max="10" width="19.33203125" style="270" customWidth="1"/>
    <col min="11" max="11" width="13.77734375" style="270" customWidth="1"/>
    <col min="12" max="13" width="8.5546875" style="270" customWidth="1"/>
    <col min="14" max="14" width="8.88671875" style="270"/>
    <col min="15" max="16" width="5.33203125" style="270" customWidth="1"/>
    <col min="17" max="17" width="11.5546875" style="270" customWidth="1"/>
    <col min="18" max="24" width="8.88671875" style="270"/>
    <col min="25" max="25" width="10.33203125" style="270" hidden="1" customWidth="1"/>
    <col min="26" max="37" width="9.109375" style="270" hidden="1" customWidth="1"/>
    <col min="38" max="256" width="8.88671875" style="270"/>
    <col min="257" max="257" width="6.109375" style="270" customWidth="1"/>
    <col min="258" max="258" width="4.44140625" style="270" customWidth="1"/>
    <col min="259" max="259" width="8.33203125" style="270" customWidth="1"/>
    <col min="260" max="260" width="7.109375" style="270" customWidth="1"/>
    <col min="261" max="261" width="9.33203125" style="270" customWidth="1"/>
    <col min="262" max="262" width="7.109375" style="270" customWidth="1"/>
    <col min="263" max="263" width="9.33203125" style="270" customWidth="1"/>
    <col min="264" max="264" width="7.109375" style="270" customWidth="1"/>
    <col min="265" max="265" width="9.33203125" style="270" customWidth="1"/>
    <col min="266" max="266" width="7.88671875" style="270" customWidth="1"/>
    <col min="267" max="269" width="8.5546875" style="270" customWidth="1"/>
    <col min="270" max="270" width="8.88671875" style="270"/>
    <col min="271" max="272" width="5.33203125" style="270" customWidth="1"/>
    <col min="273" max="273" width="11.5546875" style="270" customWidth="1"/>
    <col min="274" max="280" width="8.88671875" style="270"/>
    <col min="281" max="293" width="0" style="270" hidden="1" customWidth="1"/>
    <col min="294" max="512" width="8.88671875" style="270"/>
    <col min="513" max="513" width="6.109375" style="270" customWidth="1"/>
    <col min="514" max="514" width="4.44140625" style="270" customWidth="1"/>
    <col min="515" max="515" width="8.33203125" style="270" customWidth="1"/>
    <col min="516" max="516" width="7.109375" style="270" customWidth="1"/>
    <col min="517" max="517" width="9.33203125" style="270" customWidth="1"/>
    <col min="518" max="518" width="7.109375" style="270" customWidth="1"/>
    <col min="519" max="519" width="9.33203125" style="270" customWidth="1"/>
    <col min="520" max="520" width="7.109375" style="270" customWidth="1"/>
    <col min="521" max="521" width="9.33203125" style="270" customWidth="1"/>
    <col min="522" max="522" width="7.88671875" style="270" customWidth="1"/>
    <col min="523" max="525" width="8.5546875" style="270" customWidth="1"/>
    <col min="526" max="526" width="8.88671875" style="270"/>
    <col min="527" max="528" width="5.33203125" style="270" customWidth="1"/>
    <col min="529" max="529" width="11.5546875" style="270" customWidth="1"/>
    <col min="530" max="536" width="8.88671875" style="270"/>
    <col min="537" max="549" width="0" style="270" hidden="1" customWidth="1"/>
    <col min="550" max="768" width="8.88671875" style="270"/>
    <col min="769" max="769" width="6.109375" style="270" customWidth="1"/>
    <col min="770" max="770" width="4.44140625" style="270" customWidth="1"/>
    <col min="771" max="771" width="8.33203125" style="270" customWidth="1"/>
    <col min="772" max="772" width="7.109375" style="270" customWidth="1"/>
    <col min="773" max="773" width="9.33203125" style="270" customWidth="1"/>
    <col min="774" max="774" width="7.109375" style="270" customWidth="1"/>
    <col min="775" max="775" width="9.33203125" style="270" customWidth="1"/>
    <col min="776" max="776" width="7.109375" style="270" customWidth="1"/>
    <col min="777" max="777" width="9.33203125" style="270" customWidth="1"/>
    <col min="778" max="778" width="7.88671875" style="270" customWidth="1"/>
    <col min="779" max="781" width="8.5546875" style="270" customWidth="1"/>
    <col min="782" max="782" width="8.88671875" style="270"/>
    <col min="783" max="784" width="5.33203125" style="270" customWidth="1"/>
    <col min="785" max="785" width="11.5546875" style="270" customWidth="1"/>
    <col min="786" max="792" width="8.88671875" style="270"/>
    <col min="793" max="805" width="0" style="270" hidden="1" customWidth="1"/>
    <col min="806" max="1024" width="8.88671875" style="270"/>
    <col min="1025" max="1025" width="6.109375" style="270" customWidth="1"/>
    <col min="1026" max="1026" width="4.44140625" style="270" customWidth="1"/>
    <col min="1027" max="1027" width="8.33203125" style="270" customWidth="1"/>
    <col min="1028" max="1028" width="7.109375" style="270" customWidth="1"/>
    <col min="1029" max="1029" width="9.33203125" style="270" customWidth="1"/>
    <col min="1030" max="1030" width="7.109375" style="270" customWidth="1"/>
    <col min="1031" max="1031" width="9.33203125" style="270" customWidth="1"/>
    <col min="1032" max="1032" width="7.109375" style="270" customWidth="1"/>
    <col min="1033" max="1033" width="9.33203125" style="270" customWidth="1"/>
    <col min="1034" max="1034" width="7.88671875" style="270" customWidth="1"/>
    <col min="1035" max="1037" width="8.5546875" style="270" customWidth="1"/>
    <col min="1038" max="1038" width="8.88671875" style="270"/>
    <col min="1039" max="1040" width="5.33203125" style="270" customWidth="1"/>
    <col min="1041" max="1041" width="11.5546875" style="270" customWidth="1"/>
    <col min="1042" max="1048" width="8.88671875" style="270"/>
    <col min="1049" max="1061" width="0" style="270" hidden="1" customWidth="1"/>
    <col min="1062" max="1280" width="8.88671875" style="270"/>
    <col min="1281" max="1281" width="6.109375" style="270" customWidth="1"/>
    <col min="1282" max="1282" width="4.44140625" style="270" customWidth="1"/>
    <col min="1283" max="1283" width="8.33203125" style="270" customWidth="1"/>
    <col min="1284" max="1284" width="7.109375" style="270" customWidth="1"/>
    <col min="1285" max="1285" width="9.33203125" style="270" customWidth="1"/>
    <col min="1286" max="1286" width="7.109375" style="270" customWidth="1"/>
    <col min="1287" max="1287" width="9.33203125" style="270" customWidth="1"/>
    <col min="1288" max="1288" width="7.109375" style="270" customWidth="1"/>
    <col min="1289" max="1289" width="9.33203125" style="270" customWidth="1"/>
    <col min="1290" max="1290" width="7.88671875" style="270" customWidth="1"/>
    <col min="1291" max="1293" width="8.5546875" style="270" customWidth="1"/>
    <col min="1294" max="1294" width="8.88671875" style="270"/>
    <col min="1295" max="1296" width="5.33203125" style="270" customWidth="1"/>
    <col min="1297" max="1297" width="11.5546875" style="270" customWidth="1"/>
    <col min="1298" max="1304" width="8.88671875" style="270"/>
    <col min="1305" max="1317" width="0" style="270" hidden="1" customWidth="1"/>
    <col min="1318" max="1536" width="8.88671875" style="270"/>
    <col min="1537" max="1537" width="6.109375" style="270" customWidth="1"/>
    <col min="1538" max="1538" width="4.44140625" style="270" customWidth="1"/>
    <col min="1539" max="1539" width="8.33203125" style="270" customWidth="1"/>
    <col min="1540" max="1540" width="7.109375" style="270" customWidth="1"/>
    <col min="1541" max="1541" width="9.33203125" style="270" customWidth="1"/>
    <col min="1542" max="1542" width="7.109375" style="270" customWidth="1"/>
    <col min="1543" max="1543" width="9.33203125" style="270" customWidth="1"/>
    <col min="1544" max="1544" width="7.109375" style="270" customWidth="1"/>
    <col min="1545" max="1545" width="9.33203125" style="270" customWidth="1"/>
    <col min="1546" max="1546" width="7.88671875" style="270" customWidth="1"/>
    <col min="1547" max="1549" width="8.5546875" style="270" customWidth="1"/>
    <col min="1550" max="1550" width="8.88671875" style="270"/>
    <col min="1551" max="1552" width="5.33203125" style="270" customWidth="1"/>
    <col min="1553" max="1553" width="11.5546875" style="270" customWidth="1"/>
    <col min="1554" max="1560" width="8.88671875" style="270"/>
    <col min="1561" max="1573" width="0" style="270" hidden="1" customWidth="1"/>
    <col min="1574" max="1792" width="8.88671875" style="270"/>
    <col min="1793" max="1793" width="6.109375" style="270" customWidth="1"/>
    <col min="1794" max="1794" width="4.44140625" style="270" customWidth="1"/>
    <col min="1795" max="1795" width="8.33203125" style="270" customWidth="1"/>
    <col min="1796" max="1796" width="7.109375" style="270" customWidth="1"/>
    <col min="1797" max="1797" width="9.33203125" style="270" customWidth="1"/>
    <col min="1798" max="1798" width="7.109375" style="270" customWidth="1"/>
    <col min="1799" max="1799" width="9.33203125" style="270" customWidth="1"/>
    <col min="1800" max="1800" width="7.109375" style="270" customWidth="1"/>
    <col min="1801" max="1801" width="9.33203125" style="270" customWidth="1"/>
    <col min="1802" max="1802" width="7.88671875" style="270" customWidth="1"/>
    <col min="1803" max="1805" width="8.5546875" style="270" customWidth="1"/>
    <col min="1806" max="1806" width="8.88671875" style="270"/>
    <col min="1807" max="1808" width="5.33203125" style="270" customWidth="1"/>
    <col min="1809" max="1809" width="11.5546875" style="270" customWidth="1"/>
    <col min="1810" max="1816" width="8.88671875" style="270"/>
    <col min="1817" max="1829" width="0" style="270" hidden="1" customWidth="1"/>
    <col min="1830" max="2048" width="8.88671875" style="270"/>
    <col min="2049" max="2049" width="6.109375" style="270" customWidth="1"/>
    <col min="2050" max="2050" width="4.44140625" style="270" customWidth="1"/>
    <col min="2051" max="2051" width="8.33203125" style="270" customWidth="1"/>
    <col min="2052" max="2052" width="7.109375" style="270" customWidth="1"/>
    <col min="2053" max="2053" width="9.33203125" style="270" customWidth="1"/>
    <col min="2054" max="2054" width="7.109375" style="270" customWidth="1"/>
    <col min="2055" max="2055" width="9.33203125" style="270" customWidth="1"/>
    <col min="2056" max="2056" width="7.109375" style="270" customWidth="1"/>
    <col min="2057" max="2057" width="9.33203125" style="270" customWidth="1"/>
    <col min="2058" max="2058" width="7.88671875" style="270" customWidth="1"/>
    <col min="2059" max="2061" width="8.5546875" style="270" customWidth="1"/>
    <col min="2062" max="2062" width="8.88671875" style="270"/>
    <col min="2063" max="2064" width="5.33203125" style="270" customWidth="1"/>
    <col min="2065" max="2065" width="11.5546875" style="270" customWidth="1"/>
    <col min="2066" max="2072" width="8.88671875" style="270"/>
    <col min="2073" max="2085" width="0" style="270" hidden="1" customWidth="1"/>
    <col min="2086" max="2304" width="8.88671875" style="270"/>
    <col min="2305" max="2305" width="6.109375" style="270" customWidth="1"/>
    <col min="2306" max="2306" width="4.44140625" style="270" customWidth="1"/>
    <col min="2307" max="2307" width="8.33203125" style="270" customWidth="1"/>
    <col min="2308" max="2308" width="7.109375" style="270" customWidth="1"/>
    <col min="2309" max="2309" width="9.33203125" style="270" customWidth="1"/>
    <col min="2310" max="2310" width="7.109375" style="270" customWidth="1"/>
    <col min="2311" max="2311" width="9.33203125" style="270" customWidth="1"/>
    <col min="2312" max="2312" width="7.109375" style="270" customWidth="1"/>
    <col min="2313" max="2313" width="9.33203125" style="270" customWidth="1"/>
    <col min="2314" max="2314" width="7.88671875" style="270" customWidth="1"/>
    <col min="2315" max="2317" width="8.5546875" style="270" customWidth="1"/>
    <col min="2318" max="2318" width="8.88671875" style="270"/>
    <col min="2319" max="2320" width="5.33203125" style="270" customWidth="1"/>
    <col min="2321" max="2321" width="11.5546875" style="270" customWidth="1"/>
    <col min="2322" max="2328" width="8.88671875" style="270"/>
    <col min="2329" max="2341" width="0" style="270" hidden="1" customWidth="1"/>
    <col min="2342" max="2560" width="8.88671875" style="270"/>
    <col min="2561" max="2561" width="6.109375" style="270" customWidth="1"/>
    <col min="2562" max="2562" width="4.44140625" style="270" customWidth="1"/>
    <col min="2563" max="2563" width="8.33203125" style="270" customWidth="1"/>
    <col min="2564" max="2564" width="7.109375" style="270" customWidth="1"/>
    <col min="2565" max="2565" width="9.33203125" style="270" customWidth="1"/>
    <col min="2566" max="2566" width="7.109375" style="270" customWidth="1"/>
    <col min="2567" max="2567" width="9.33203125" style="270" customWidth="1"/>
    <col min="2568" max="2568" width="7.109375" style="270" customWidth="1"/>
    <col min="2569" max="2569" width="9.33203125" style="270" customWidth="1"/>
    <col min="2570" max="2570" width="7.88671875" style="270" customWidth="1"/>
    <col min="2571" max="2573" width="8.5546875" style="270" customWidth="1"/>
    <col min="2574" max="2574" width="8.88671875" style="270"/>
    <col min="2575" max="2576" width="5.33203125" style="270" customWidth="1"/>
    <col min="2577" max="2577" width="11.5546875" style="270" customWidth="1"/>
    <col min="2578" max="2584" width="8.88671875" style="270"/>
    <col min="2585" max="2597" width="0" style="270" hidden="1" customWidth="1"/>
    <col min="2598" max="2816" width="8.88671875" style="270"/>
    <col min="2817" max="2817" width="6.109375" style="270" customWidth="1"/>
    <col min="2818" max="2818" width="4.44140625" style="270" customWidth="1"/>
    <col min="2819" max="2819" width="8.33203125" style="270" customWidth="1"/>
    <col min="2820" max="2820" width="7.109375" style="270" customWidth="1"/>
    <col min="2821" max="2821" width="9.33203125" style="270" customWidth="1"/>
    <col min="2822" max="2822" width="7.109375" style="270" customWidth="1"/>
    <col min="2823" max="2823" width="9.33203125" style="270" customWidth="1"/>
    <col min="2824" max="2824" width="7.109375" style="270" customWidth="1"/>
    <col min="2825" max="2825" width="9.33203125" style="270" customWidth="1"/>
    <col min="2826" max="2826" width="7.88671875" style="270" customWidth="1"/>
    <col min="2827" max="2829" width="8.5546875" style="270" customWidth="1"/>
    <col min="2830" max="2830" width="8.88671875" style="270"/>
    <col min="2831" max="2832" width="5.33203125" style="270" customWidth="1"/>
    <col min="2833" max="2833" width="11.5546875" style="270" customWidth="1"/>
    <col min="2834" max="2840" width="8.88671875" style="270"/>
    <col min="2841" max="2853" width="0" style="270" hidden="1" customWidth="1"/>
    <col min="2854" max="3072" width="8.88671875" style="270"/>
    <col min="3073" max="3073" width="6.109375" style="270" customWidth="1"/>
    <col min="3074" max="3074" width="4.44140625" style="270" customWidth="1"/>
    <col min="3075" max="3075" width="8.33203125" style="270" customWidth="1"/>
    <col min="3076" max="3076" width="7.109375" style="270" customWidth="1"/>
    <col min="3077" max="3077" width="9.33203125" style="270" customWidth="1"/>
    <col min="3078" max="3078" width="7.109375" style="270" customWidth="1"/>
    <col min="3079" max="3079" width="9.33203125" style="270" customWidth="1"/>
    <col min="3080" max="3080" width="7.109375" style="270" customWidth="1"/>
    <col min="3081" max="3081" width="9.33203125" style="270" customWidth="1"/>
    <col min="3082" max="3082" width="7.88671875" style="270" customWidth="1"/>
    <col min="3083" max="3085" width="8.5546875" style="270" customWidth="1"/>
    <col min="3086" max="3086" width="8.88671875" style="270"/>
    <col min="3087" max="3088" width="5.33203125" style="270" customWidth="1"/>
    <col min="3089" max="3089" width="11.5546875" style="270" customWidth="1"/>
    <col min="3090" max="3096" width="8.88671875" style="270"/>
    <col min="3097" max="3109" width="0" style="270" hidden="1" customWidth="1"/>
    <col min="3110" max="3328" width="8.88671875" style="270"/>
    <col min="3329" max="3329" width="6.109375" style="270" customWidth="1"/>
    <col min="3330" max="3330" width="4.44140625" style="270" customWidth="1"/>
    <col min="3331" max="3331" width="8.33203125" style="270" customWidth="1"/>
    <col min="3332" max="3332" width="7.109375" style="270" customWidth="1"/>
    <col min="3333" max="3333" width="9.33203125" style="270" customWidth="1"/>
    <col min="3334" max="3334" width="7.109375" style="270" customWidth="1"/>
    <col min="3335" max="3335" width="9.33203125" style="270" customWidth="1"/>
    <col min="3336" max="3336" width="7.109375" style="270" customWidth="1"/>
    <col min="3337" max="3337" width="9.33203125" style="270" customWidth="1"/>
    <col min="3338" max="3338" width="7.88671875" style="270" customWidth="1"/>
    <col min="3339" max="3341" width="8.5546875" style="270" customWidth="1"/>
    <col min="3342" max="3342" width="8.88671875" style="270"/>
    <col min="3343" max="3344" width="5.33203125" style="270" customWidth="1"/>
    <col min="3345" max="3345" width="11.5546875" style="270" customWidth="1"/>
    <col min="3346" max="3352" width="8.88671875" style="270"/>
    <col min="3353" max="3365" width="0" style="270" hidden="1" customWidth="1"/>
    <col min="3366" max="3584" width="8.88671875" style="270"/>
    <col min="3585" max="3585" width="6.109375" style="270" customWidth="1"/>
    <col min="3586" max="3586" width="4.44140625" style="270" customWidth="1"/>
    <col min="3587" max="3587" width="8.33203125" style="270" customWidth="1"/>
    <col min="3588" max="3588" width="7.109375" style="270" customWidth="1"/>
    <col min="3589" max="3589" width="9.33203125" style="270" customWidth="1"/>
    <col min="3590" max="3590" width="7.109375" style="270" customWidth="1"/>
    <col min="3591" max="3591" width="9.33203125" style="270" customWidth="1"/>
    <col min="3592" max="3592" width="7.109375" style="270" customWidth="1"/>
    <col min="3593" max="3593" width="9.33203125" style="270" customWidth="1"/>
    <col min="3594" max="3594" width="7.88671875" style="270" customWidth="1"/>
    <col min="3595" max="3597" width="8.5546875" style="270" customWidth="1"/>
    <col min="3598" max="3598" width="8.88671875" style="270"/>
    <col min="3599" max="3600" width="5.33203125" style="270" customWidth="1"/>
    <col min="3601" max="3601" width="11.5546875" style="270" customWidth="1"/>
    <col min="3602" max="3608" width="8.88671875" style="270"/>
    <col min="3609" max="3621" width="0" style="270" hidden="1" customWidth="1"/>
    <col min="3622" max="3840" width="8.88671875" style="270"/>
    <col min="3841" max="3841" width="6.109375" style="270" customWidth="1"/>
    <col min="3842" max="3842" width="4.44140625" style="270" customWidth="1"/>
    <col min="3843" max="3843" width="8.33203125" style="270" customWidth="1"/>
    <col min="3844" max="3844" width="7.109375" style="270" customWidth="1"/>
    <col min="3845" max="3845" width="9.33203125" style="270" customWidth="1"/>
    <col min="3846" max="3846" width="7.109375" style="270" customWidth="1"/>
    <col min="3847" max="3847" width="9.33203125" style="270" customWidth="1"/>
    <col min="3848" max="3848" width="7.109375" style="270" customWidth="1"/>
    <col min="3849" max="3849" width="9.33203125" style="270" customWidth="1"/>
    <col min="3850" max="3850" width="7.88671875" style="270" customWidth="1"/>
    <col min="3851" max="3853" width="8.5546875" style="270" customWidth="1"/>
    <col min="3854" max="3854" width="8.88671875" style="270"/>
    <col min="3855" max="3856" width="5.33203125" style="270" customWidth="1"/>
    <col min="3857" max="3857" width="11.5546875" style="270" customWidth="1"/>
    <col min="3858" max="3864" width="8.88671875" style="270"/>
    <col min="3865" max="3877" width="0" style="270" hidden="1" customWidth="1"/>
    <col min="3878" max="4096" width="8.88671875" style="270"/>
    <col min="4097" max="4097" width="6.109375" style="270" customWidth="1"/>
    <col min="4098" max="4098" width="4.44140625" style="270" customWidth="1"/>
    <col min="4099" max="4099" width="8.33203125" style="270" customWidth="1"/>
    <col min="4100" max="4100" width="7.109375" style="270" customWidth="1"/>
    <col min="4101" max="4101" width="9.33203125" style="270" customWidth="1"/>
    <col min="4102" max="4102" width="7.109375" style="270" customWidth="1"/>
    <col min="4103" max="4103" width="9.33203125" style="270" customWidth="1"/>
    <col min="4104" max="4104" width="7.109375" style="270" customWidth="1"/>
    <col min="4105" max="4105" width="9.33203125" style="270" customWidth="1"/>
    <col min="4106" max="4106" width="7.88671875" style="270" customWidth="1"/>
    <col min="4107" max="4109" width="8.5546875" style="270" customWidth="1"/>
    <col min="4110" max="4110" width="8.88671875" style="270"/>
    <col min="4111" max="4112" width="5.33203125" style="270" customWidth="1"/>
    <col min="4113" max="4113" width="11.5546875" style="270" customWidth="1"/>
    <col min="4114" max="4120" width="8.88671875" style="270"/>
    <col min="4121" max="4133" width="0" style="270" hidden="1" customWidth="1"/>
    <col min="4134" max="4352" width="8.88671875" style="270"/>
    <col min="4353" max="4353" width="6.109375" style="270" customWidth="1"/>
    <col min="4354" max="4354" width="4.44140625" style="270" customWidth="1"/>
    <col min="4355" max="4355" width="8.33203125" style="270" customWidth="1"/>
    <col min="4356" max="4356" width="7.109375" style="270" customWidth="1"/>
    <col min="4357" max="4357" width="9.33203125" style="270" customWidth="1"/>
    <col min="4358" max="4358" width="7.109375" style="270" customWidth="1"/>
    <col min="4359" max="4359" width="9.33203125" style="270" customWidth="1"/>
    <col min="4360" max="4360" width="7.109375" style="270" customWidth="1"/>
    <col min="4361" max="4361" width="9.33203125" style="270" customWidth="1"/>
    <col min="4362" max="4362" width="7.88671875" style="270" customWidth="1"/>
    <col min="4363" max="4365" width="8.5546875" style="270" customWidth="1"/>
    <col min="4366" max="4366" width="8.88671875" style="270"/>
    <col min="4367" max="4368" width="5.33203125" style="270" customWidth="1"/>
    <col min="4369" max="4369" width="11.5546875" style="270" customWidth="1"/>
    <col min="4370" max="4376" width="8.88671875" style="270"/>
    <col min="4377" max="4389" width="0" style="270" hidden="1" customWidth="1"/>
    <col min="4390" max="4608" width="8.88671875" style="270"/>
    <col min="4609" max="4609" width="6.109375" style="270" customWidth="1"/>
    <col min="4610" max="4610" width="4.44140625" style="270" customWidth="1"/>
    <col min="4611" max="4611" width="8.33203125" style="270" customWidth="1"/>
    <col min="4612" max="4612" width="7.109375" style="270" customWidth="1"/>
    <col min="4613" max="4613" width="9.33203125" style="270" customWidth="1"/>
    <col min="4614" max="4614" width="7.109375" style="270" customWidth="1"/>
    <col min="4615" max="4615" width="9.33203125" style="270" customWidth="1"/>
    <col min="4616" max="4616" width="7.109375" style="270" customWidth="1"/>
    <col min="4617" max="4617" width="9.33203125" style="270" customWidth="1"/>
    <col min="4618" max="4618" width="7.88671875" style="270" customWidth="1"/>
    <col min="4619" max="4621" width="8.5546875" style="270" customWidth="1"/>
    <col min="4622" max="4622" width="8.88671875" style="270"/>
    <col min="4623" max="4624" width="5.33203125" style="270" customWidth="1"/>
    <col min="4625" max="4625" width="11.5546875" style="270" customWidth="1"/>
    <col min="4626" max="4632" width="8.88671875" style="270"/>
    <col min="4633" max="4645" width="0" style="270" hidden="1" customWidth="1"/>
    <col min="4646" max="4864" width="8.88671875" style="270"/>
    <col min="4865" max="4865" width="6.109375" style="270" customWidth="1"/>
    <col min="4866" max="4866" width="4.44140625" style="270" customWidth="1"/>
    <col min="4867" max="4867" width="8.33203125" style="270" customWidth="1"/>
    <col min="4868" max="4868" width="7.109375" style="270" customWidth="1"/>
    <col min="4869" max="4869" width="9.33203125" style="270" customWidth="1"/>
    <col min="4870" max="4870" width="7.109375" style="270" customWidth="1"/>
    <col min="4871" max="4871" width="9.33203125" style="270" customWidth="1"/>
    <col min="4872" max="4872" width="7.109375" style="270" customWidth="1"/>
    <col min="4873" max="4873" width="9.33203125" style="270" customWidth="1"/>
    <col min="4874" max="4874" width="7.88671875" style="270" customWidth="1"/>
    <col min="4875" max="4877" width="8.5546875" style="270" customWidth="1"/>
    <col min="4878" max="4878" width="8.88671875" style="270"/>
    <col min="4879" max="4880" width="5.33203125" style="270" customWidth="1"/>
    <col min="4881" max="4881" width="11.5546875" style="270" customWidth="1"/>
    <col min="4882" max="4888" width="8.88671875" style="270"/>
    <col min="4889" max="4901" width="0" style="270" hidden="1" customWidth="1"/>
    <col min="4902" max="5120" width="8.88671875" style="270"/>
    <col min="5121" max="5121" width="6.109375" style="270" customWidth="1"/>
    <col min="5122" max="5122" width="4.44140625" style="270" customWidth="1"/>
    <col min="5123" max="5123" width="8.33203125" style="270" customWidth="1"/>
    <col min="5124" max="5124" width="7.109375" style="270" customWidth="1"/>
    <col min="5125" max="5125" width="9.33203125" style="270" customWidth="1"/>
    <col min="5126" max="5126" width="7.109375" style="270" customWidth="1"/>
    <col min="5127" max="5127" width="9.33203125" style="270" customWidth="1"/>
    <col min="5128" max="5128" width="7.109375" style="270" customWidth="1"/>
    <col min="5129" max="5129" width="9.33203125" style="270" customWidth="1"/>
    <col min="5130" max="5130" width="7.88671875" style="270" customWidth="1"/>
    <col min="5131" max="5133" width="8.5546875" style="270" customWidth="1"/>
    <col min="5134" max="5134" width="8.88671875" style="270"/>
    <col min="5135" max="5136" width="5.33203125" style="270" customWidth="1"/>
    <col min="5137" max="5137" width="11.5546875" style="270" customWidth="1"/>
    <col min="5138" max="5144" width="8.88671875" style="270"/>
    <col min="5145" max="5157" width="0" style="270" hidden="1" customWidth="1"/>
    <col min="5158" max="5376" width="8.88671875" style="270"/>
    <col min="5377" max="5377" width="6.109375" style="270" customWidth="1"/>
    <col min="5378" max="5378" width="4.44140625" style="270" customWidth="1"/>
    <col min="5379" max="5379" width="8.33203125" style="270" customWidth="1"/>
    <col min="5380" max="5380" width="7.109375" style="270" customWidth="1"/>
    <col min="5381" max="5381" width="9.33203125" style="270" customWidth="1"/>
    <col min="5382" max="5382" width="7.109375" style="270" customWidth="1"/>
    <col min="5383" max="5383" width="9.33203125" style="270" customWidth="1"/>
    <col min="5384" max="5384" width="7.109375" style="270" customWidth="1"/>
    <col min="5385" max="5385" width="9.33203125" style="270" customWidth="1"/>
    <col min="5386" max="5386" width="7.88671875" style="270" customWidth="1"/>
    <col min="5387" max="5389" width="8.5546875" style="270" customWidth="1"/>
    <col min="5390" max="5390" width="8.88671875" style="270"/>
    <col min="5391" max="5392" width="5.33203125" style="270" customWidth="1"/>
    <col min="5393" max="5393" width="11.5546875" style="270" customWidth="1"/>
    <col min="5394" max="5400" width="8.88671875" style="270"/>
    <col min="5401" max="5413" width="0" style="270" hidden="1" customWidth="1"/>
    <col min="5414" max="5632" width="8.88671875" style="270"/>
    <col min="5633" max="5633" width="6.109375" style="270" customWidth="1"/>
    <col min="5634" max="5634" width="4.44140625" style="270" customWidth="1"/>
    <col min="5635" max="5635" width="8.33203125" style="270" customWidth="1"/>
    <col min="5636" max="5636" width="7.109375" style="270" customWidth="1"/>
    <col min="5637" max="5637" width="9.33203125" style="270" customWidth="1"/>
    <col min="5638" max="5638" width="7.109375" style="270" customWidth="1"/>
    <col min="5639" max="5639" width="9.33203125" style="270" customWidth="1"/>
    <col min="5640" max="5640" width="7.109375" style="270" customWidth="1"/>
    <col min="5641" max="5641" width="9.33203125" style="270" customWidth="1"/>
    <col min="5642" max="5642" width="7.88671875" style="270" customWidth="1"/>
    <col min="5643" max="5645" width="8.5546875" style="270" customWidth="1"/>
    <col min="5646" max="5646" width="8.88671875" style="270"/>
    <col min="5647" max="5648" width="5.33203125" style="270" customWidth="1"/>
    <col min="5649" max="5649" width="11.5546875" style="270" customWidth="1"/>
    <col min="5650" max="5656" width="8.88671875" style="270"/>
    <col min="5657" max="5669" width="0" style="270" hidden="1" customWidth="1"/>
    <col min="5670" max="5888" width="8.88671875" style="270"/>
    <col min="5889" max="5889" width="6.109375" style="270" customWidth="1"/>
    <col min="5890" max="5890" width="4.44140625" style="270" customWidth="1"/>
    <col min="5891" max="5891" width="8.33203125" style="270" customWidth="1"/>
    <col min="5892" max="5892" width="7.109375" style="270" customWidth="1"/>
    <col min="5893" max="5893" width="9.33203125" style="270" customWidth="1"/>
    <col min="5894" max="5894" width="7.109375" style="270" customWidth="1"/>
    <col min="5895" max="5895" width="9.33203125" style="270" customWidth="1"/>
    <col min="5896" max="5896" width="7.109375" style="270" customWidth="1"/>
    <col min="5897" max="5897" width="9.33203125" style="270" customWidth="1"/>
    <col min="5898" max="5898" width="7.88671875" style="270" customWidth="1"/>
    <col min="5899" max="5901" width="8.5546875" style="270" customWidth="1"/>
    <col min="5902" max="5902" width="8.88671875" style="270"/>
    <col min="5903" max="5904" width="5.33203125" style="270" customWidth="1"/>
    <col min="5905" max="5905" width="11.5546875" style="270" customWidth="1"/>
    <col min="5906" max="5912" width="8.88671875" style="270"/>
    <col min="5913" max="5925" width="0" style="270" hidden="1" customWidth="1"/>
    <col min="5926" max="6144" width="8.88671875" style="270"/>
    <col min="6145" max="6145" width="6.109375" style="270" customWidth="1"/>
    <col min="6146" max="6146" width="4.44140625" style="270" customWidth="1"/>
    <col min="6147" max="6147" width="8.33203125" style="270" customWidth="1"/>
    <col min="6148" max="6148" width="7.109375" style="270" customWidth="1"/>
    <col min="6149" max="6149" width="9.33203125" style="270" customWidth="1"/>
    <col min="6150" max="6150" width="7.109375" style="270" customWidth="1"/>
    <col min="6151" max="6151" width="9.33203125" style="270" customWidth="1"/>
    <col min="6152" max="6152" width="7.109375" style="270" customWidth="1"/>
    <col min="6153" max="6153" width="9.33203125" style="270" customWidth="1"/>
    <col min="6154" max="6154" width="7.88671875" style="270" customWidth="1"/>
    <col min="6155" max="6157" width="8.5546875" style="270" customWidth="1"/>
    <col min="6158" max="6158" width="8.88671875" style="270"/>
    <col min="6159" max="6160" width="5.33203125" style="270" customWidth="1"/>
    <col min="6161" max="6161" width="11.5546875" style="270" customWidth="1"/>
    <col min="6162" max="6168" width="8.88671875" style="270"/>
    <col min="6169" max="6181" width="0" style="270" hidden="1" customWidth="1"/>
    <col min="6182" max="6400" width="8.88671875" style="270"/>
    <col min="6401" max="6401" width="6.109375" style="270" customWidth="1"/>
    <col min="6402" max="6402" width="4.44140625" style="270" customWidth="1"/>
    <col min="6403" max="6403" width="8.33203125" style="270" customWidth="1"/>
    <col min="6404" max="6404" width="7.109375" style="270" customWidth="1"/>
    <col min="6405" max="6405" width="9.33203125" style="270" customWidth="1"/>
    <col min="6406" max="6406" width="7.109375" style="270" customWidth="1"/>
    <col min="6407" max="6407" width="9.33203125" style="270" customWidth="1"/>
    <col min="6408" max="6408" width="7.109375" style="270" customWidth="1"/>
    <col min="6409" max="6409" width="9.33203125" style="270" customWidth="1"/>
    <col min="6410" max="6410" width="7.88671875" style="270" customWidth="1"/>
    <col min="6411" max="6413" width="8.5546875" style="270" customWidth="1"/>
    <col min="6414" max="6414" width="8.88671875" style="270"/>
    <col min="6415" max="6416" width="5.33203125" style="270" customWidth="1"/>
    <col min="6417" max="6417" width="11.5546875" style="270" customWidth="1"/>
    <col min="6418" max="6424" width="8.88671875" style="270"/>
    <col min="6425" max="6437" width="0" style="270" hidden="1" customWidth="1"/>
    <col min="6438" max="6656" width="8.88671875" style="270"/>
    <col min="6657" max="6657" width="6.109375" style="270" customWidth="1"/>
    <col min="6658" max="6658" width="4.44140625" style="270" customWidth="1"/>
    <col min="6659" max="6659" width="8.33203125" style="270" customWidth="1"/>
    <col min="6660" max="6660" width="7.109375" style="270" customWidth="1"/>
    <col min="6661" max="6661" width="9.33203125" style="270" customWidth="1"/>
    <col min="6662" max="6662" width="7.109375" style="270" customWidth="1"/>
    <col min="6663" max="6663" width="9.33203125" style="270" customWidth="1"/>
    <col min="6664" max="6664" width="7.109375" style="270" customWidth="1"/>
    <col min="6665" max="6665" width="9.33203125" style="270" customWidth="1"/>
    <col min="6666" max="6666" width="7.88671875" style="270" customWidth="1"/>
    <col min="6667" max="6669" width="8.5546875" style="270" customWidth="1"/>
    <col min="6670" max="6670" width="8.88671875" style="270"/>
    <col min="6671" max="6672" width="5.33203125" style="270" customWidth="1"/>
    <col min="6673" max="6673" width="11.5546875" style="270" customWidth="1"/>
    <col min="6674" max="6680" width="8.88671875" style="270"/>
    <col min="6681" max="6693" width="0" style="270" hidden="1" customWidth="1"/>
    <col min="6694" max="6912" width="8.88671875" style="270"/>
    <col min="6913" max="6913" width="6.109375" style="270" customWidth="1"/>
    <col min="6914" max="6914" width="4.44140625" style="270" customWidth="1"/>
    <col min="6915" max="6915" width="8.33203125" style="270" customWidth="1"/>
    <col min="6916" max="6916" width="7.109375" style="270" customWidth="1"/>
    <col min="6917" max="6917" width="9.33203125" style="270" customWidth="1"/>
    <col min="6918" max="6918" width="7.109375" style="270" customWidth="1"/>
    <col min="6919" max="6919" width="9.33203125" style="270" customWidth="1"/>
    <col min="6920" max="6920" width="7.109375" style="270" customWidth="1"/>
    <col min="6921" max="6921" width="9.33203125" style="270" customWidth="1"/>
    <col min="6922" max="6922" width="7.88671875" style="270" customWidth="1"/>
    <col min="6923" max="6925" width="8.5546875" style="270" customWidth="1"/>
    <col min="6926" max="6926" width="8.88671875" style="270"/>
    <col min="6927" max="6928" width="5.33203125" style="270" customWidth="1"/>
    <col min="6929" max="6929" width="11.5546875" style="270" customWidth="1"/>
    <col min="6930" max="6936" width="8.88671875" style="270"/>
    <col min="6937" max="6949" width="0" style="270" hidden="1" customWidth="1"/>
    <col min="6950" max="7168" width="8.88671875" style="270"/>
    <col min="7169" max="7169" width="6.109375" style="270" customWidth="1"/>
    <col min="7170" max="7170" width="4.44140625" style="270" customWidth="1"/>
    <col min="7171" max="7171" width="8.33203125" style="270" customWidth="1"/>
    <col min="7172" max="7172" width="7.109375" style="270" customWidth="1"/>
    <col min="7173" max="7173" width="9.33203125" style="270" customWidth="1"/>
    <col min="7174" max="7174" width="7.109375" style="270" customWidth="1"/>
    <col min="7175" max="7175" width="9.33203125" style="270" customWidth="1"/>
    <col min="7176" max="7176" width="7.109375" style="270" customWidth="1"/>
    <col min="7177" max="7177" width="9.33203125" style="270" customWidth="1"/>
    <col min="7178" max="7178" width="7.88671875" style="270" customWidth="1"/>
    <col min="7179" max="7181" width="8.5546875" style="270" customWidth="1"/>
    <col min="7182" max="7182" width="8.88671875" style="270"/>
    <col min="7183" max="7184" width="5.33203125" style="270" customWidth="1"/>
    <col min="7185" max="7185" width="11.5546875" style="270" customWidth="1"/>
    <col min="7186" max="7192" width="8.88671875" style="270"/>
    <col min="7193" max="7205" width="0" style="270" hidden="1" customWidth="1"/>
    <col min="7206" max="7424" width="8.88671875" style="270"/>
    <col min="7425" max="7425" width="6.109375" style="270" customWidth="1"/>
    <col min="7426" max="7426" width="4.44140625" style="270" customWidth="1"/>
    <col min="7427" max="7427" width="8.33203125" style="270" customWidth="1"/>
    <col min="7428" max="7428" width="7.109375" style="270" customWidth="1"/>
    <col min="7429" max="7429" width="9.33203125" style="270" customWidth="1"/>
    <col min="7430" max="7430" width="7.109375" style="270" customWidth="1"/>
    <col min="7431" max="7431" width="9.33203125" style="270" customWidth="1"/>
    <col min="7432" max="7432" width="7.109375" style="270" customWidth="1"/>
    <col min="7433" max="7433" width="9.33203125" style="270" customWidth="1"/>
    <col min="7434" max="7434" width="7.88671875" style="270" customWidth="1"/>
    <col min="7435" max="7437" width="8.5546875" style="270" customWidth="1"/>
    <col min="7438" max="7438" width="8.88671875" style="270"/>
    <col min="7439" max="7440" width="5.33203125" style="270" customWidth="1"/>
    <col min="7441" max="7441" width="11.5546875" style="270" customWidth="1"/>
    <col min="7442" max="7448" width="8.88671875" style="270"/>
    <col min="7449" max="7461" width="0" style="270" hidden="1" customWidth="1"/>
    <col min="7462" max="7680" width="8.88671875" style="270"/>
    <col min="7681" max="7681" width="6.109375" style="270" customWidth="1"/>
    <col min="7682" max="7682" width="4.44140625" style="270" customWidth="1"/>
    <col min="7683" max="7683" width="8.33203125" style="270" customWidth="1"/>
    <col min="7684" max="7684" width="7.109375" style="270" customWidth="1"/>
    <col min="7685" max="7685" width="9.33203125" style="270" customWidth="1"/>
    <col min="7686" max="7686" width="7.109375" style="270" customWidth="1"/>
    <col min="7687" max="7687" width="9.33203125" style="270" customWidth="1"/>
    <col min="7688" max="7688" width="7.109375" style="270" customWidth="1"/>
    <col min="7689" max="7689" width="9.33203125" style="270" customWidth="1"/>
    <col min="7690" max="7690" width="7.88671875" style="270" customWidth="1"/>
    <col min="7691" max="7693" width="8.5546875" style="270" customWidth="1"/>
    <col min="7694" max="7694" width="8.88671875" style="270"/>
    <col min="7695" max="7696" width="5.33203125" style="270" customWidth="1"/>
    <col min="7697" max="7697" width="11.5546875" style="270" customWidth="1"/>
    <col min="7698" max="7704" width="8.88671875" style="270"/>
    <col min="7705" max="7717" width="0" style="270" hidden="1" customWidth="1"/>
    <col min="7718" max="7936" width="8.88671875" style="270"/>
    <col min="7937" max="7937" width="6.109375" style="270" customWidth="1"/>
    <col min="7938" max="7938" width="4.44140625" style="270" customWidth="1"/>
    <col min="7939" max="7939" width="8.33203125" style="270" customWidth="1"/>
    <col min="7940" max="7940" width="7.109375" style="270" customWidth="1"/>
    <col min="7941" max="7941" width="9.33203125" style="270" customWidth="1"/>
    <col min="7942" max="7942" width="7.109375" style="270" customWidth="1"/>
    <col min="7943" max="7943" width="9.33203125" style="270" customWidth="1"/>
    <col min="7944" max="7944" width="7.109375" style="270" customWidth="1"/>
    <col min="7945" max="7945" width="9.33203125" style="270" customWidth="1"/>
    <col min="7946" max="7946" width="7.88671875" style="270" customWidth="1"/>
    <col min="7947" max="7949" width="8.5546875" style="270" customWidth="1"/>
    <col min="7950" max="7950" width="8.88671875" style="270"/>
    <col min="7951" max="7952" width="5.33203125" style="270" customWidth="1"/>
    <col min="7953" max="7953" width="11.5546875" style="270" customWidth="1"/>
    <col min="7954" max="7960" width="8.88671875" style="270"/>
    <col min="7961" max="7973" width="0" style="270" hidden="1" customWidth="1"/>
    <col min="7974" max="8192" width="8.88671875" style="270"/>
    <col min="8193" max="8193" width="6.109375" style="270" customWidth="1"/>
    <col min="8194" max="8194" width="4.44140625" style="270" customWidth="1"/>
    <col min="8195" max="8195" width="8.33203125" style="270" customWidth="1"/>
    <col min="8196" max="8196" width="7.109375" style="270" customWidth="1"/>
    <col min="8197" max="8197" width="9.33203125" style="270" customWidth="1"/>
    <col min="8198" max="8198" width="7.109375" style="270" customWidth="1"/>
    <col min="8199" max="8199" width="9.33203125" style="270" customWidth="1"/>
    <col min="8200" max="8200" width="7.109375" style="270" customWidth="1"/>
    <col min="8201" max="8201" width="9.33203125" style="270" customWidth="1"/>
    <col min="8202" max="8202" width="7.88671875" style="270" customWidth="1"/>
    <col min="8203" max="8205" width="8.5546875" style="270" customWidth="1"/>
    <col min="8206" max="8206" width="8.88671875" style="270"/>
    <col min="8207" max="8208" width="5.33203125" style="270" customWidth="1"/>
    <col min="8209" max="8209" width="11.5546875" style="270" customWidth="1"/>
    <col min="8210" max="8216" width="8.88671875" style="270"/>
    <col min="8217" max="8229" width="0" style="270" hidden="1" customWidth="1"/>
    <col min="8230" max="8448" width="8.88671875" style="270"/>
    <col min="8449" max="8449" width="6.109375" style="270" customWidth="1"/>
    <col min="8450" max="8450" width="4.44140625" style="270" customWidth="1"/>
    <col min="8451" max="8451" width="8.33203125" style="270" customWidth="1"/>
    <col min="8452" max="8452" width="7.109375" style="270" customWidth="1"/>
    <col min="8453" max="8453" width="9.33203125" style="270" customWidth="1"/>
    <col min="8454" max="8454" width="7.109375" style="270" customWidth="1"/>
    <col min="8455" max="8455" width="9.33203125" style="270" customWidth="1"/>
    <col min="8456" max="8456" width="7.109375" style="270" customWidth="1"/>
    <col min="8457" max="8457" width="9.33203125" style="270" customWidth="1"/>
    <col min="8458" max="8458" width="7.88671875" style="270" customWidth="1"/>
    <col min="8459" max="8461" width="8.5546875" style="270" customWidth="1"/>
    <col min="8462" max="8462" width="8.88671875" style="270"/>
    <col min="8463" max="8464" width="5.33203125" style="270" customWidth="1"/>
    <col min="8465" max="8465" width="11.5546875" style="270" customWidth="1"/>
    <col min="8466" max="8472" width="8.88671875" style="270"/>
    <col min="8473" max="8485" width="0" style="270" hidden="1" customWidth="1"/>
    <col min="8486" max="8704" width="8.88671875" style="270"/>
    <col min="8705" max="8705" width="6.109375" style="270" customWidth="1"/>
    <col min="8706" max="8706" width="4.44140625" style="270" customWidth="1"/>
    <col min="8707" max="8707" width="8.33203125" style="270" customWidth="1"/>
    <col min="8708" max="8708" width="7.109375" style="270" customWidth="1"/>
    <col min="8709" max="8709" width="9.33203125" style="270" customWidth="1"/>
    <col min="8710" max="8710" width="7.109375" style="270" customWidth="1"/>
    <col min="8711" max="8711" width="9.33203125" style="270" customWidth="1"/>
    <col min="8712" max="8712" width="7.109375" style="270" customWidth="1"/>
    <col min="8713" max="8713" width="9.33203125" style="270" customWidth="1"/>
    <col min="8714" max="8714" width="7.88671875" style="270" customWidth="1"/>
    <col min="8715" max="8717" width="8.5546875" style="270" customWidth="1"/>
    <col min="8718" max="8718" width="8.88671875" style="270"/>
    <col min="8719" max="8720" width="5.33203125" style="270" customWidth="1"/>
    <col min="8721" max="8721" width="11.5546875" style="270" customWidth="1"/>
    <col min="8722" max="8728" width="8.88671875" style="270"/>
    <col min="8729" max="8741" width="0" style="270" hidden="1" customWidth="1"/>
    <col min="8742" max="8960" width="8.88671875" style="270"/>
    <col min="8961" max="8961" width="6.109375" style="270" customWidth="1"/>
    <col min="8962" max="8962" width="4.44140625" style="270" customWidth="1"/>
    <col min="8963" max="8963" width="8.33203125" style="270" customWidth="1"/>
    <col min="8964" max="8964" width="7.109375" style="270" customWidth="1"/>
    <col min="8965" max="8965" width="9.33203125" style="270" customWidth="1"/>
    <col min="8966" max="8966" width="7.109375" style="270" customWidth="1"/>
    <col min="8967" max="8967" width="9.33203125" style="270" customWidth="1"/>
    <col min="8968" max="8968" width="7.109375" style="270" customWidth="1"/>
    <col min="8969" max="8969" width="9.33203125" style="270" customWidth="1"/>
    <col min="8970" max="8970" width="7.88671875" style="270" customWidth="1"/>
    <col min="8971" max="8973" width="8.5546875" style="270" customWidth="1"/>
    <col min="8974" max="8974" width="8.88671875" style="270"/>
    <col min="8975" max="8976" width="5.33203125" style="270" customWidth="1"/>
    <col min="8977" max="8977" width="11.5546875" style="270" customWidth="1"/>
    <col min="8978" max="8984" width="8.88671875" style="270"/>
    <col min="8985" max="8997" width="0" style="270" hidden="1" customWidth="1"/>
    <col min="8998" max="9216" width="8.88671875" style="270"/>
    <col min="9217" max="9217" width="6.109375" style="270" customWidth="1"/>
    <col min="9218" max="9218" width="4.44140625" style="270" customWidth="1"/>
    <col min="9219" max="9219" width="8.33203125" style="270" customWidth="1"/>
    <col min="9220" max="9220" width="7.109375" style="270" customWidth="1"/>
    <col min="9221" max="9221" width="9.33203125" style="270" customWidth="1"/>
    <col min="9222" max="9222" width="7.109375" style="270" customWidth="1"/>
    <col min="9223" max="9223" width="9.33203125" style="270" customWidth="1"/>
    <col min="9224" max="9224" width="7.109375" style="270" customWidth="1"/>
    <col min="9225" max="9225" width="9.33203125" style="270" customWidth="1"/>
    <col min="9226" max="9226" width="7.88671875" style="270" customWidth="1"/>
    <col min="9227" max="9229" width="8.5546875" style="270" customWidth="1"/>
    <col min="9230" max="9230" width="8.88671875" style="270"/>
    <col min="9231" max="9232" width="5.33203125" style="270" customWidth="1"/>
    <col min="9233" max="9233" width="11.5546875" style="270" customWidth="1"/>
    <col min="9234" max="9240" width="8.88671875" style="270"/>
    <col min="9241" max="9253" width="0" style="270" hidden="1" customWidth="1"/>
    <col min="9254" max="9472" width="8.88671875" style="270"/>
    <col min="9473" max="9473" width="6.109375" style="270" customWidth="1"/>
    <col min="9474" max="9474" width="4.44140625" style="270" customWidth="1"/>
    <col min="9475" max="9475" width="8.33203125" style="270" customWidth="1"/>
    <col min="9476" max="9476" width="7.109375" style="270" customWidth="1"/>
    <col min="9477" max="9477" width="9.33203125" style="270" customWidth="1"/>
    <col min="9478" max="9478" width="7.109375" style="270" customWidth="1"/>
    <col min="9479" max="9479" width="9.33203125" style="270" customWidth="1"/>
    <col min="9480" max="9480" width="7.109375" style="270" customWidth="1"/>
    <col min="9481" max="9481" width="9.33203125" style="270" customWidth="1"/>
    <col min="9482" max="9482" width="7.88671875" style="270" customWidth="1"/>
    <col min="9483" max="9485" width="8.5546875" style="270" customWidth="1"/>
    <col min="9486" max="9486" width="8.88671875" style="270"/>
    <col min="9487" max="9488" width="5.33203125" style="270" customWidth="1"/>
    <col min="9489" max="9489" width="11.5546875" style="270" customWidth="1"/>
    <col min="9490" max="9496" width="8.88671875" style="270"/>
    <col min="9497" max="9509" width="0" style="270" hidden="1" customWidth="1"/>
    <col min="9510" max="9728" width="8.88671875" style="270"/>
    <col min="9729" max="9729" width="6.109375" style="270" customWidth="1"/>
    <col min="9730" max="9730" width="4.44140625" style="270" customWidth="1"/>
    <col min="9731" max="9731" width="8.33203125" style="270" customWidth="1"/>
    <col min="9732" max="9732" width="7.109375" style="270" customWidth="1"/>
    <col min="9733" max="9733" width="9.33203125" style="270" customWidth="1"/>
    <col min="9734" max="9734" width="7.109375" style="270" customWidth="1"/>
    <col min="9735" max="9735" width="9.33203125" style="270" customWidth="1"/>
    <col min="9736" max="9736" width="7.109375" style="270" customWidth="1"/>
    <col min="9737" max="9737" width="9.33203125" style="270" customWidth="1"/>
    <col min="9738" max="9738" width="7.88671875" style="270" customWidth="1"/>
    <col min="9739" max="9741" width="8.5546875" style="270" customWidth="1"/>
    <col min="9742" max="9742" width="8.88671875" style="270"/>
    <col min="9743" max="9744" width="5.33203125" style="270" customWidth="1"/>
    <col min="9745" max="9745" width="11.5546875" style="270" customWidth="1"/>
    <col min="9746" max="9752" width="8.88671875" style="270"/>
    <col min="9753" max="9765" width="0" style="270" hidden="1" customWidth="1"/>
    <col min="9766" max="9984" width="8.88671875" style="270"/>
    <col min="9985" max="9985" width="6.109375" style="270" customWidth="1"/>
    <col min="9986" max="9986" width="4.44140625" style="270" customWidth="1"/>
    <col min="9987" max="9987" width="8.33203125" style="270" customWidth="1"/>
    <col min="9988" max="9988" width="7.109375" style="270" customWidth="1"/>
    <col min="9989" max="9989" width="9.33203125" style="270" customWidth="1"/>
    <col min="9990" max="9990" width="7.109375" style="270" customWidth="1"/>
    <col min="9991" max="9991" width="9.33203125" style="270" customWidth="1"/>
    <col min="9992" max="9992" width="7.109375" style="270" customWidth="1"/>
    <col min="9993" max="9993" width="9.33203125" style="270" customWidth="1"/>
    <col min="9994" max="9994" width="7.88671875" style="270" customWidth="1"/>
    <col min="9995" max="9997" width="8.5546875" style="270" customWidth="1"/>
    <col min="9998" max="9998" width="8.88671875" style="270"/>
    <col min="9999" max="10000" width="5.33203125" style="270" customWidth="1"/>
    <col min="10001" max="10001" width="11.5546875" style="270" customWidth="1"/>
    <col min="10002" max="10008" width="8.88671875" style="270"/>
    <col min="10009" max="10021" width="0" style="270" hidden="1" customWidth="1"/>
    <col min="10022" max="10240" width="8.88671875" style="270"/>
    <col min="10241" max="10241" width="6.109375" style="270" customWidth="1"/>
    <col min="10242" max="10242" width="4.44140625" style="270" customWidth="1"/>
    <col min="10243" max="10243" width="8.33203125" style="270" customWidth="1"/>
    <col min="10244" max="10244" width="7.109375" style="270" customWidth="1"/>
    <col min="10245" max="10245" width="9.33203125" style="270" customWidth="1"/>
    <col min="10246" max="10246" width="7.109375" style="270" customWidth="1"/>
    <col min="10247" max="10247" width="9.33203125" style="270" customWidth="1"/>
    <col min="10248" max="10248" width="7.109375" style="270" customWidth="1"/>
    <col min="10249" max="10249" width="9.33203125" style="270" customWidth="1"/>
    <col min="10250" max="10250" width="7.88671875" style="270" customWidth="1"/>
    <col min="10251" max="10253" width="8.5546875" style="270" customWidth="1"/>
    <col min="10254" max="10254" width="8.88671875" style="270"/>
    <col min="10255" max="10256" width="5.33203125" style="270" customWidth="1"/>
    <col min="10257" max="10257" width="11.5546875" style="270" customWidth="1"/>
    <col min="10258" max="10264" width="8.88671875" style="270"/>
    <col min="10265" max="10277" width="0" style="270" hidden="1" customWidth="1"/>
    <col min="10278" max="10496" width="8.88671875" style="270"/>
    <col min="10497" max="10497" width="6.109375" style="270" customWidth="1"/>
    <col min="10498" max="10498" width="4.44140625" style="270" customWidth="1"/>
    <col min="10499" max="10499" width="8.33203125" style="270" customWidth="1"/>
    <col min="10500" max="10500" width="7.109375" style="270" customWidth="1"/>
    <col min="10501" max="10501" width="9.33203125" style="270" customWidth="1"/>
    <col min="10502" max="10502" width="7.109375" style="270" customWidth="1"/>
    <col min="10503" max="10503" width="9.33203125" style="270" customWidth="1"/>
    <col min="10504" max="10504" width="7.109375" style="270" customWidth="1"/>
    <col min="10505" max="10505" width="9.33203125" style="270" customWidth="1"/>
    <col min="10506" max="10506" width="7.88671875" style="270" customWidth="1"/>
    <col min="10507" max="10509" width="8.5546875" style="270" customWidth="1"/>
    <col min="10510" max="10510" width="8.88671875" style="270"/>
    <col min="10511" max="10512" width="5.33203125" style="270" customWidth="1"/>
    <col min="10513" max="10513" width="11.5546875" style="270" customWidth="1"/>
    <col min="10514" max="10520" width="8.88671875" style="270"/>
    <col min="10521" max="10533" width="0" style="270" hidden="1" customWidth="1"/>
    <col min="10534" max="10752" width="8.88671875" style="270"/>
    <col min="10753" max="10753" width="6.109375" style="270" customWidth="1"/>
    <col min="10754" max="10754" width="4.44140625" style="270" customWidth="1"/>
    <col min="10755" max="10755" width="8.33203125" style="270" customWidth="1"/>
    <col min="10756" max="10756" width="7.109375" style="270" customWidth="1"/>
    <col min="10757" max="10757" width="9.33203125" style="270" customWidth="1"/>
    <col min="10758" max="10758" width="7.109375" style="270" customWidth="1"/>
    <col min="10759" max="10759" width="9.33203125" style="270" customWidth="1"/>
    <col min="10760" max="10760" width="7.109375" style="270" customWidth="1"/>
    <col min="10761" max="10761" width="9.33203125" style="270" customWidth="1"/>
    <col min="10762" max="10762" width="7.88671875" style="270" customWidth="1"/>
    <col min="10763" max="10765" width="8.5546875" style="270" customWidth="1"/>
    <col min="10766" max="10766" width="8.88671875" style="270"/>
    <col min="10767" max="10768" width="5.33203125" style="270" customWidth="1"/>
    <col min="10769" max="10769" width="11.5546875" style="270" customWidth="1"/>
    <col min="10770" max="10776" width="8.88671875" style="270"/>
    <col min="10777" max="10789" width="0" style="270" hidden="1" customWidth="1"/>
    <col min="10790" max="11008" width="8.88671875" style="270"/>
    <col min="11009" max="11009" width="6.109375" style="270" customWidth="1"/>
    <col min="11010" max="11010" width="4.44140625" style="270" customWidth="1"/>
    <col min="11011" max="11011" width="8.33203125" style="270" customWidth="1"/>
    <col min="11012" max="11012" width="7.109375" style="270" customWidth="1"/>
    <col min="11013" max="11013" width="9.33203125" style="270" customWidth="1"/>
    <col min="11014" max="11014" width="7.109375" style="270" customWidth="1"/>
    <col min="11015" max="11015" width="9.33203125" style="270" customWidth="1"/>
    <col min="11016" max="11016" width="7.109375" style="270" customWidth="1"/>
    <col min="11017" max="11017" width="9.33203125" style="270" customWidth="1"/>
    <col min="11018" max="11018" width="7.88671875" style="270" customWidth="1"/>
    <col min="11019" max="11021" width="8.5546875" style="270" customWidth="1"/>
    <col min="11022" max="11022" width="8.88671875" style="270"/>
    <col min="11023" max="11024" width="5.33203125" style="270" customWidth="1"/>
    <col min="11025" max="11025" width="11.5546875" style="270" customWidth="1"/>
    <col min="11026" max="11032" width="8.88671875" style="270"/>
    <col min="11033" max="11045" width="0" style="270" hidden="1" customWidth="1"/>
    <col min="11046" max="11264" width="8.88671875" style="270"/>
    <col min="11265" max="11265" width="6.109375" style="270" customWidth="1"/>
    <col min="11266" max="11266" width="4.44140625" style="270" customWidth="1"/>
    <col min="11267" max="11267" width="8.33203125" style="270" customWidth="1"/>
    <col min="11268" max="11268" width="7.109375" style="270" customWidth="1"/>
    <col min="11269" max="11269" width="9.33203125" style="270" customWidth="1"/>
    <col min="11270" max="11270" width="7.109375" style="270" customWidth="1"/>
    <col min="11271" max="11271" width="9.33203125" style="270" customWidth="1"/>
    <col min="11272" max="11272" width="7.109375" style="270" customWidth="1"/>
    <col min="11273" max="11273" width="9.33203125" style="270" customWidth="1"/>
    <col min="11274" max="11274" width="7.88671875" style="270" customWidth="1"/>
    <col min="11275" max="11277" width="8.5546875" style="270" customWidth="1"/>
    <col min="11278" max="11278" width="8.88671875" style="270"/>
    <col min="11279" max="11280" width="5.33203125" style="270" customWidth="1"/>
    <col min="11281" max="11281" width="11.5546875" style="270" customWidth="1"/>
    <col min="11282" max="11288" width="8.88671875" style="270"/>
    <col min="11289" max="11301" width="0" style="270" hidden="1" customWidth="1"/>
    <col min="11302" max="11520" width="8.88671875" style="270"/>
    <col min="11521" max="11521" width="6.109375" style="270" customWidth="1"/>
    <col min="11522" max="11522" width="4.44140625" style="270" customWidth="1"/>
    <col min="11523" max="11523" width="8.33203125" style="270" customWidth="1"/>
    <col min="11524" max="11524" width="7.109375" style="270" customWidth="1"/>
    <col min="11525" max="11525" width="9.33203125" style="270" customWidth="1"/>
    <col min="11526" max="11526" width="7.109375" style="270" customWidth="1"/>
    <col min="11527" max="11527" width="9.33203125" style="270" customWidth="1"/>
    <col min="11528" max="11528" width="7.109375" style="270" customWidth="1"/>
    <col min="11529" max="11529" width="9.33203125" style="270" customWidth="1"/>
    <col min="11530" max="11530" width="7.88671875" style="270" customWidth="1"/>
    <col min="11531" max="11533" width="8.5546875" style="270" customWidth="1"/>
    <col min="11534" max="11534" width="8.88671875" style="270"/>
    <col min="11535" max="11536" width="5.33203125" style="270" customWidth="1"/>
    <col min="11537" max="11537" width="11.5546875" style="270" customWidth="1"/>
    <col min="11538" max="11544" width="8.88671875" style="270"/>
    <col min="11545" max="11557" width="0" style="270" hidden="1" customWidth="1"/>
    <col min="11558" max="11776" width="8.88671875" style="270"/>
    <col min="11777" max="11777" width="6.109375" style="270" customWidth="1"/>
    <col min="11778" max="11778" width="4.44140625" style="270" customWidth="1"/>
    <col min="11779" max="11779" width="8.33203125" style="270" customWidth="1"/>
    <col min="11780" max="11780" width="7.109375" style="270" customWidth="1"/>
    <col min="11781" max="11781" width="9.33203125" style="270" customWidth="1"/>
    <col min="11782" max="11782" width="7.109375" style="270" customWidth="1"/>
    <col min="11783" max="11783" width="9.33203125" style="270" customWidth="1"/>
    <col min="11784" max="11784" width="7.109375" style="270" customWidth="1"/>
    <col min="11785" max="11785" width="9.33203125" style="270" customWidth="1"/>
    <col min="11786" max="11786" width="7.88671875" style="270" customWidth="1"/>
    <col min="11787" max="11789" width="8.5546875" style="270" customWidth="1"/>
    <col min="11790" max="11790" width="8.88671875" style="270"/>
    <col min="11791" max="11792" width="5.33203125" style="270" customWidth="1"/>
    <col min="11793" max="11793" width="11.5546875" style="270" customWidth="1"/>
    <col min="11794" max="11800" width="8.88671875" style="270"/>
    <col min="11801" max="11813" width="0" style="270" hidden="1" customWidth="1"/>
    <col min="11814" max="12032" width="8.88671875" style="270"/>
    <col min="12033" max="12033" width="6.109375" style="270" customWidth="1"/>
    <col min="12034" max="12034" width="4.44140625" style="270" customWidth="1"/>
    <col min="12035" max="12035" width="8.33203125" style="270" customWidth="1"/>
    <col min="12036" max="12036" width="7.109375" style="270" customWidth="1"/>
    <col min="12037" max="12037" width="9.33203125" style="270" customWidth="1"/>
    <col min="12038" max="12038" width="7.109375" style="270" customWidth="1"/>
    <col min="12039" max="12039" width="9.33203125" style="270" customWidth="1"/>
    <col min="12040" max="12040" width="7.109375" style="270" customWidth="1"/>
    <col min="12041" max="12041" width="9.33203125" style="270" customWidth="1"/>
    <col min="12042" max="12042" width="7.88671875" style="270" customWidth="1"/>
    <col min="12043" max="12045" width="8.5546875" style="270" customWidth="1"/>
    <col min="12046" max="12046" width="8.88671875" style="270"/>
    <col min="12047" max="12048" width="5.33203125" style="270" customWidth="1"/>
    <col min="12049" max="12049" width="11.5546875" style="270" customWidth="1"/>
    <col min="12050" max="12056" width="8.88671875" style="270"/>
    <col min="12057" max="12069" width="0" style="270" hidden="1" customWidth="1"/>
    <col min="12070" max="12288" width="8.88671875" style="270"/>
    <col min="12289" max="12289" width="6.109375" style="270" customWidth="1"/>
    <col min="12290" max="12290" width="4.44140625" style="270" customWidth="1"/>
    <col min="12291" max="12291" width="8.33203125" style="270" customWidth="1"/>
    <col min="12292" max="12292" width="7.109375" style="270" customWidth="1"/>
    <col min="12293" max="12293" width="9.33203125" style="270" customWidth="1"/>
    <col min="12294" max="12294" width="7.109375" style="270" customWidth="1"/>
    <col min="12295" max="12295" width="9.33203125" style="270" customWidth="1"/>
    <col min="12296" max="12296" width="7.109375" style="270" customWidth="1"/>
    <col min="12297" max="12297" width="9.33203125" style="270" customWidth="1"/>
    <col min="12298" max="12298" width="7.88671875" style="270" customWidth="1"/>
    <col min="12299" max="12301" width="8.5546875" style="270" customWidth="1"/>
    <col min="12302" max="12302" width="8.88671875" style="270"/>
    <col min="12303" max="12304" width="5.33203125" style="270" customWidth="1"/>
    <col min="12305" max="12305" width="11.5546875" style="270" customWidth="1"/>
    <col min="12306" max="12312" width="8.88671875" style="270"/>
    <col min="12313" max="12325" width="0" style="270" hidden="1" customWidth="1"/>
    <col min="12326" max="12544" width="8.88671875" style="270"/>
    <col min="12545" max="12545" width="6.109375" style="270" customWidth="1"/>
    <col min="12546" max="12546" width="4.44140625" style="270" customWidth="1"/>
    <col min="12547" max="12547" width="8.33203125" style="270" customWidth="1"/>
    <col min="12548" max="12548" width="7.109375" style="270" customWidth="1"/>
    <col min="12549" max="12549" width="9.33203125" style="270" customWidth="1"/>
    <col min="12550" max="12550" width="7.109375" style="270" customWidth="1"/>
    <col min="12551" max="12551" width="9.33203125" style="270" customWidth="1"/>
    <col min="12552" max="12552" width="7.109375" style="270" customWidth="1"/>
    <col min="12553" max="12553" width="9.33203125" style="270" customWidth="1"/>
    <col min="12554" max="12554" width="7.88671875" style="270" customWidth="1"/>
    <col min="12555" max="12557" width="8.5546875" style="270" customWidth="1"/>
    <col min="12558" max="12558" width="8.88671875" style="270"/>
    <col min="12559" max="12560" width="5.33203125" style="270" customWidth="1"/>
    <col min="12561" max="12561" width="11.5546875" style="270" customWidth="1"/>
    <col min="12562" max="12568" width="8.88671875" style="270"/>
    <col min="12569" max="12581" width="0" style="270" hidden="1" customWidth="1"/>
    <col min="12582" max="12800" width="8.88671875" style="270"/>
    <col min="12801" max="12801" width="6.109375" style="270" customWidth="1"/>
    <col min="12802" max="12802" width="4.44140625" style="270" customWidth="1"/>
    <col min="12803" max="12803" width="8.33203125" style="270" customWidth="1"/>
    <col min="12804" max="12804" width="7.109375" style="270" customWidth="1"/>
    <col min="12805" max="12805" width="9.33203125" style="270" customWidth="1"/>
    <col min="12806" max="12806" width="7.109375" style="270" customWidth="1"/>
    <col min="12807" max="12807" width="9.33203125" style="270" customWidth="1"/>
    <col min="12808" max="12808" width="7.109375" style="270" customWidth="1"/>
    <col min="12809" max="12809" width="9.33203125" style="270" customWidth="1"/>
    <col min="12810" max="12810" width="7.88671875" style="270" customWidth="1"/>
    <col min="12811" max="12813" width="8.5546875" style="270" customWidth="1"/>
    <col min="12814" max="12814" width="8.88671875" style="270"/>
    <col min="12815" max="12816" width="5.33203125" style="270" customWidth="1"/>
    <col min="12817" max="12817" width="11.5546875" style="270" customWidth="1"/>
    <col min="12818" max="12824" width="8.88671875" style="270"/>
    <col min="12825" max="12837" width="0" style="270" hidden="1" customWidth="1"/>
    <col min="12838" max="13056" width="8.88671875" style="270"/>
    <col min="13057" max="13057" width="6.109375" style="270" customWidth="1"/>
    <col min="13058" max="13058" width="4.44140625" style="270" customWidth="1"/>
    <col min="13059" max="13059" width="8.33203125" style="270" customWidth="1"/>
    <col min="13060" max="13060" width="7.109375" style="270" customWidth="1"/>
    <col min="13061" max="13061" width="9.33203125" style="270" customWidth="1"/>
    <col min="13062" max="13062" width="7.109375" style="270" customWidth="1"/>
    <col min="13063" max="13063" width="9.33203125" style="270" customWidth="1"/>
    <col min="13064" max="13064" width="7.109375" style="270" customWidth="1"/>
    <col min="13065" max="13065" width="9.33203125" style="270" customWidth="1"/>
    <col min="13066" max="13066" width="7.88671875" style="270" customWidth="1"/>
    <col min="13067" max="13069" width="8.5546875" style="270" customWidth="1"/>
    <col min="13070" max="13070" width="8.88671875" style="270"/>
    <col min="13071" max="13072" width="5.33203125" style="270" customWidth="1"/>
    <col min="13073" max="13073" width="11.5546875" style="270" customWidth="1"/>
    <col min="13074" max="13080" width="8.88671875" style="270"/>
    <col min="13081" max="13093" width="0" style="270" hidden="1" customWidth="1"/>
    <col min="13094" max="13312" width="8.88671875" style="270"/>
    <col min="13313" max="13313" width="6.109375" style="270" customWidth="1"/>
    <col min="13314" max="13314" width="4.44140625" style="270" customWidth="1"/>
    <col min="13315" max="13315" width="8.33203125" style="270" customWidth="1"/>
    <col min="13316" max="13316" width="7.109375" style="270" customWidth="1"/>
    <col min="13317" max="13317" width="9.33203125" style="270" customWidth="1"/>
    <col min="13318" max="13318" width="7.109375" style="270" customWidth="1"/>
    <col min="13319" max="13319" width="9.33203125" style="270" customWidth="1"/>
    <col min="13320" max="13320" width="7.109375" style="270" customWidth="1"/>
    <col min="13321" max="13321" width="9.33203125" style="270" customWidth="1"/>
    <col min="13322" max="13322" width="7.88671875" style="270" customWidth="1"/>
    <col min="13323" max="13325" width="8.5546875" style="270" customWidth="1"/>
    <col min="13326" max="13326" width="8.88671875" style="270"/>
    <col min="13327" max="13328" width="5.33203125" style="270" customWidth="1"/>
    <col min="13329" max="13329" width="11.5546875" style="270" customWidth="1"/>
    <col min="13330" max="13336" width="8.88671875" style="270"/>
    <col min="13337" max="13349" width="0" style="270" hidden="1" customWidth="1"/>
    <col min="13350" max="13568" width="8.88671875" style="270"/>
    <col min="13569" max="13569" width="6.109375" style="270" customWidth="1"/>
    <col min="13570" max="13570" width="4.44140625" style="270" customWidth="1"/>
    <col min="13571" max="13571" width="8.33203125" style="270" customWidth="1"/>
    <col min="13572" max="13572" width="7.109375" style="270" customWidth="1"/>
    <col min="13573" max="13573" width="9.33203125" style="270" customWidth="1"/>
    <col min="13574" max="13574" width="7.109375" style="270" customWidth="1"/>
    <col min="13575" max="13575" width="9.33203125" style="270" customWidth="1"/>
    <col min="13576" max="13576" width="7.109375" style="270" customWidth="1"/>
    <col min="13577" max="13577" width="9.33203125" style="270" customWidth="1"/>
    <col min="13578" max="13578" width="7.88671875" style="270" customWidth="1"/>
    <col min="13579" max="13581" width="8.5546875" style="270" customWidth="1"/>
    <col min="13582" max="13582" width="8.88671875" style="270"/>
    <col min="13583" max="13584" width="5.33203125" style="270" customWidth="1"/>
    <col min="13585" max="13585" width="11.5546875" style="270" customWidth="1"/>
    <col min="13586" max="13592" width="8.88671875" style="270"/>
    <col min="13593" max="13605" width="0" style="270" hidden="1" customWidth="1"/>
    <col min="13606" max="13824" width="8.88671875" style="270"/>
    <col min="13825" max="13825" width="6.109375" style="270" customWidth="1"/>
    <col min="13826" max="13826" width="4.44140625" style="270" customWidth="1"/>
    <col min="13827" max="13827" width="8.33203125" style="270" customWidth="1"/>
    <col min="13828" max="13828" width="7.109375" style="270" customWidth="1"/>
    <col min="13829" max="13829" width="9.33203125" style="270" customWidth="1"/>
    <col min="13830" max="13830" width="7.109375" style="270" customWidth="1"/>
    <col min="13831" max="13831" width="9.33203125" style="270" customWidth="1"/>
    <col min="13832" max="13832" width="7.109375" style="270" customWidth="1"/>
    <col min="13833" max="13833" width="9.33203125" style="270" customWidth="1"/>
    <col min="13834" max="13834" width="7.88671875" style="270" customWidth="1"/>
    <col min="13835" max="13837" width="8.5546875" style="270" customWidth="1"/>
    <col min="13838" max="13838" width="8.88671875" style="270"/>
    <col min="13839" max="13840" width="5.33203125" style="270" customWidth="1"/>
    <col min="13841" max="13841" width="11.5546875" style="270" customWidth="1"/>
    <col min="13842" max="13848" width="8.88671875" style="270"/>
    <col min="13849" max="13861" width="0" style="270" hidden="1" customWidth="1"/>
    <col min="13862" max="14080" width="8.88671875" style="270"/>
    <col min="14081" max="14081" width="6.109375" style="270" customWidth="1"/>
    <col min="14082" max="14082" width="4.44140625" style="270" customWidth="1"/>
    <col min="14083" max="14083" width="8.33203125" style="270" customWidth="1"/>
    <col min="14084" max="14084" width="7.109375" style="270" customWidth="1"/>
    <col min="14085" max="14085" width="9.33203125" style="270" customWidth="1"/>
    <col min="14086" max="14086" width="7.109375" style="270" customWidth="1"/>
    <col min="14087" max="14087" width="9.33203125" style="270" customWidth="1"/>
    <col min="14088" max="14088" width="7.109375" style="270" customWidth="1"/>
    <col min="14089" max="14089" width="9.33203125" style="270" customWidth="1"/>
    <col min="14090" max="14090" width="7.88671875" style="270" customWidth="1"/>
    <col min="14091" max="14093" width="8.5546875" style="270" customWidth="1"/>
    <col min="14094" max="14094" width="8.88671875" style="270"/>
    <col min="14095" max="14096" width="5.33203125" style="270" customWidth="1"/>
    <col min="14097" max="14097" width="11.5546875" style="270" customWidth="1"/>
    <col min="14098" max="14104" width="8.88671875" style="270"/>
    <col min="14105" max="14117" width="0" style="270" hidden="1" customWidth="1"/>
    <col min="14118" max="14336" width="8.88671875" style="270"/>
    <col min="14337" max="14337" width="6.109375" style="270" customWidth="1"/>
    <col min="14338" max="14338" width="4.44140625" style="270" customWidth="1"/>
    <col min="14339" max="14339" width="8.33203125" style="270" customWidth="1"/>
    <col min="14340" max="14340" width="7.109375" style="270" customWidth="1"/>
    <col min="14341" max="14341" width="9.33203125" style="270" customWidth="1"/>
    <col min="14342" max="14342" width="7.109375" style="270" customWidth="1"/>
    <col min="14343" max="14343" width="9.33203125" style="270" customWidth="1"/>
    <col min="14344" max="14344" width="7.109375" style="270" customWidth="1"/>
    <col min="14345" max="14345" width="9.33203125" style="270" customWidth="1"/>
    <col min="14346" max="14346" width="7.88671875" style="270" customWidth="1"/>
    <col min="14347" max="14349" width="8.5546875" style="270" customWidth="1"/>
    <col min="14350" max="14350" width="8.88671875" style="270"/>
    <col min="14351" max="14352" width="5.33203125" style="270" customWidth="1"/>
    <col min="14353" max="14353" width="11.5546875" style="270" customWidth="1"/>
    <col min="14354" max="14360" width="8.88671875" style="270"/>
    <col min="14361" max="14373" width="0" style="270" hidden="1" customWidth="1"/>
    <col min="14374" max="14592" width="8.88671875" style="270"/>
    <col min="14593" max="14593" width="6.109375" style="270" customWidth="1"/>
    <col min="14594" max="14594" width="4.44140625" style="270" customWidth="1"/>
    <col min="14595" max="14595" width="8.33203125" style="270" customWidth="1"/>
    <col min="14596" max="14596" width="7.109375" style="270" customWidth="1"/>
    <col min="14597" max="14597" width="9.33203125" style="270" customWidth="1"/>
    <col min="14598" max="14598" width="7.109375" style="270" customWidth="1"/>
    <col min="14599" max="14599" width="9.33203125" style="270" customWidth="1"/>
    <col min="14600" max="14600" width="7.109375" style="270" customWidth="1"/>
    <col min="14601" max="14601" width="9.33203125" style="270" customWidth="1"/>
    <col min="14602" max="14602" width="7.88671875" style="270" customWidth="1"/>
    <col min="14603" max="14605" width="8.5546875" style="270" customWidth="1"/>
    <col min="14606" max="14606" width="8.88671875" style="270"/>
    <col min="14607" max="14608" width="5.33203125" style="270" customWidth="1"/>
    <col min="14609" max="14609" width="11.5546875" style="270" customWidth="1"/>
    <col min="14610" max="14616" width="8.88671875" style="270"/>
    <col min="14617" max="14629" width="0" style="270" hidden="1" customWidth="1"/>
    <col min="14630" max="14848" width="8.88671875" style="270"/>
    <col min="14849" max="14849" width="6.109375" style="270" customWidth="1"/>
    <col min="14850" max="14850" width="4.44140625" style="270" customWidth="1"/>
    <col min="14851" max="14851" width="8.33203125" style="270" customWidth="1"/>
    <col min="14852" max="14852" width="7.109375" style="270" customWidth="1"/>
    <col min="14853" max="14853" width="9.33203125" style="270" customWidth="1"/>
    <col min="14854" max="14854" width="7.109375" style="270" customWidth="1"/>
    <col min="14855" max="14855" width="9.33203125" style="270" customWidth="1"/>
    <col min="14856" max="14856" width="7.109375" style="270" customWidth="1"/>
    <col min="14857" max="14857" width="9.33203125" style="270" customWidth="1"/>
    <col min="14858" max="14858" width="7.88671875" style="270" customWidth="1"/>
    <col min="14859" max="14861" width="8.5546875" style="270" customWidth="1"/>
    <col min="14862" max="14862" width="8.88671875" style="270"/>
    <col min="14863" max="14864" width="5.33203125" style="270" customWidth="1"/>
    <col min="14865" max="14865" width="11.5546875" style="270" customWidth="1"/>
    <col min="14866" max="14872" width="8.88671875" style="270"/>
    <col min="14873" max="14885" width="0" style="270" hidden="1" customWidth="1"/>
    <col min="14886" max="15104" width="8.88671875" style="270"/>
    <col min="15105" max="15105" width="6.109375" style="270" customWidth="1"/>
    <col min="15106" max="15106" width="4.44140625" style="270" customWidth="1"/>
    <col min="15107" max="15107" width="8.33203125" style="270" customWidth="1"/>
    <col min="15108" max="15108" width="7.109375" style="270" customWidth="1"/>
    <col min="15109" max="15109" width="9.33203125" style="270" customWidth="1"/>
    <col min="15110" max="15110" width="7.109375" style="270" customWidth="1"/>
    <col min="15111" max="15111" width="9.33203125" style="270" customWidth="1"/>
    <col min="15112" max="15112" width="7.109375" style="270" customWidth="1"/>
    <col min="15113" max="15113" width="9.33203125" style="270" customWidth="1"/>
    <col min="15114" max="15114" width="7.88671875" style="270" customWidth="1"/>
    <col min="15115" max="15117" width="8.5546875" style="270" customWidth="1"/>
    <col min="15118" max="15118" width="8.88671875" style="270"/>
    <col min="15119" max="15120" width="5.33203125" style="270" customWidth="1"/>
    <col min="15121" max="15121" width="11.5546875" style="270" customWidth="1"/>
    <col min="15122" max="15128" width="8.88671875" style="270"/>
    <col min="15129" max="15141" width="0" style="270" hidden="1" customWidth="1"/>
    <col min="15142" max="15360" width="8.88671875" style="270"/>
    <col min="15361" max="15361" width="6.109375" style="270" customWidth="1"/>
    <col min="15362" max="15362" width="4.44140625" style="270" customWidth="1"/>
    <col min="15363" max="15363" width="8.33203125" style="270" customWidth="1"/>
    <col min="15364" max="15364" width="7.109375" style="270" customWidth="1"/>
    <col min="15365" max="15365" width="9.33203125" style="270" customWidth="1"/>
    <col min="15366" max="15366" width="7.109375" style="270" customWidth="1"/>
    <col min="15367" max="15367" width="9.33203125" style="270" customWidth="1"/>
    <col min="15368" max="15368" width="7.109375" style="270" customWidth="1"/>
    <col min="15369" max="15369" width="9.33203125" style="270" customWidth="1"/>
    <col min="15370" max="15370" width="7.88671875" style="270" customWidth="1"/>
    <col min="15371" max="15373" width="8.5546875" style="270" customWidth="1"/>
    <col min="15374" max="15374" width="8.88671875" style="270"/>
    <col min="15375" max="15376" width="5.33203125" style="270" customWidth="1"/>
    <col min="15377" max="15377" width="11.5546875" style="270" customWidth="1"/>
    <col min="15378" max="15384" width="8.88671875" style="270"/>
    <col min="15385" max="15397" width="0" style="270" hidden="1" customWidth="1"/>
    <col min="15398" max="15616" width="8.88671875" style="270"/>
    <col min="15617" max="15617" width="6.109375" style="270" customWidth="1"/>
    <col min="15618" max="15618" width="4.44140625" style="270" customWidth="1"/>
    <col min="15619" max="15619" width="8.33203125" style="270" customWidth="1"/>
    <col min="15620" max="15620" width="7.109375" style="270" customWidth="1"/>
    <col min="15621" max="15621" width="9.33203125" style="270" customWidth="1"/>
    <col min="15622" max="15622" width="7.109375" style="270" customWidth="1"/>
    <col min="15623" max="15623" width="9.33203125" style="270" customWidth="1"/>
    <col min="15624" max="15624" width="7.109375" style="270" customWidth="1"/>
    <col min="15625" max="15625" width="9.33203125" style="270" customWidth="1"/>
    <col min="15626" max="15626" width="7.88671875" style="270" customWidth="1"/>
    <col min="15627" max="15629" width="8.5546875" style="270" customWidth="1"/>
    <col min="15630" max="15630" width="8.88671875" style="270"/>
    <col min="15631" max="15632" width="5.33203125" style="270" customWidth="1"/>
    <col min="15633" max="15633" width="11.5546875" style="270" customWidth="1"/>
    <col min="15634" max="15640" width="8.88671875" style="270"/>
    <col min="15641" max="15653" width="0" style="270" hidden="1" customWidth="1"/>
    <col min="15654" max="15872" width="8.88671875" style="270"/>
    <col min="15873" max="15873" width="6.109375" style="270" customWidth="1"/>
    <col min="15874" max="15874" width="4.44140625" style="270" customWidth="1"/>
    <col min="15875" max="15875" width="8.33203125" style="270" customWidth="1"/>
    <col min="15876" max="15876" width="7.109375" style="270" customWidth="1"/>
    <col min="15877" max="15877" width="9.33203125" style="270" customWidth="1"/>
    <col min="15878" max="15878" width="7.109375" style="270" customWidth="1"/>
    <col min="15879" max="15879" width="9.33203125" style="270" customWidth="1"/>
    <col min="15880" max="15880" width="7.109375" style="270" customWidth="1"/>
    <col min="15881" max="15881" width="9.33203125" style="270" customWidth="1"/>
    <col min="15882" max="15882" width="7.88671875" style="270" customWidth="1"/>
    <col min="15883" max="15885" width="8.5546875" style="270" customWidth="1"/>
    <col min="15886" max="15886" width="8.88671875" style="270"/>
    <col min="15887" max="15888" width="5.33203125" style="270" customWidth="1"/>
    <col min="15889" max="15889" width="11.5546875" style="270" customWidth="1"/>
    <col min="15890" max="15896" width="8.88671875" style="270"/>
    <col min="15897" max="15909" width="0" style="270" hidden="1" customWidth="1"/>
    <col min="15910" max="16128" width="8.88671875" style="270"/>
    <col min="16129" max="16129" width="6.109375" style="270" customWidth="1"/>
    <col min="16130" max="16130" width="4.44140625" style="270" customWidth="1"/>
    <col min="16131" max="16131" width="8.33203125" style="270" customWidth="1"/>
    <col min="16132" max="16132" width="7.109375" style="270" customWidth="1"/>
    <col min="16133" max="16133" width="9.33203125" style="270" customWidth="1"/>
    <col min="16134" max="16134" width="7.109375" style="270" customWidth="1"/>
    <col min="16135" max="16135" width="9.33203125" style="270" customWidth="1"/>
    <col min="16136" max="16136" width="7.109375" style="270" customWidth="1"/>
    <col min="16137" max="16137" width="9.33203125" style="270" customWidth="1"/>
    <col min="16138" max="16138" width="7.88671875" style="270" customWidth="1"/>
    <col min="16139" max="16141" width="8.5546875" style="270" customWidth="1"/>
    <col min="16142" max="16142" width="8.88671875" style="270"/>
    <col min="16143" max="16144" width="5.33203125" style="270" customWidth="1"/>
    <col min="16145" max="16145" width="11.5546875" style="270" customWidth="1"/>
    <col min="16146" max="16152" width="8.88671875" style="270"/>
    <col min="16153" max="16165" width="0" style="270" hidden="1" customWidth="1"/>
    <col min="16166" max="16384" width="8.88671875" style="270"/>
  </cols>
  <sheetData>
    <row r="1" spans="1:37" ht="24.6" x14ac:dyDescent="0.25">
      <c r="A1" s="656" t="str">
        <f>[1]Altalanos!$A$6</f>
        <v>Somogy Vármegyei Tenisz DO B kategória - Fiú</v>
      </c>
      <c r="B1" s="656"/>
      <c r="C1" s="656"/>
      <c r="D1" s="656"/>
      <c r="E1" s="656"/>
      <c r="F1" s="656"/>
      <c r="G1" s="349"/>
      <c r="H1" s="350" t="s">
        <v>44</v>
      </c>
      <c r="I1" s="351"/>
      <c r="J1" s="352"/>
      <c r="L1" s="353"/>
      <c r="M1" s="354"/>
      <c r="N1" s="355"/>
      <c r="O1" s="355" t="s">
        <v>11</v>
      </c>
      <c r="P1" s="355"/>
      <c r="Q1" s="356"/>
      <c r="R1" s="355"/>
      <c r="AB1" s="357" t="e">
        <f>IF(Y5=1,CONCATENATE(VLOOKUP(Y3,AA16:AH27,2)),CONCATENATE(VLOOKUP(Y3,AA2:AK13,2)))</f>
        <v>#N/A</v>
      </c>
      <c r="AC1" s="357" t="e">
        <f>IF(Y5=1,CONCATENATE(VLOOKUP(Y3,AA16:AK27,3)),CONCATENATE(VLOOKUP(Y3,AA2:AK13,3)))</f>
        <v>#N/A</v>
      </c>
      <c r="AD1" s="357" t="e">
        <f>IF(Y5=1,CONCATENATE(VLOOKUP(Y3,AA16:AK27,4)),CONCATENATE(VLOOKUP(Y3,AA2:AK13,4)))</f>
        <v>#N/A</v>
      </c>
      <c r="AE1" s="357" t="e">
        <f>IF(Y5=1,CONCATENATE(VLOOKUP(Y3,AA16:AK27,5)),CONCATENATE(VLOOKUP(Y3,AA2:AK13,5)))</f>
        <v>#N/A</v>
      </c>
      <c r="AF1" s="357" t="e">
        <f>IF(Y5=1,CONCATENATE(VLOOKUP(Y3,AA16:AK27,6)),CONCATENATE(VLOOKUP(Y3,AA2:AK13,6)))</f>
        <v>#N/A</v>
      </c>
      <c r="AG1" s="357" t="e">
        <f>IF(Y5=1,CONCATENATE(VLOOKUP(Y3,AA16:AK27,7)),CONCATENATE(VLOOKUP(Y3,AA2:AK13,7)))</f>
        <v>#N/A</v>
      </c>
      <c r="AH1" s="357" t="e">
        <f>IF(Y5=1,CONCATENATE(VLOOKUP(Y3,AA16:AK27,8)),CONCATENATE(VLOOKUP(Y3,AA2:AK13,8)))</f>
        <v>#N/A</v>
      </c>
      <c r="AI1" s="357" t="e">
        <f>IF(Y5=1,CONCATENATE(VLOOKUP(Y3,AA16:AK27,9)),CONCATENATE(VLOOKUP(Y3,AA2:AK13,9)))</f>
        <v>#N/A</v>
      </c>
      <c r="AJ1" s="357" t="e">
        <f>IF(Y5=1,CONCATENATE(VLOOKUP(Y3,AA16:AK27,10)),CONCATENATE(VLOOKUP(Y3,AA2:AK13,10)))</f>
        <v>#N/A</v>
      </c>
      <c r="AK1" s="357" t="e">
        <f>IF(Y5=1,CONCATENATE(VLOOKUP(Y3,AA16:AK27,11)),CONCATENATE(VLOOKUP(Y3,AA2:AK13,11)))</f>
        <v>#N/A</v>
      </c>
    </row>
    <row r="2" spans="1:37" x14ac:dyDescent="0.25">
      <c r="A2" s="358" t="s">
        <v>43</v>
      </c>
      <c r="B2" s="359"/>
      <c r="C2" s="359"/>
      <c r="D2" s="359"/>
      <c r="E2" s="459" t="str">
        <f>[1]Altalanos!$C$8</f>
        <v>III.kcs.-U11-Z-F</v>
      </c>
      <c r="F2" s="359"/>
      <c r="G2" s="360"/>
      <c r="H2" s="361"/>
      <c r="I2" s="361"/>
      <c r="J2" s="362"/>
      <c r="K2" s="353"/>
      <c r="L2" s="353"/>
      <c r="M2" s="353"/>
      <c r="N2" s="363"/>
      <c r="O2" s="364"/>
      <c r="P2" s="363"/>
      <c r="Q2" s="364"/>
      <c r="R2" s="363"/>
      <c r="Y2" s="365"/>
      <c r="Z2" s="366"/>
      <c r="AA2" s="366" t="s">
        <v>52</v>
      </c>
      <c r="AB2" s="367">
        <v>150</v>
      </c>
      <c r="AC2" s="367">
        <v>120</v>
      </c>
      <c r="AD2" s="367">
        <v>100</v>
      </c>
      <c r="AE2" s="367">
        <v>80</v>
      </c>
      <c r="AF2" s="367">
        <v>70</v>
      </c>
      <c r="AG2" s="367">
        <v>60</v>
      </c>
      <c r="AH2" s="367">
        <v>55</v>
      </c>
      <c r="AI2" s="367">
        <v>50</v>
      </c>
      <c r="AJ2" s="367">
        <v>45</v>
      </c>
      <c r="AK2" s="367">
        <v>40</v>
      </c>
    </row>
    <row r="3" spans="1:37" x14ac:dyDescent="0.25">
      <c r="A3" s="286" t="s">
        <v>21</v>
      </c>
      <c r="B3" s="286"/>
      <c r="C3" s="286"/>
      <c r="D3" s="286"/>
      <c r="E3" s="286" t="s">
        <v>19</v>
      </c>
      <c r="F3" s="286"/>
      <c r="G3" s="286"/>
      <c r="H3" s="286" t="s">
        <v>24</v>
      </c>
      <c r="I3" s="286"/>
      <c r="J3" s="368"/>
      <c r="K3" s="286"/>
      <c r="L3" s="369" t="s">
        <v>25</v>
      </c>
      <c r="M3" s="286"/>
      <c r="N3" s="370"/>
      <c r="O3" s="371"/>
      <c r="P3" s="370"/>
      <c r="Q3" s="372" t="s">
        <v>59</v>
      </c>
      <c r="R3" s="367" t="s">
        <v>62</v>
      </c>
      <c r="S3" s="367" t="s">
        <v>373</v>
      </c>
      <c r="Y3" s="366">
        <f>IF(H4="OB","A",IF(H4="IX","W",H4))</f>
        <v>0</v>
      </c>
      <c r="Z3" s="366"/>
      <c r="AA3" s="366" t="s">
        <v>65</v>
      </c>
      <c r="AB3" s="367">
        <v>120</v>
      </c>
      <c r="AC3" s="367">
        <v>90</v>
      </c>
      <c r="AD3" s="367">
        <v>65</v>
      </c>
      <c r="AE3" s="367">
        <v>55</v>
      </c>
      <c r="AF3" s="367">
        <v>50</v>
      </c>
      <c r="AG3" s="367">
        <v>45</v>
      </c>
      <c r="AH3" s="367">
        <v>40</v>
      </c>
      <c r="AI3" s="367">
        <v>35</v>
      </c>
      <c r="AJ3" s="367">
        <v>25</v>
      </c>
      <c r="AK3" s="367">
        <v>20</v>
      </c>
    </row>
    <row r="4" spans="1:37" ht="13.8" thickBot="1" x14ac:dyDescent="0.3">
      <c r="A4" s="657">
        <f>[1]Altalanos!$A$10</f>
        <v>46135</v>
      </c>
      <c r="B4" s="657"/>
      <c r="C4" s="657"/>
      <c r="D4" s="373"/>
      <c r="E4" s="374" t="str">
        <f>[1]Altalanos!$C$10</f>
        <v>Balatonboglár</v>
      </c>
      <c r="F4" s="374"/>
      <c r="G4" s="374"/>
      <c r="H4" s="142"/>
      <c r="I4" s="374"/>
      <c r="J4" s="375"/>
      <c r="K4" s="142"/>
      <c r="L4" s="376" t="str">
        <f>[1]Altalanos!$E$10</f>
        <v>Nagyistók-Nádasi Judit</v>
      </c>
      <c r="M4" s="142"/>
      <c r="N4" s="377"/>
      <c r="O4" s="378"/>
      <c r="P4" s="377"/>
      <c r="Q4" s="379" t="s">
        <v>63</v>
      </c>
      <c r="R4" s="380" t="s">
        <v>60</v>
      </c>
      <c r="S4" s="380" t="s">
        <v>374</v>
      </c>
      <c r="Y4" s="366"/>
      <c r="Z4" s="366"/>
      <c r="AA4" s="366" t="s">
        <v>66</v>
      </c>
      <c r="AB4" s="367">
        <v>90</v>
      </c>
      <c r="AC4" s="367">
        <v>60</v>
      </c>
      <c r="AD4" s="367">
        <v>45</v>
      </c>
      <c r="AE4" s="367">
        <v>34</v>
      </c>
      <c r="AF4" s="367">
        <v>27</v>
      </c>
      <c r="AG4" s="367">
        <v>22</v>
      </c>
      <c r="AH4" s="367">
        <v>18</v>
      </c>
      <c r="AI4" s="367">
        <v>15</v>
      </c>
      <c r="AJ4" s="367">
        <v>12</v>
      </c>
      <c r="AK4" s="367">
        <v>9</v>
      </c>
    </row>
    <row r="5" spans="1:37" x14ac:dyDescent="0.25">
      <c r="A5" s="381"/>
      <c r="B5" s="381" t="s">
        <v>41</v>
      </c>
      <c r="C5" s="381" t="s">
        <v>50</v>
      </c>
      <c r="D5" s="381" t="s">
        <v>35</v>
      </c>
      <c r="E5" s="381" t="s">
        <v>55</v>
      </c>
      <c r="F5" s="381"/>
      <c r="G5" s="381" t="s">
        <v>23</v>
      </c>
      <c r="H5" s="381"/>
      <c r="I5" s="381" t="s">
        <v>26</v>
      </c>
      <c r="J5" s="381"/>
      <c r="K5" s="382" t="s">
        <v>56</v>
      </c>
      <c r="L5" s="382" t="s">
        <v>57</v>
      </c>
      <c r="M5" s="382" t="s">
        <v>58</v>
      </c>
      <c r="Q5" s="383" t="s">
        <v>64</v>
      </c>
      <c r="R5" s="384" t="s">
        <v>61</v>
      </c>
      <c r="S5" s="384" t="s">
        <v>375</v>
      </c>
      <c r="Y5" s="366">
        <f>IF(OR([1]Altalanos!$A$8="F1",[1]Altalanos!$A$8="F2",[1]Altalanos!$A$8="N1",[1]Altalanos!$A$8="N2"),1,2)</f>
        <v>2</v>
      </c>
      <c r="Z5" s="366"/>
      <c r="AA5" s="366" t="s">
        <v>67</v>
      </c>
      <c r="AB5" s="367">
        <v>60</v>
      </c>
      <c r="AC5" s="367">
        <v>40</v>
      </c>
      <c r="AD5" s="367">
        <v>30</v>
      </c>
      <c r="AE5" s="367">
        <v>20</v>
      </c>
      <c r="AF5" s="367">
        <v>18</v>
      </c>
      <c r="AG5" s="367">
        <v>15</v>
      </c>
      <c r="AH5" s="367">
        <v>12</v>
      </c>
      <c r="AI5" s="367">
        <v>10</v>
      </c>
      <c r="AJ5" s="367">
        <v>8</v>
      </c>
      <c r="AK5" s="367">
        <v>6</v>
      </c>
    </row>
    <row r="6" spans="1:37" x14ac:dyDescent="0.25">
      <c r="A6" s="385"/>
      <c r="B6" s="385"/>
      <c r="C6" s="385"/>
      <c r="D6" s="385"/>
      <c r="E6" s="385"/>
      <c r="F6" s="385"/>
      <c r="G6" s="385"/>
      <c r="H6" s="385"/>
      <c r="I6" s="385"/>
      <c r="J6" s="385"/>
      <c r="K6" s="385"/>
      <c r="L6" s="385"/>
      <c r="M6" s="385"/>
      <c r="Y6" s="366"/>
      <c r="Z6" s="366"/>
      <c r="AA6" s="366" t="s">
        <v>68</v>
      </c>
      <c r="AB6" s="367">
        <v>40</v>
      </c>
      <c r="AC6" s="367">
        <v>25</v>
      </c>
      <c r="AD6" s="367">
        <v>18</v>
      </c>
      <c r="AE6" s="367">
        <v>13</v>
      </c>
      <c r="AF6" s="367">
        <v>10</v>
      </c>
      <c r="AG6" s="367">
        <v>8</v>
      </c>
      <c r="AH6" s="367">
        <v>6</v>
      </c>
      <c r="AI6" s="367">
        <v>5</v>
      </c>
      <c r="AJ6" s="367">
        <v>4</v>
      </c>
      <c r="AK6" s="367">
        <v>3</v>
      </c>
    </row>
    <row r="7" spans="1:37" x14ac:dyDescent="0.25">
      <c r="A7" s="460" t="s">
        <v>52</v>
      </c>
      <c r="B7" s="461">
        <v>1</v>
      </c>
      <c r="C7" s="388" t="str">
        <f>IF($B7="","",VLOOKUP($B7,'III.kcs.-U11-Z-F elo'!$A$7:$O$22,5))</f>
        <v>151203</v>
      </c>
      <c r="D7" s="388">
        <f>IF($B7="","",VLOOKUP($B7,'III.kcs.-U11-Z-F elo'!$A$7:$O$22,15))</f>
        <v>0</v>
      </c>
      <c r="E7" s="389" t="str">
        <f>UPPER(IF($B7="","",VLOOKUP($B7,'III.kcs.-U11-Z-F elo'!$A$7:$O$22,2)))</f>
        <v>ARADICS</v>
      </c>
      <c r="F7" s="390"/>
      <c r="G7" s="389" t="str">
        <f>IF($B7="","",VLOOKUP($B7,'III.kcs.-U11-Z-F elo'!$A$7:$O$22,3))</f>
        <v>Nolen</v>
      </c>
      <c r="H7" s="390"/>
      <c r="I7" s="389" t="str">
        <f>IF($B7="","",VLOOKUP($B7,'III.kcs.-U11-Z-F elo'!$A$7:$O$22,4))</f>
        <v>Siófoki Vak Bottyán J.Ált.Isk. és AMI</v>
      </c>
      <c r="J7" s="385"/>
      <c r="K7" s="631" t="s">
        <v>692</v>
      </c>
      <c r="L7" s="391"/>
      <c r="M7" s="392"/>
      <c r="Q7" s="372" t="s">
        <v>59</v>
      </c>
      <c r="R7" s="367" t="s">
        <v>365</v>
      </c>
      <c r="S7" s="367" t="s">
        <v>400</v>
      </c>
      <c r="Y7" s="366"/>
      <c r="Z7" s="366"/>
      <c r="AA7" s="366" t="s">
        <v>69</v>
      </c>
      <c r="AB7" s="367">
        <v>25</v>
      </c>
      <c r="AC7" s="367">
        <v>15</v>
      </c>
      <c r="AD7" s="367">
        <v>13</v>
      </c>
      <c r="AE7" s="367">
        <v>8</v>
      </c>
      <c r="AF7" s="367">
        <v>6</v>
      </c>
      <c r="AG7" s="367">
        <v>4</v>
      </c>
      <c r="AH7" s="367">
        <v>3</v>
      </c>
      <c r="AI7" s="367">
        <v>2</v>
      </c>
      <c r="AJ7" s="367">
        <v>1</v>
      </c>
      <c r="AK7" s="367">
        <v>0</v>
      </c>
    </row>
    <row r="8" spans="1:37" x14ac:dyDescent="0.25">
      <c r="A8" s="386"/>
      <c r="B8" s="462"/>
      <c r="C8" s="385"/>
      <c r="D8" s="385"/>
      <c r="E8" s="385"/>
      <c r="F8" s="385"/>
      <c r="G8" s="385"/>
      <c r="H8" s="385"/>
      <c r="I8" s="385"/>
      <c r="J8" s="385"/>
      <c r="K8" s="632"/>
      <c r="L8" s="386"/>
      <c r="M8" s="394"/>
      <c r="Q8" s="379" t="s">
        <v>63</v>
      </c>
      <c r="R8" s="380" t="s">
        <v>366</v>
      </c>
      <c r="S8" s="380" t="s">
        <v>401</v>
      </c>
      <c r="Y8" s="366"/>
      <c r="Z8" s="366"/>
      <c r="AA8" s="366" t="s">
        <v>70</v>
      </c>
      <c r="AB8" s="367">
        <v>15</v>
      </c>
      <c r="AC8" s="367">
        <v>10</v>
      </c>
      <c r="AD8" s="367">
        <v>7</v>
      </c>
      <c r="AE8" s="367">
        <v>5</v>
      </c>
      <c r="AF8" s="367">
        <v>4</v>
      </c>
      <c r="AG8" s="367">
        <v>3</v>
      </c>
      <c r="AH8" s="367">
        <v>2</v>
      </c>
      <c r="AI8" s="367">
        <v>1</v>
      </c>
      <c r="AJ8" s="367">
        <v>0</v>
      </c>
      <c r="AK8" s="367">
        <v>0</v>
      </c>
    </row>
    <row r="9" spans="1:37" x14ac:dyDescent="0.25">
      <c r="A9" s="386" t="s">
        <v>53</v>
      </c>
      <c r="B9" s="463">
        <v>2</v>
      </c>
      <c r="C9" s="388" t="str">
        <f>IF($B9="","",VLOOKUP($B9,'III.kcs.-U11-Z-F elo'!$A$7:$O$22,5))</f>
        <v>150617</v>
      </c>
      <c r="D9" s="388">
        <f>IF($B9="","",VLOOKUP($B9,'III.kcs.-U11-Z-F elo'!$A$7:$O$22,15))</f>
        <v>0</v>
      </c>
      <c r="E9" s="389" t="str">
        <f>UPPER(IF($B9="","",VLOOKUP($B9,'III.kcs.-U11-Z-F elo'!$A$7:$O$22,2)))</f>
        <v>BURKHALTER</v>
      </c>
      <c r="F9" s="390"/>
      <c r="G9" s="389" t="str">
        <f>IF($B9="","",VLOOKUP($B9,'III.kcs.-U11-Z-F elo'!$A$7:$O$22,3))</f>
        <v>Ármin</v>
      </c>
      <c r="H9" s="390"/>
      <c r="I9" s="389" t="str">
        <f>IF($B9="","",VLOOKUP($B9,'III.kcs.-U11-Z-F elo'!$A$7:$O$22,4))</f>
        <v>Marcali Mikszáth K.Ált. Iskola</v>
      </c>
      <c r="J9" s="385"/>
      <c r="K9" s="631" t="s">
        <v>723</v>
      </c>
      <c r="L9" s="391"/>
      <c r="M9" s="392"/>
      <c r="Q9" s="383" t="s">
        <v>64</v>
      </c>
      <c r="R9" s="384" t="s">
        <v>367</v>
      </c>
      <c r="S9" s="384" t="s">
        <v>402</v>
      </c>
      <c r="Y9" s="366"/>
      <c r="Z9" s="366"/>
      <c r="AA9" s="366" t="s">
        <v>71</v>
      </c>
      <c r="AB9" s="367">
        <v>10</v>
      </c>
      <c r="AC9" s="367">
        <v>6</v>
      </c>
      <c r="AD9" s="367">
        <v>4</v>
      </c>
      <c r="AE9" s="367">
        <v>2</v>
      </c>
      <c r="AF9" s="367">
        <v>1</v>
      </c>
      <c r="AG9" s="367">
        <v>0</v>
      </c>
      <c r="AH9" s="367">
        <v>0</v>
      </c>
      <c r="AI9" s="367">
        <v>0</v>
      </c>
      <c r="AJ9" s="367">
        <v>0</v>
      </c>
      <c r="AK9" s="367">
        <v>0</v>
      </c>
    </row>
    <row r="10" spans="1:37" x14ac:dyDescent="0.25">
      <c r="A10" s="386"/>
      <c r="B10" s="462"/>
      <c r="C10" s="385"/>
      <c r="D10" s="385"/>
      <c r="E10" s="385"/>
      <c r="F10" s="385"/>
      <c r="G10" s="385"/>
      <c r="H10" s="385"/>
      <c r="I10" s="385"/>
      <c r="J10" s="385"/>
      <c r="K10" s="632"/>
      <c r="L10" s="386"/>
      <c r="M10" s="394"/>
      <c r="Y10" s="366"/>
      <c r="Z10" s="366"/>
      <c r="AA10" s="366" t="s">
        <v>72</v>
      </c>
      <c r="AB10" s="367">
        <v>6</v>
      </c>
      <c r="AC10" s="367">
        <v>3</v>
      </c>
      <c r="AD10" s="367">
        <v>2</v>
      </c>
      <c r="AE10" s="367">
        <v>1</v>
      </c>
      <c r="AF10" s="367">
        <v>0</v>
      </c>
      <c r="AG10" s="367">
        <v>0</v>
      </c>
      <c r="AH10" s="367">
        <v>0</v>
      </c>
      <c r="AI10" s="367">
        <v>0</v>
      </c>
      <c r="AJ10" s="367">
        <v>0</v>
      </c>
      <c r="AK10" s="367">
        <v>0</v>
      </c>
    </row>
    <row r="11" spans="1:37" x14ac:dyDescent="0.25">
      <c r="A11" s="386" t="s">
        <v>54</v>
      </c>
      <c r="B11" s="463">
        <v>3</v>
      </c>
      <c r="C11" s="388" t="str">
        <f>IF($B11="","",VLOOKUP($B11,'III.kcs.-U11-Z-F elo'!$A$7:$O$22,5))</f>
        <v>150105</v>
      </c>
      <c r="D11" s="388">
        <f>IF($B11="","",VLOOKUP($B11,'III.kcs.-U11-Z-F elo'!$A$7:$O$22,15))</f>
        <v>0</v>
      </c>
      <c r="E11" s="389" t="str">
        <f>UPPER(IF($B11="","",VLOOKUP($B11,'III.kcs.-U11-Z-F elo'!$A$7:$O$22,2)))</f>
        <v>CSÉCS-VARGA</v>
      </c>
      <c r="F11" s="390"/>
      <c r="G11" s="389" t="str">
        <f>IF($B11="","",VLOOKUP($B11,'III.kcs.-U11-Z-F elo'!$A$7:$O$22,3))</f>
        <v>Zsombor</v>
      </c>
      <c r="H11" s="390"/>
      <c r="I11" s="389" t="str">
        <f>IF($B11="","",VLOOKUP($B11,'III.kcs.-U11-Z-F elo'!$A$7:$O$22,4))</f>
        <v>Kaposvári Kodály Z. Közp. Ált. Isk.</v>
      </c>
      <c r="J11" s="385"/>
      <c r="K11" s="631" t="s">
        <v>693</v>
      </c>
      <c r="L11" s="391"/>
      <c r="M11" s="392"/>
      <c r="Y11" s="366"/>
      <c r="Z11" s="366"/>
      <c r="AA11" s="366" t="s">
        <v>77</v>
      </c>
      <c r="AB11" s="367">
        <v>3</v>
      </c>
      <c r="AC11" s="367">
        <v>2</v>
      </c>
      <c r="AD11" s="367">
        <v>1</v>
      </c>
      <c r="AE11" s="367">
        <v>0</v>
      </c>
      <c r="AF11" s="367">
        <v>0</v>
      </c>
      <c r="AG11" s="367">
        <v>0</v>
      </c>
      <c r="AH11" s="367">
        <v>0</v>
      </c>
      <c r="AI11" s="367">
        <v>0</v>
      </c>
      <c r="AJ11" s="367">
        <v>0</v>
      </c>
      <c r="AK11" s="367">
        <v>0</v>
      </c>
    </row>
    <row r="12" spans="1:37" x14ac:dyDescent="0.25">
      <c r="A12" s="385"/>
      <c r="B12" s="460"/>
      <c r="C12" s="385"/>
      <c r="D12" s="385"/>
      <c r="E12" s="385"/>
      <c r="F12" s="385"/>
      <c r="G12" s="385"/>
      <c r="H12" s="385"/>
      <c r="I12" s="385"/>
      <c r="J12" s="385"/>
      <c r="K12" s="632"/>
      <c r="L12" s="385"/>
      <c r="M12" s="394"/>
      <c r="Y12" s="366"/>
      <c r="Z12" s="366"/>
      <c r="AA12" s="366" t="s">
        <v>73</v>
      </c>
      <c r="AB12" s="395">
        <v>0</v>
      </c>
      <c r="AC12" s="395">
        <v>0</v>
      </c>
      <c r="AD12" s="395">
        <v>0</v>
      </c>
      <c r="AE12" s="395">
        <v>0</v>
      </c>
      <c r="AF12" s="395">
        <v>0</v>
      </c>
      <c r="AG12" s="395">
        <v>0</v>
      </c>
      <c r="AH12" s="395">
        <v>0</v>
      </c>
      <c r="AI12" s="395">
        <v>0</v>
      </c>
      <c r="AJ12" s="395">
        <v>0</v>
      </c>
      <c r="AK12" s="395">
        <v>0</v>
      </c>
    </row>
    <row r="13" spans="1:37" x14ac:dyDescent="0.25">
      <c r="A13" s="460" t="s">
        <v>368</v>
      </c>
      <c r="B13" s="461">
        <v>4</v>
      </c>
      <c r="C13" s="388" t="str">
        <f>IF($B13="","",VLOOKUP($B13,'III.kcs.-U11-Z-F elo'!$A$7:$O$22,5))</f>
        <v>151005</v>
      </c>
      <c r="D13" s="388">
        <f>IF($B13="","",VLOOKUP($B13,'III.kcs.-U11-Z-F elo'!$A$7:$O$22,15))</f>
        <v>0</v>
      </c>
      <c r="E13" s="389" t="str">
        <f>UPPER(IF($B13="","",VLOOKUP($B13,'III.kcs.-U11-Z-F elo'!$A$7:$O$22,2)))</f>
        <v>GYŐRY</v>
      </c>
      <c r="F13" s="390"/>
      <c r="G13" s="389" t="str">
        <f>IF($B13="","",VLOOKUP($B13,'III.kcs.-U11-Z-F elo'!$A$7:$O$22,3))</f>
        <v>Nimród Péter</v>
      </c>
      <c r="H13" s="390"/>
      <c r="I13" s="389" t="str">
        <f>IF($B13="","",VLOOKUP($B13,'III.kcs.-U11-Z-F elo'!$A$7:$O$22,4))</f>
        <v>B.lelle-Karádi Ált. Iskola és AMI</v>
      </c>
      <c r="J13" s="385"/>
      <c r="K13" s="631" t="s">
        <v>694</v>
      </c>
      <c r="L13" s="391"/>
      <c r="M13" s="392"/>
      <c r="Y13" s="366"/>
      <c r="Z13" s="366"/>
      <c r="AA13" s="366" t="s">
        <v>74</v>
      </c>
      <c r="AB13" s="395">
        <v>0</v>
      </c>
      <c r="AC13" s="395">
        <v>0</v>
      </c>
      <c r="AD13" s="395">
        <v>0</v>
      </c>
      <c r="AE13" s="395">
        <v>0</v>
      </c>
      <c r="AF13" s="395">
        <v>0</v>
      </c>
      <c r="AG13" s="395">
        <v>0</v>
      </c>
      <c r="AH13" s="395">
        <v>0</v>
      </c>
      <c r="AI13" s="395">
        <v>0</v>
      </c>
      <c r="AJ13" s="395">
        <v>0</v>
      </c>
      <c r="AK13" s="395">
        <v>0</v>
      </c>
    </row>
    <row r="14" spans="1:37" x14ac:dyDescent="0.25">
      <c r="A14" s="386"/>
      <c r="B14" s="462"/>
      <c r="C14" s="385"/>
      <c r="D14" s="385"/>
      <c r="E14" s="385"/>
      <c r="F14" s="385"/>
      <c r="G14" s="385"/>
      <c r="H14" s="385"/>
      <c r="I14" s="385"/>
      <c r="J14" s="385"/>
      <c r="K14" s="632"/>
      <c r="L14" s="386"/>
      <c r="M14" s="394"/>
      <c r="Y14" s="366"/>
      <c r="Z14" s="366"/>
      <c r="AA14" s="366"/>
      <c r="AB14" s="366"/>
      <c r="AC14" s="366"/>
      <c r="AD14" s="366"/>
      <c r="AE14" s="366"/>
      <c r="AF14" s="366"/>
      <c r="AG14" s="366"/>
      <c r="AH14" s="366"/>
      <c r="AI14" s="366"/>
      <c r="AJ14" s="366"/>
      <c r="AK14" s="366"/>
    </row>
    <row r="15" spans="1:37" x14ac:dyDescent="0.25">
      <c r="A15" s="386" t="s">
        <v>144</v>
      </c>
      <c r="B15" s="463">
        <v>5</v>
      </c>
      <c r="C15" s="388" t="str">
        <f>IF($B15="","",VLOOKUP($B15,'III.kcs.-U11-Z-F elo'!$A$7:$O$22,5))</f>
        <v>150330</v>
      </c>
      <c r="D15" s="388">
        <f>IF($B15="","",VLOOKUP($B15,'III.kcs.-U11-Z-F elo'!$A$7:$O$22,15))</f>
        <v>0</v>
      </c>
      <c r="E15" s="389" t="str">
        <f>UPPER(IF($B15="","",VLOOKUP($B15,'III.kcs.-U11-Z-F elo'!$A$7:$O$22,2)))</f>
        <v>HORVÁTH</v>
      </c>
      <c r="F15" s="390"/>
      <c r="G15" s="389" t="str">
        <f>IF($B15="","",VLOOKUP($B15,'III.kcs.-U11-Z-F elo'!$A$7:$O$22,3))</f>
        <v>Zalán Zoltán</v>
      </c>
      <c r="H15" s="390"/>
      <c r="I15" s="389" t="str">
        <f>IF($B15="","",VLOOKUP($B15,'III.kcs.-U11-Z-F elo'!$A$7:$O$22,4))</f>
        <v>Marcali Mikszáth K.Ált. Iskola</v>
      </c>
      <c r="J15" s="385"/>
      <c r="K15" s="631" t="s">
        <v>723</v>
      </c>
      <c r="L15" s="391"/>
      <c r="M15" s="392"/>
      <c r="Y15" s="366"/>
      <c r="Z15" s="366"/>
      <c r="AA15" s="366"/>
      <c r="AB15" s="366"/>
      <c r="AC15" s="366"/>
      <c r="AD15" s="366"/>
      <c r="AE15" s="366"/>
      <c r="AF15" s="366"/>
      <c r="AG15" s="366"/>
      <c r="AH15" s="366"/>
      <c r="AI15" s="366"/>
      <c r="AJ15" s="366"/>
      <c r="AK15" s="366"/>
    </row>
    <row r="16" spans="1:37" x14ac:dyDescent="0.25">
      <c r="A16" s="386"/>
      <c r="B16" s="462"/>
      <c r="C16" s="385"/>
      <c r="D16" s="385"/>
      <c r="E16" s="385"/>
      <c r="F16" s="385"/>
      <c r="G16" s="385"/>
      <c r="H16" s="385"/>
      <c r="I16" s="385"/>
      <c r="J16" s="385"/>
      <c r="K16" s="632"/>
      <c r="L16" s="386"/>
      <c r="M16" s="394"/>
      <c r="Y16" s="366"/>
      <c r="Z16" s="366"/>
      <c r="AA16" s="366" t="s">
        <v>52</v>
      </c>
      <c r="AB16" s="366">
        <v>300</v>
      </c>
      <c r="AC16" s="366">
        <v>250</v>
      </c>
      <c r="AD16" s="366">
        <v>220</v>
      </c>
      <c r="AE16" s="366">
        <v>180</v>
      </c>
      <c r="AF16" s="366">
        <v>160</v>
      </c>
      <c r="AG16" s="366">
        <v>150</v>
      </c>
      <c r="AH16" s="366">
        <v>140</v>
      </c>
      <c r="AI16" s="366">
        <v>130</v>
      </c>
      <c r="AJ16" s="366">
        <v>120</v>
      </c>
      <c r="AK16" s="366">
        <v>110</v>
      </c>
    </row>
    <row r="17" spans="1:37" x14ac:dyDescent="0.25">
      <c r="A17" s="386" t="s">
        <v>143</v>
      </c>
      <c r="B17" s="463">
        <v>6</v>
      </c>
      <c r="C17" s="388" t="str">
        <f>IF($B17="","",VLOOKUP($B17,'III.kcs.-U11-Z-F elo'!$A$7:$O$22,5))</f>
        <v>150506</v>
      </c>
      <c r="D17" s="388">
        <f>IF($B17="","",VLOOKUP($B17,'III.kcs.-U11-Z-F elo'!$A$7:$O$22,15))</f>
        <v>0</v>
      </c>
      <c r="E17" s="389" t="str">
        <f>UPPER(IF($B17="","",VLOOKUP($B17,'III.kcs.-U11-Z-F elo'!$A$7:$O$22,2)))</f>
        <v>OROSZ</v>
      </c>
      <c r="F17" s="390"/>
      <c r="G17" s="389" t="str">
        <f>IF($B17="","",VLOOKUP($B17,'III.kcs.-U11-Z-F elo'!$A$7:$O$22,3))</f>
        <v>Zéta Krisztián</v>
      </c>
      <c r="H17" s="390"/>
      <c r="I17" s="389" t="str">
        <f>IF($B17="","",VLOOKUP($B17,'III.kcs.-U11-Z-F elo'!$A$7:$O$22,4))</f>
        <v>Siófoki Vak Bottyán J.Ált. Isk. és AMI</v>
      </c>
      <c r="J17" s="385"/>
      <c r="K17" s="631" t="s">
        <v>724</v>
      </c>
      <c r="L17" s="391"/>
      <c r="M17" s="392"/>
      <c r="Y17" s="366"/>
      <c r="Z17" s="366"/>
      <c r="AA17" s="366" t="s">
        <v>65</v>
      </c>
      <c r="AB17" s="366">
        <v>250</v>
      </c>
      <c r="AC17" s="366">
        <v>200</v>
      </c>
      <c r="AD17" s="366">
        <v>160</v>
      </c>
      <c r="AE17" s="366">
        <v>140</v>
      </c>
      <c r="AF17" s="366">
        <v>120</v>
      </c>
      <c r="AG17" s="366">
        <v>110</v>
      </c>
      <c r="AH17" s="366">
        <v>100</v>
      </c>
      <c r="AI17" s="366">
        <v>90</v>
      </c>
      <c r="AJ17" s="366">
        <v>80</v>
      </c>
      <c r="AK17" s="366">
        <v>70</v>
      </c>
    </row>
    <row r="18" spans="1:37" x14ac:dyDescent="0.25">
      <c r="A18" s="386"/>
      <c r="B18" s="462"/>
      <c r="C18" s="385"/>
      <c r="D18" s="385"/>
      <c r="E18" s="385"/>
      <c r="F18" s="385"/>
      <c r="G18" s="385"/>
      <c r="H18" s="385"/>
      <c r="I18" s="385"/>
      <c r="J18" s="385"/>
      <c r="K18" s="632"/>
      <c r="L18" s="386"/>
      <c r="M18" s="394"/>
      <c r="Y18" s="366"/>
      <c r="Z18" s="366"/>
      <c r="AA18" s="366" t="s">
        <v>66</v>
      </c>
      <c r="AB18" s="366">
        <v>200</v>
      </c>
      <c r="AC18" s="366">
        <v>150</v>
      </c>
      <c r="AD18" s="366">
        <v>130</v>
      </c>
      <c r="AE18" s="366">
        <v>110</v>
      </c>
      <c r="AF18" s="366">
        <v>95</v>
      </c>
      <c r="AG18" s="366">
        <v>80</v>
      </c>
      <c r="AH18" s="366">
        <v>70</v>
      </c>
      <c r="AI18" s="366">
        <v>60</v>
      </c>
      <c r="AJ18" s="366">
        <v>55</v>
      </c>
      <c r="AK18" s="366">
        <v>50</v>
      </c>
    </row>
    <row r="19" spans="1:37" x14ac:dyDescent="0.25">
      <c r="A19" s="386" t="s">
        <v>403</v>
      </c>
      <c r="B19" s="463">
        <v>7</v>
      </c>
      <c r="C19" s="388" t="str">
        <f>IF($B19="","",VLOOKUP($B19,'III.kcs.-U11-Z-F elo'!$A$7:$O$22,5))</f>
        <v>150828</v>
      </c>
      <c r="D19" s="388">
        <f>IF($B19="","",VLOOKUP($B19,'III.kcs.-U11-Z-F elo'!$A$7:$O$22,15))</f>
        <v>0</v>
      </c>
      <c r="E19" s="389" t="str">
        <f>UPPER(IF($B19="","",VLOOKUP($B19,'III.kcs.-U11-Z-F elo'!$A$7:$O$22,2)))</f>
        <v>PONEKKER</v>
      </c>
      <c r="F19" s="390"/>
      <c r="G19" s="389" t="str">
        <f>IF($B19="","",VLOOKUP($B19,'III.kcs.-U11-Z-F elo'!$A$7:$O$22,3))</f>
        <v>Ákos</v>
      </c>
      <c r="H19" s="390"/>
      <c r="I19" s="389" t="str">
        <f>IF($B19="","",VLOOKUP($B19,'III.kcs.-U11-Z-F elo'!$A$7:$O$22,4))</f>
        <v>Kaposvári Kodály Z. Közp. Ált. Isk.</v>
      </c>
      <c r="J19" s="385"/>
      <c r="K19" s="631" t="s">
        <v>692</v>
      </c>
      <c r="L19" s="391"/>
      <c r="M19" s="392"/>
      <c r="Y19" s="366"/>
      <c r="Z19" s="366"/>
      <c r="AA19" s="366" t="s">
        <v>67</v>
      </c>
      <c r="AB19" s="366">
        <v>150</v>
      </c>
      <c r="AC19" s="366">
        <v>120</v>
      </c>
      <c r="AD19" s="366">
        <v>100</v>
      </c>
      <c r="AE19" s="366">
        <v>80</v>
      </c>
      <c r="AF19" s="366">
        <v>70</v>
      </c>
      <c r="AG19" s="366">
        <v>60</v>
      </c>
      <c r="AH19" s="366">
        <v>55</v>
      </c>
      <c r="AI19" s="366">
        <v>50</v>
      </c>
      <c r="AJ19" s="366">
        <v>45</v>
      </c>
      <c r="AK19" s="366">
        <v>40</v>
      </c>
    </row>
    <row r="20" spans="1:37" x14ac:dyDescent="0.25">
      <c r="A20" s="385"/>
      <c r="B20" s="385"/>
      <c r="C20" s="385"/>
      <c r="D20" s="385"/>
      <c r="E20" s="385"/>
      <c r="F20" s="385"/>
      <c r="G20" s="385"/>
      <c r="H20" s="385"/>
      <c r="I20" s="385"/>
      <c r="J20" s="385"/>
      <c r="K20" s="385"/>
      <c r="L20" s="385"/>
      <c r="M20" s="385"/>
      <c r="Y20" s="366"/>
      <c r="Z20" s="366"/>
      <c r="AA20" s="366" t="s">
        <v>68</v>
      </c>
      <c r="AB20" s="366">
        <v>120</v>
      </c>
      <c r="AC20" s="366">
        <v>90</v>
      </c>
      <c r="AD20" s="366">
        <v>65</v>
      </c>
      <c r="AE20" s="366">
        <v>55</v>
      </c>
      <c r="AF20" s="366">
        <v>50</v>
      </c>
      <c r="AG20" s="366">
        <v>45</v>
      </c>
      <c r="AH20" s="366">
        <v>40</v>
      </c>
      <c r="AI20" s="366">
        <v>35</v>
      </c>
      <c r="AJ20" s="366">
        <v>25</v>
      </c>
      <c r="AK20" s="366">
        <v>20</v>
      </c>
    </row>
    <row r="21" spans="1:37" x14ac:dyDescent="0.25">
      <c r="A21" s="385"/>
      <c r="B21" s="385"/>
      <c r="C21" s="385"/>
      <c r="D21" s="385"/>
      <c r="E21" s="385"/>
      <c r="F21" s="385"/>
      <c r="G21" s="385"/>
      <c r="H21" s="385"/>
      <c r="I21" s="385"/>
      <c r="J21" s="385"/>
      <c r="K21" s="385"/>
      <c r="L21" s="385"/>
      <c r="M21" s="385"/>
      <c r="Y21" s="366"/>
      <c r="Z21" s="366"/>
      <c r="AA21" s="366" t="s">
        <v>69</v>
      </c>
      <c r="AB21" s="366">
        <v>90</v>
      </c>
      <c r="AC21" s="366">
        <v>60</v>
      </c>
      <c r="AD21" s="366">
        <v>45</v>
      </c>
      <c r="AE21" s="366">
        <v>34</v>
      </c>
      <c r="AF21" s="366">
        <v>27</v>
      </c>
      <c r="AG21" s="366">
        <v>22</v>
      </c>
      <c r="AH21" s="366">
        <v>18</v>
      </c>
      <c r="AI21" s="366">
        <v>15</v>
      </c>
      <c r="AJ21" s="366">
        <v>12</v>
      </c>
      <c r="AK21" s="366">
        <v>9</v>
      </c>
    </row>
    <row r="22" spans="1:37" ht="18.75" customHeight="1" x14ac:dyDescent="0.25">
      <c r="A22" s="385"/>
      <c r="B22" s="658"/>
      <c r="C22" s="658"/>
      <c r="D22" s="655" t="str">
        <f>E7</f>
        <v>ARADICS</v>
      </c>
      <c r="E22" s="655"/>
      <c r="F22" s="655" t="str">
        <f>E9</f>
        <v>BURKHALTER</v>
      </c>
      <c r="G22" s="655"/>
      <c r="H22" s="655" t="str">
        <f>E11</f>
        <v>CSÉCS-VARGA</v>
      </c>
      <c r="I22" s="655"/>
      <c r="J22" s="385"/>
      <c r="K22" s="385"/>
      <c r="L22" s="385"/>
      <c r="M22" s="464" t="s">
        <v>56</v>
      </c>
      <c r="Y22" s="366"/>
      <c r="Z22" s="366"/>
      <c r="AA22" s="366" t="s">
        <v>70</v>
      </c>
      <c r="AB22" s="366">
        <v>60</v>
      </c>
      <c r="AC22" s="366">
        <v>40</v>
      </c>
      <c r="AD22" s="366">
        <v>30</v>
      </c>
      <c r="AE22" s="366">
        <v>20</v>
      </c>
      <c r="AF22" s="366">
        <v>18</v>
      </c>
      <c r="AG22" s="366">
        <v>15</v>
      </c>
      <c r="AH22" s="366">
        <v>12</v>
      </c>
      <c r="AI22" s="366">
        <v>10</v>
      </c>
      <c r="AJ22" s="366">
        <v>8</v>
      </c>
      <c r="AK22" s="366">
        <v>6</v>
      </c>
    </row>
    <row r="23" spans="1:37" ht="18.75" customHeight="1" x14ac:dyDescent="0.25">
      <c r="A23" s="396" t="s">
        <v>52</v>
      </c>
      <c r="B23" s="660" t="str">
        <f>E7</f>
        <v>ARADICS</v>
      </c>
      <c r="C23" s="660"/>
      <c r="D23" s="661"/>
      <c r="E23" s="661"/>
      <c r="F23" s="662" t="s">
        <v>756</v>
      </c>
      <c r="G23" s="663"/>
      <c r="H23" s="662" t="s">
        <v>753</v>
      </c>
      <c r="I23" s="663"/>
      <c r="J23" s="629"/>
      <c r="K23" s="629"/>
      <c r="L23" s="385"/>
      <c r="M23" s="465">
        <v>2</v>
      </c>
      <c r="Y23" s="366"/>
      <c r="Z23" s="366"/>
      <c r="AA23" s="366" t="s">
        <v>71</v>
      </c>
      <c r="AB23" s="366">
        <v>40</v>
      </c>
      <c r="AC23" s="366">
        <v>25</v>
      </c>
      <c r="AD23" s="366">
        <v>18</v>
      </c>
      <c r="AE23" s="366">
        <v>13</v>
      </c>
      <c r="AF23" s="366">
        <v>8</v>
      </c>
      <c r="AG23" s="366">
        <v>7</v>
      </c>
      <c r="AH23" s="366">
        <v>6</v>
      </c>
      <c r="AI23" s="366">
        <v>5</v>
      </c>
      <c r="AJ23" s="366">
        <v>4</v>
      </c>
      <c r="AK23" s="366">
        <v>3</v>
      </c>
    </row>
    <row r="24" spans="1:37" ht="18.75" customHeight="1" x14ac:dyDescent="0.25">
      <c r="A24" s="396" t="s">
        <v>53</v>
      </c>
      <c r="B24" s="660" t="str">
        <f>E9</f>
        <v>BURKHALTER</v>
      </c>
      <c r="C24" s="660"/>
      <c r="D24" s="662" t="s">
        <v>757</v>
      </c>
      <c r="E24" s="663"/>
      <c r="F24" s="661"/>
      <c r="G24" s="661"/>
      <c r="H24" s="662" t="s">
        <v>753</v>
      </c>
      <c r="I24" s="663"/>
      <c r="J24" s="629"/>
      <c r="K24" s="629"/>
      <c r="L24" s="385"/>
      <c r="M24" s="465">
        <v>3</v>
      </c>
      <c r="Y24" s="366"/>
      <c r="Z24" s="366"/>
      <c r="AA24" s="366" t="s">
        <v>72</v>
      </c>
      <c r="AB24" s="366">
        <v>25</v>
      </c>
      <c r="AC24" s="366">
        <v>15</v>
      </c>
      <c r="AD24" s="366">
        <v>13</v>
      </c>
      <c r="AE24" s="366">
        <v>7</v>
      </c>
      <c r="AF24" s="366">
        <v>6</v>
      </c>
      <c r="AG24" s="366">
        <v>5</v>
      </c>
      <c r="AH24" s="366">
        <v>4</v>
      </c>
      <c r="AI24" s="366">
        <v>3</v>
      </c>
      <c r="AJ24" s="366">
        <v>2</v>
      </c>
      <c r="AK24" s="366">
        <v>1</v>
      </c>
    </row>
    <row r="25" spans="1:37" ht="18.75" customHeight="1" x14ac:dyDescent="0.25">
      <c r="A25" s="396" t="s">
        <v>54</v>
      </c>
      <c r="B25" s="660" t="str">
        <f>E11</f>
        <v>CSÉCS-VARGA</v>
      </c>
      <c r="C25" s="660"/>
      <c r="D25" s="662" t="s">
        <v>750</v>
      </c>
      <c r="E25" s="663"/>
      <c r="F25" s="662" t="s">
        <v>750</v>
      </c>
      <c r="G25" s="663"/>
      <c r="H25" s="661"/>
      <c r="I25" s="661"/>
      <c r="J25" s="629"/>
      <c r="K25" s="629"/>
      <c r="L25" s="385"/>
      <c r="M25" s="465">
        <v>1</v>
      </c>
      <c r="Y25" s="366"/>
      <c r="Z25" s="366"/>
      <c r="AA25" s="366" t="s">
        <v>77</v>
      </c>
      <c r="AB25" s="366">
        <v>15</v>
      </c>
      <c r="AC25" s="366">
        <v>10</v>
      </c>
      <c r="AD25" s="366">
        <v>8</v>
      </c>
      <c r="AE25" s="366">
        <v>4</v>
      </c>
      <c r="AF25" s="366">
        <v>3</v>
      </c>
      <c r="AG25" s="366">
        <v>2</v>
      </c>
      <c r="AH25" s="366">
        <v>1</v>
      </c>
      <c r="AI25" s="366">
        <v>0</v>
      </c>
      <c r="AJ25" s="366">
        <v>0</v>
      </c>
      <c r="AK25" s="366">
        <v>0</v>
      </c>
    </row>
    <row r="26" spans="1:37" x14ac:dyDescent="0.25">
      <c r="A26" s="385"/>
      <c r="B26" s="385"/>
      <c r="C26" s="385"/>
      <c r="D26" s="629"/>
      <c r="E26" s="629"/>
      <c r="F26" s="629"/>
      <c r="G26" s="629"/>
      <c r="H26" s="629"/>
      <c r="I26" s="629"/>
      <c r="J26" s="629"/>
      <c r="K26" s="629"/>
      <c r="L26" s="385"/>
      <c r="M26" s="466"/>
      <c r="Y26" s="366"/>
      <c r="Z26" s="366"/>
      <c r="AA26" s="366" t="s">
        <v>73</v>
      </c>
      <c r="AB26" s="366">
        <v>10</v>
      </c>
      <c r="AC26" s="366">
        <v>6</v>
      </c>
      <c r="AD26" s="366">
        <v>4</v>
      </c>
      <c r="AE26" s="366">
        <v>2</v>
      </c>
      <c r="AF26" s="366">
        <v>1</v>
      </c>
      <c r="AG26" s="366">
        <v>0</v>
      </c>
      <c r="AH26" s="366">
        <v>0</v>
      </c>
      <c r="AI26" s="366">
        <v>0</v>
      </c>
      <c r="AJ26" s="366">
        <v>0</v>
      </c>
      <c r="AK26" s="366">
        <v>0</v>
      </c>
    </row>
    <row r="27" spans="1:37" ht="18.75" customHeight="1" x14ac:dyDescent="0.25">
      <c r="A27" s="385"/>
      <c r="B27" s="658"/>
      <c r="C27" s="658"/>
      <c r="D27" s="677" t="str">
        <f>E13</f>
        <v>GYŐRY</v>
      </c>
      <c r="E27" s="677"/>
      <c r="F27" s="677" t="str">
        <f>E15</f>
        <v>HORVÁTH</v>
      </c>
      <c r="G27" s="677"/>
      <c r="H27" s="677" t="str">
        <f>E17</f>
        <v>OROSZ</v>
      </c>
      <c r="I27" s="677"/>
      <c r="J27" s="677" t="str">
        <f>E19</f>
        <v>PONEKKER</v>
      </c>
      <c r="K27" s="677"/>
      <c r="L27" s="385"/>
      <c r="M27" s="466"/>
      <c r="Y27" s="366"/>
      <c r="Z27" s="366"/>
      <c r="AA27" s="366" t="s">
        <v>74</v>
      </c>
      <c r="AB27" s="366">
        <v>3</v>
      </c>
      <c r="AC27" s="366">
        <v>2</v>
      </c>
      <c r="AD27" s="366">
        <v>1</v>
      </c>
      <c r="AE27" s="366">
        <v>0</v>
      </c>
      <c r="AF27" s="366">
        <v>0</v>
      </c>
      <c r="AG27" s="366">
        <v>0</v>
      </c>
      <c r="AH27" s="366">
        <v>0</v>
      </c>
      <c r="AI27" s="366">
        <v>0</v>
      </c>
      <c r="AJ27" s="366">
        <v>0</v>
      </c>
      <c r="AK27" s="366">
        <v>0</v>
      </c>
    </row>
    <row r="28" spans="1:37" ht="18.75" customHeight="1" x14ac:dyDescent="0.25">
      <c r="A28" s="396" t="s">
        <v>368</v>
      </c>
      <c r="B28" s="660" t="str">
        <f>E13</f>
        <v>GYŐRY</v>
      </c>
      <c r="C28" s="660"/>
      <c r="D28" s="661"/>
      <c r="E28" s="661"/>
      <c r="F28" s="662" t="s">
        <v>754</v>
      </c>
      <c r="G28" s="663"/>
      <c r="H28" s="662" t="s">
        <v>754</v>
      </c>
      <c r="I28" s="663"/>
      <c r="J28" s="678" t="s">
        <v>752</v>
      </c>
      <c r="K28" s="677"/>
      <c r="L28" s="385"/>
      <c r="M28" s="465">
        <v>1</v>
      </c>
    </row>
    <row r="29" spans="1:37" ht="18.75" customHeight="1" x14ac:dyDescent="0.25">
      <c r="A29" s="396" t="s">
        <v>144</v>
      </c>
      <c r="B29" s="660" t="str">
        <f>E15</f>
        <v>HORVÁTH</v>
      </c>
      <c r="C29" s="660"/>
      <c r="D29" s="662" t="s">
        <v>755</v>
      </c>
      <c r="E29" s="663"/>
      <c r="F29" s="661"/>
      <c r="G29" s="661"/>
      <c r="H29" s="662" t="s">
        <v>750</v>
      </c>
      <c r="I29" s="663"/>
      <c r="J29" s="662" t="s">
        <v>755</v>
      </c>
      <c r="K29" s="663"/>
      <c r="L29" s="385"/>
      <c r="M29" s="465">
        <v>3</v>
      </c>
    </row>
    <row r="30" spans="1:37" ht="18.75" customHeight="1" x14ac:dyDescent="0.25">
      <c r="A30" s="396" t="s">
        <v>143</v>
      </c>
      <c r="B30" s="660" t="str">
        <f>E17</f>
        <v>OROSZ</v>
      </c>
      <c r="C30" s="660"/>
      <c r="D30" s="662" t="s">
        <v>749</v>
      </c>
      <c r="E30" s="663"/>
      <c r="F30" s="662" t="s">
        <v>753</v>
      </c>
      <c r="G30" s="663"/>
      <c r="H30" s="661"/>
      <c r="I30" s="661"/>
      <c r="J30" s="662" t="s">
        <v>749</v>
      </c>
      <c r="K30" s="663"/>
      <c r="L30" s="385"/>
      <c r="M30" s="465">
        <v>4</v>
      </c>
    </row>
    <row r="31" spans="1:37" ht="18.75" customHeight="1" x14ac:dyDescent="0.25">
      <c r="A31" s="396" t="s">
        <v>403</v>
      </c>
      <c r="B31" s="660" t="str">
        <f>E19</f>
        <v>PONEKKER</v>
      </c>
      <c r="C31" s="660"/>
      <c r="D31" s="662" t="s">
        <v>749</v>
      </c>
      <c r="E31" s="663"/>
      <c r="F31" s="662" t="s">
        <v>754</v>
      </c>
      <c r="G31" s="663"/>
      <c r="H31" s="678" t="s">
        <v>752</v>
      </c>
      <c r="I31" s="677"/>
      <c r="J31" s="661"/>
      <c r="K31" s="661"/>
      <c r="L31" s="385"/>
      <c r="M31" s="465">
        <v>2</v>
      </c>
    </row>
    <row r="32" spans="1:37" ht="18.75" customHeight="1" x14ac:dyDescent="0.25">
      <c r="A32" s="466"/>
      <c r="B32" s="472"/>
      <c r="C32" s="472"/>
      <c r="D32" s="466"/>
      <c r="E32" s="466"/>
      <c r="F32" s="466"/>
      <c r="G32" s="466"/>
      <c r="H32" s="466"/>
      <c r="I32" s="466"/>
      <c r="J32" s="385"/>
      <c r="K32" s="385"/>
      <c r="L32" s="385"/>
      <c r="M32" s="473"/>
    </row>
    <row r="33" spans="1:18" x14ac:dyDescent="0.25">
      <c r="A33" s="385"/>
      <c r="B33" s="385"/>
      <c r="C33" s="385"/>
      <c r="D33" s="385"/>
      <c r="E33" s="385"/>
      <c r="F33" s="385"/>
      <c r="G33" s="385"/>
      <c r="H33" s="385"/>
      <c r="I33" s="385"/>
      <c r="J33" s="385"/>
      <c r="K33" s="385"/>
      <c r="L33" s="385"/>
      <c r="M33" s="385"/>
    </row>
    <row r="34" spans="1:18" x14ac:dyDescent="0.25">
      <c r="A34" s="385" t="s">
        <v>369</v>
      </c>
      <c r="B34" s="385"/>
      <c r="C34" s="679" t="str">
        <f>IF(M23=1,B23,IF(M24=1,B24,IF(M25=1,B25,"")))</f>
        <v>CSÉCS-VARGA</v>
      </c>
      <c r="D34" s="679"/>
      <c r="E34" s="386" t="s">
        <v>370</v>
      </c>
      <c r="F34" s="679" t="str">
        <f>IF(M28=1,B28,IF(M29=1,B29,IF(M30=1,B30,IF(M31=1,B31,""))))</f>
        <v>GYŐRY</v>
      </c>
      <c r="G34" s="679"/>
      <c r="H34" s="385"/>
      <c r="I34" s="630" t="s">
        <v>755</v>
      </c>
      <c r="J34" s="385"/>
      <c r="K34" s="385"/>
      <c r="L34" s="385"/>
      <c r="M34" s="385"/>
    </row>
    <row r="35" spans="1:18" x14ac:dyDescent="0.25">
      <c r="A35" s="385"/>
      <c r="B35" s="385"/>
      <c r="C35" s="385"/>
      <c r="D35" s="385"/>
      <c r="E35" s="385"/>
      <c r="F35" s="386"/>
      <c r="G35" s="386"/>
      <c r="H35" s="385"/>
      <c r="I35" s="385"/>
      <c r="J35" s="385"/>
      <c r="K35" s="385"/>
      <c r="L35" s="385"/>
      <c r="M35" s="385"/>
    </row>
    <row r="36" spans="1:18" x14ac:dyDescent="0.25">
      <c r="A36" s="385" t="s">
        <v>371</v>
      </c>
      <c r="B36" s="385"/>
      <c r="C36" s="679" t="str">
        <f>IF(M23=2,B23,IF(M24=2,B24,IF(M25=2,B25,"")))</f>
        <v>ARADICS</v>
      </c>
      <c r="D36" s="679"/>
      <c r="E36" s="386" t="s">
        <v>370</v>
      </c>
      <c r="F36" s="679" t="str">
        <f>IF(M28=2,B28,IF(M29=2,B29,IF(M30=2,B30,IF(M31=2,B31,""))))</f>
        <v>PONEKKER</v>
      </c>
      <c r="G36" s="679"/>
      <c r="H36" s="385"/>
      <c r="I36" s="390"/>
      <c r="J36" s="385"/>
      <c r="K36" s="385"/>
      <c r="L36" s="385"/>
      <c r="M36" s="385"/>
    </row>
    <row r="37" spans="1:18" x14ac:dyDescent="0.25">
      <c r="A37" s="385"/>
      <c r="B37" s="385"/>
      <c r="C37" s="386"/>
      <c r="D37" s="386"/>
      <c r="E37" s="386"/>
      <c r="F37" s="386"/>
      <c r="G37" s="386"/>
      <c r="H37" s="385"/>
      <c r="I37" s="385"/>
      <c r="J37" s="385"/>
      <c r="K37" s="385"/>
      <c r="L37" s="385"/>
      <c r="M37" s="385"/>
    </row>
    <row r="38" spans="1:18" x14ac:dyDescent="0.25">
      <c r="A38" s="385" t="s">
        <v>372</v>
      </c>
      <c r="B38" s="385"/>
      <c r="C38" s="679" t="str">
        <f>IF(M23=3,B23,IF(M24=3,B24,IF(M25=3,B25,"")))</f>
        <v>BURKHALTER</v>
      </c>
      <c r="D38" s="679"/>
      <c r="E38" s="386" t="s">
        <v>370</v>
      </c>
      <c r="F38" s="679" t="str">
        <f>IF(M28=3,B28,IF(M29=3,B29,IF(M30=3,B30,IF(M31=3,B31,""))))</f>
        <v>HORVÁTH</v>
      </c>
      <c r="G38" s="679"/>
      <c r="H38" s="385"/>
      <c r="I38" s="390"/>
      <c r="J38" s="385"/>
      <c r="K38" s="385"/>
      <c r="L38" s="385"/>
      <c r="M38" s="385"/>
    </row>
    <row r="39" spans="1:18" x14ac:dyDescent="0.25">
      <c r="A39" s="385"/>
      <c r="B39" s="385"/>
      <c r="C39" s="385"/>
      <c r="D39" s="385"/>
      <c r="E39" s="385"/>
      <c r="F39" s="385"/>
      <c r="G39" s="385"/>
      <c r="H39" s="385"/>
      <c r="I39" s="385"/>
      <c r="J39" s="385"/>
      <c r="K39" s="385"/>
      <c r="L39" s="385"/>
      <c r="M39" s="385"/>
    </row>
    <row r="40" spans="1:18" x14ac:dyDescent="0.25">
      <c r="A40" s="385"/>
      <c r="B40" s="385"/>
      <c r="C40" s="385"/>
      <c r="D40" s="385"/>
      <c r="E40" s="385"/>
      <c r="F40" s="385"/>
      <c r="G40" s="385"/>
      <c r="H40" s="385"/>
      <c r="I40" s="385"/>
      <c r="J40" s="385"/>
      <c r="K40" s="385"/>
      <c r="L40" s="390"/>
      <c r="M40" s="385"/>
    </row>
    <row r="41" spans="1:18" x14ac:dyDescent="0.25">
      <c r="A41" s="397" t="s">
        <v>35</v>
      </c>
      <c r="B41" s="398"/>
      <c r="C41" s="399"/>
      <c r="D41" s="400" t="s">
        <v>2</v>
      </c>
      <c r="E41" s="401" t="s">
        <v>37</v>
      </c>
      <c r="F41" s="402"/>
      <c r="G41" s="400" t="s">
        <v>2</v>
      </c>
      <c r="H41" s="401" t="s">
        <v>46</v>
      </c>
      <c r="I41" s="403"/>
      <c r="J41" s="401" t="s">
        <v>47</v>
      </c>
      <c r="K41" s="404" t="s">
        <v>48</v>
      </c>
      <c r="L41" s="381"/>
      <c r="M41" s="402"/>
      <c r="P41" s="407"/>
      <c r="Q41" s="407"/>
      <c r="R41" s="408"/>
    </row>
    <row r="42" spans="1:18" x14ac:dyDescent="0.25">
      <c r="A42" s="409" t="s">
        <v>36</v>
      </c>
      <c r="B42" s="410"/>
      <c r="C42" s="411"/>
      <c r="D42" s="412"/>
      <c r="E42" s="664"/>
      <c r="F42" s="664"/>
      <c r="G42" s="413" t="s">
        <v>3</v>
      </c>
      <c r="H42" s="410"/>
      <c r="I42" s="414"/>
      <c r="J42" s="415"/>
      <c r="K42" s="416" t="s">
        <v>38</v>
      </c>
      <c r="L42" s="417"/>
      <c r="M42" s="436"/>
      <c r="P42" s="419"/>
      <c r="Q42" s="419"/>
      <c r="R42" s="420"/>
    </row>
    <row r="43" spans="1:18" x14ac:dyDescent="0.25">
      <c r="A43" s="421" t="s">
        <v>45</v>
      </c>
      <c r="B43" s="422"/>
      <c r="C43" s="423"/>
      <c r="D43" s="424"/>
      <c r="E43" s="659"/>
      <c r="F43" s="659"/>
      <c r="G43" s="425" t="s">
        <v>4</v>
      </c>
      <c r="H43" s="426"/>
      <c r="I43" s="427"/>
      <c r="J43" s="428"/>
      <c r="K43" s="429"/>
      <c r="L43" s="390"/>
      <c r="M43" s="430"/>
      <c r="P43" s="420"/>
      <c r="Q43" s="431"/>
      <c r="R43" s="420"/>
    </row>
    <row r="44" spans="1:18" x14ac:dyDescent="0.25">
      <c r="A44" s="432"/>
      <c r="B44" s="433"/>
      <c r="C44" s="434"/>
      <c r="D44" s="424"/>
      <c r="E44" s="435"/>
      <c r="F44" s="385"/>
      <c r="G44" s="425" t="s">
        <v>5</v>
      </c>
      <c r="H44" s="426"/>
      <c r="I44" s="427"/>
      <c r="J44" s="428"/>
      <c r="K44" s="416" t="s">
        <v>39</v>
      </c>
      <c r="L44" s="417"/>
      <c r="M44" s="436"/>
      <c r="P44" s="419"/>
      <c r="Q44" s="419"/>
      <c r="R44" s="455">
        <f>MIN(4,'III.kcs.-U11-Z-F elo'!Q2)</f>
        <v>4</v>
      </c>
    </row>
    <row r="45" spans="1:18" x14ac:dyDescent="0.25">
      <c r="A45" s="437"/>
      <c r="B45" s="438"/>
      <c r="C45" s="439"/>
      <c r="D45" s="424"/>
      <c r="E45" s="435"/>
      <c r="F45" s="385"/>
      <c r="G45" s="425" t="s">
        <v>6</v>
      </c>
      <c r="H45" s="426"/>
      <c r="I45" s="427"/>
      <c r="J45" s="428"/>
      <c r="K45" s="440"/>
      <c r="L45" s="385"/>
      <c r="M45" s="418"/>
      <c r="P45" s="420"/>
      <c r="Q45" s="431"/>
      <c r="R45" s="420"/>
    </row>
    <row r="46" spans="1:18" x14ac:dyDescent="0.25">
      <c r="A46" s="441"/>
      <c r="B46" s="442"/>
      <c r="C46" s="443"/>
      <c r="D46" s="424"/>
      <c r="E46" s="435"/>
      <c r="F46" s="385"/>
      <c r="G46" s="425" t="s">
        <v>7</v>
      </c>
      <c r="H46" s="426"/>
      <c r="I46" s="427"/>
      <c r="J46" s="428"/>
      <c r="K46" s="421"/>
      <c r="L46" s="390"/>
      <c r="M46" s="430"/>
      <c r="P46" s="420"/>
      <c r="Q46" s="431"/>
      <c r="R46" s="420"/>
    </row>
    <row r="47" spans="1:18" x14ac:dyDescent="0.25">
      <c r="A47" s="444"/>
      <c r="B47" s="445"/>
      <c r="C47" s="439"/>
      <c r="D47" s="424"/>
      <c r="E47" s="435"/>
      <c r="F47" s="385"/>
      <c r="G47" s="425" t="s">
        <v>8</v>
      </c>
      <c r="H47" s="426"/>
      <c r="I47" s="427"/>
      <c r="J47" s="428"/>
      <c r="K47" s="416" t="s">
        <v>28</v>
      </c>
      <c r="L47" s="417"/>
      <c r="M47" s="436"/>
      <c r="P47" s="419"/>
      <c r="Q47" s="419"/>
      <c r="R47" s="420"/>
    </row>
    <row r="48" spans="1:18" x14ac:dyDescent="0.25">
      <c r="A48" s="444"/>
      <c r="B48" s="445"/>
      <c r="C48" s="446"/>
      <c r="D48" s="424"/>
      <c r="E48" s="435"/>
      <c r="F48" s="385"/>
      <c r="G48" s="425" t="s">
        <v>9</v>
      </c>
      <c r="H48" s="426"/>
      <c r="I48" s="427"/>
      <c r="J48" s="428"/>
      <c r="K48" s="440"/>
      <c r="L48" s="385"/>
      <c r="M48" s="418"/>
      <c r="P48" s="420"/>
      <c r="Q48" s="431"/>
      <c r="R48" s="420"/>
    </row>
    <row r="49" spans="1:18" x14ac:dyDescent="0.25">
      <c r="A49" s="447"/>
      <c r="B49" s="448"/>
      <c r="C49" s="449"/>
      <c r="D49" s="450"/>
      <c r="E49" s="451"/>
      <c r="F49" s="390"/>
      <c r="G49" s="452" t="s">
        <v>10</v>
      </c>
      <c r="H49" s="422"/>
      <c r="I49" s="453"/>
      <c r="J49" s="454"/>
      <c r="K49" s="421" t="str">
        <f>L4</f>
        <v>Nagyistók-Nádasi Judit</v>
      </c>
      <c r="L49" s="390"/>
      <c r="M49" s="430"/>
      <c r="P49" s="420"/>
      <c r="Q49" s="431"/>
      <c r="R49" s="455"/>
    </row>
  </sheetData>
  <mergeCells count="51">
    <mergeCell ref="E43:F43"/>
    <mergeCell ref="B31:C31"/>
    <mergeCell ref="D31:E31"/>
    <mergeCell ref="F31:G31"/>
    <mergeCell ref="H31:I31"/>
    <mergeCell ref="C36:D36"/>
    <mergeCell ref="F36:G36"/>
    <mergeCell ref="C38:D38"/>
    <mergeCell ref="F38:G38"/>
    <mergeCell ref="E42:F42"/>
    <mergeCell ref="J31:K31"/>
    <mergeCell ref="C34:D34"/>
    <mergeCell ref="F34:G34"/>
    <mergeCell ref="B29:C29"/>
    <mergeCell ref="D29:E29"/>
    <mergeCell ref="F29:G29"/>
    <mergeCell ref="H29:I29"/>
    <mergeCell ref="J29:K29"/>
    <mergeCell ref="B30:C30"/>
    <mergeCell ref="D30:E30"/>
    <mergeCell ref="F30:G30"/>
    <mergeCell ref="H30:I30"/>
    <mergeCell ref="J30:K30"/>
    <mergeCell ref="J27:K27"/>
    <mergeCell ref="B28:C28"/>
    <mergeCell ref="D28:E28"/>
    <mergeCell ref="F28:G28"/>
    <mergeCell ref="H28:I28"/>
    <mergeCell ref="J28:K28"/>
    <mergeCell ref="B25:C25"/>
    <mergeCell ref="D25:E25"/>
    <mergeCell ref="F25:G25"/>
    <mergeCell ref="H25:I25"/>
    <mergeCell ref="B27:C27"/>
    <mergeCell ref="D27:E27"/>
    <mergeCell ref="F27:G27"/>
    <mergeCell ref="H27:I27"/>
    <mergeCell ref="B23:C23"/>
    <mergeCell ref="D23:E23"/>
    <mergeCell ref="F23:G23"/>
    <mergeCell ref="H23:I23"/>
    <mergeCell ref="B24:C24"/>
    <mergeCell ref="D24:E24"/>
    <mergeCell ref="F24:G24"/>
    <mergeCell ref="H24:I24"/>
    <mergeCell ref="H22:I22"/>
    <mergeCell ref="A1:F1"/>
    <mergeCell ref="A4:C4"/>
    <mergeCell ref="B22:C22"/>
    <mergeCell ref="D22:E22"/>
    <mergeCell ref="F22:G22"/>
  </mergeCells>
  <conditionalFormatting sqref="R49 R44">
    <cfRule type="expression" dxfId="215" priority="2" stopIfTrue="1">
      <formula>$O$1="CU"</formula>
    </cfRule>
  </conditionalFormatting>
  <conditionalFormatting sqref="E7 E9 E11 E13 E15 E17 E19">
    <cfRule type="cellIs" dxfId="214" priority="1" stopIfTrue="1" operator="equal">
      <formula>"Bye"</formula>
    </cfRule>
  </conditionalFormatting>
  <printOptions horizontalCentered="1" verticalCentered="1"/>
  <pageMargins left="0" right="0" top="0.98425196850393704" bottom="0.98425196850393704" header="0.51181102362204722" footer="0.51181102362204722"/>
  <pageSetup paperSize="9" scale="95" orientation="portrait" horizontalDpi="4294967294" verticalDpi="1200"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8715E2-B733-459D-A247-FA2348E114CB}">
  <sheetPr codeName="Munka51">
    <tabColor indexed="11"/>
  </sheetPr>
  <dimension ref="A1:AK41"/>
  <sheetViews>
    <sheetView workbookViewId="0">
      <selection activeCell="D21" sqref="D21:E21"/>
    </sheetView>
  </sheetViews>
  <sheetFormatPr defaultRowHeight="13.2" x14ac:dyDescent="0.25"/>
  <cols>
    <col min="1" max="1" width="5.44140625" style="270" customWidth="1"/>
    <col min="2" max="2" width="4.44140625" style="270" customWidth="1"/>
    <col min="3" max="3" width="8.33203125" style="270" customWidth="1"/>
    <col min="4" max="4" width="7.109375" style="270" customWidth="1"/>
    <col min="5" max="5" width="9.33203125" style="270" customWidth="1"/>
    <col min="6" max="6" width="7.109375" style="270" customWidth="1"/>
    <col min="7" max="7" width="9.33203125" style="270" customWidth="1"/>
    <col min="8" max="8" width="7.109375" style="270" customWidth="1"/>
    <col min="9" max="9" width="9.33203125" style="270" customWidth="1"/>
    <col min="10" max="10" width="10.77734375" style="270" customWidth="1"/>
    <col min="11" max="13" width="8.5546875" style="270" customWidth="1"/>
    <col min="14" max="14" width="8.88671875" style="270"/>
    <col min="15" max="15" width="5.5546875" style="270" customWidth="1"/>
    <col min="16" max="16" width="4.5546875" style="270" customWidth="1"/>
    <col min="17" max="17" width="11.6640625" style="270" customWidth="1"/>
    <col min="18" max="24" width="8.88671875" style="270"/>
    <col min="25" max="25" width="10.33203125" style="270" hidden="1" customWidth="1"/>
    <col min="26" max="37" width="0" style="270" hidden="1" customWidth="1"/>
    <col min="38" max="256" width="8.88671875" style="270"/>
    <col min="257" max="257" width="5.44140625" style="270" customWidth="1"/>
    <col min="258" max="258" width="4.44140625" style="270" customWidth="1"/>
    <col min="259" max="259" width="8.33203125" style="270" customWidth="1"/>
    <col min="260" max="260" width="7.109375" style="270" customWidth="1"/>
    <col min="261" max="261" width="9.33203125" style="270" customWidth="1"/>
    <col min="262" max="262" width="7.109375" style="270" customWidth="1"/>
    <col min="263" max="263" width="9.33203125" style="270" customWidth="1"/>
    <col min="264" max="264" width="7.109375" style="270" customWidth="1"/>
    <col min="265" max="265" width="9.33203125" style="270" customWidth="1"/>
    <col min="266" max="266" width="8.44140625" style="270" customWidth="1"/>
    <col min="267" max="269" width="8.5546875" style="270" customWidth="1"/>
    <col min="270" max="270" width="8.88671875" style="270"/>
    <col min="271" max="271" width="5.5546875" style="270" customWidth="1"/>
    <col min="272" max="272" width="4.5546875" style="270" customWidth="1"/>
    <col min="273" max="273" width="11.6640625" style="270" customWidth="1"/>
    <col min="274" max="280" width="8.88671875" style="270"/>
    <col min="281" max="293" width="0" style="270" hidden="1" customWidth="1"/>
    <col min="294" max="512" width="8.88671875" style="270"/>
    <col min="513" max="513" width="5.44140625" style="270" customWidth="1"/>
    <col min="514" max="514" width="4.44140625" style="270" customWidth="1"/>
    <col min="515" max="515" width="8.33203125" style="270" customWidth="1"/>
    <col min="516" max="516" width="7.109375" style="270" customWidth="1"/>
    <col min="517" max="517" width="9.33203125" style="270" customWidth="1"/>
    <col min="518" max="518" width="7.109375" style="270" customWidth="1"/>
    <col min="519" max="519" width="9.33203125" style="270" customWidth="1"/>
    <col min="520" max="520" width="7.109375" style="270" customWidth="1"/>
    <col min="521" max="521" width="9.33203125" style="270" customWidth="1"/>
    <col min="522" max="522" width="8.44140625" style="270" customWidth="1"/>
    <col min="523" max="525" width="8.5546875" style="270" customWidth="1"/>
    <col min="526" max="526" width="8.88671875" style="270"/>
    <col min="527" max="527" width="5.5546875" style="270" customWidth="1"/>
    <col min="528" max="528" width="4.5546875" style="270" customWidth="1"/>
    <col min="529" max="529" width="11.6640625" style="270" customWidth="1"/>
    <col min="530" max="536" width="8.88671875" style="270"/>
    <col min="537" max="549" width="0" style="270" hidden="1" customWidth="1"/>
    <col min="550" max="768" width="8.88671875" style="270"/>
    <col min="769" max="769" width="5.44140625" style="270" customWidth="1"/>
    <col min="770" max="770" width="4.44140625" style="270" customWidth="1"/>
    <col min="771" max="771" width="8.33203125" style="270" customWidth="1"/>
    <col min="772" max="772" width="7.109375" style="270" customWidth="1"/>
    <col min="773" max="773" width="9.33203125" style="270" customWidth="1"/>
    <col min="774" max="774" width="7.109375" style="270" customWidth="1"/>
    <col min="775" max="775" width="9.33203125" style="270" customWidth="1"/>
    <col min="776" max="776" width="7.109375" style="270" customWidth="1"/>
    <col min="777" max="777" width="9.33203125" style="270" customWidth="1"/>
    <col min="778" max="778" width="8.44140625" style="270" customWidth="1"/>
    <col min="779" max="781" width="8.5546875" style="270" customWidth="1"/>
    <col min="782" max="782" width="8.88671875" style="270"/>
    <col min="783" max="783" width="5.5546875" style="270" customWidth="1"/>
    <col min="784" max="784" width="4.5546875" style="270" customWidth="1"/>
    <col min="785" max="785" width="11.6640625" style="270" customWidth="1"/>
    <col min="786" max="792" width="8.88671875" style="270"/>
    <col min="793" max="805" width="0" style="270" hidden="1" customWidth="1"/>
    <col min="806" max="1024" width="8.88671875" style="270"/>
    <col min="1025" max="1025" width="5.44140625" style="270" customWidth="1"/>
    <col min="1026" max="1026" width="4.44140625" style="270" customWidth="1"/>
    <col min="1027" max="1027" width="8.33203125" style="270" customWidth="1"/>
    <col min="1028" max="1028" width="7.109375" style="270" customWidth="1"/>
    <col min="1029" max="1029" width="9.33203125" style="270" customWidth="1"/>
    <col min="1030" max="1030" width="7.109375" style="270" customWidth="1"/>
    <col min="1031" max="1031" width="9.33203125" style="270" customWidth="1"/>
    <col min="1032" max="1032" width="7.109375" style="270" customWidth="1"/>
    <col min="1033" max="1033" width="9.33203125" style="270" customWidth="1"/>
    <col min="1034" max="1034" width="8.44140625" style="270" customWidth="1"/>
    <col min="1035" max="1037" width="8.5546875" style="270" customWidth="1"/>
    <col min="1038" max="1038" width="8.88671875" style="270"/>
    <col min="1039" max="1039" width="5.5546875" style="270" customWidth="1"/>
    <col min="1040" max="1040" width="4.5546875" style="270" customWidth="1"/>
    <col min="1041" max="1041" width="11.6640625" style="270" customWidth="1"/>
    <col min="1042" max="1048" width="8.88671875" style="270"/>
    <col min="1049" max="1061" width="0" style="270" hidden="1" customWidth="1"/>
    <col min="1062" max="1280" width="8.88671875" style="270"/>
    <col min="1281" max="1281" width="5.44140625" style="270" customWidth="1"/>
    <col min="1282" max="1282" width="4.44140625" style="270" customWidth="1"/>
    <col min="1283" max="1283" width="8.33203125" style="270" customWidth="1"/>
    <col min="1284" max="1284" width="7.109375" style="270" customWidth="1"/>
    <col min="1285" max="1285" width="9.33203125" style="270" customWidth="1"/>
    <col min="1286" max="1286" width="7.109375" style="270" customWidth="1"/>
    <col min="1287" max="1287" width="9.33203125" style="270" customWidth="1"/>
    <col min="1288" max="1288" width="7.109375" style="270" customWidth="1"/>
    <col min="1289" max="1289" width="9.33203125" style="270" customWidth="1"/>
    <col min="1290" max="1290" width="8.44140625" style="270" customWidth="1"/>
    <col min="1291" max="1293" width="8.5546875" style="270" customWidth="1"/>
    <col min="1294" max="1294" width="8.88671875" style="270"/>
    <col min="1295" max="1295" width="5.5546875" style="270" customWidth="1"/>
    <col min="1296" max="1296" width="4.5546875" style="270" customWidth="1"/>
    <col min="1297" max="1297" width="11.6640625" style="270" customWidth="1"/>
    <col min="1298" max="1304" width="8.88671875" style="270"/>
    <col min="1305" max="1317" width="0" style="270" hidden="1" customWidth="1"/>
    <col min="1318" max="1536" width="8.88671875" style="270"/>
    <col min="1537" max="1537" width="5.44140625" style="270" customWidth="1"/>
    <col min="1538" max="1538" width="4.44140625" style="270" customWidth="1"/>
    <col min="1539" max="1539" width="8.33203125" style="270" customWidth="1"/>
    <col min="1540" max="1540" width="7.109375" style="270" customWidth="1"/>
    <col min="1541" max="1541" width="9.33203125" style="270" customWidth="1"/>
    <col min="1542" max="1542" width="7.109375" style="270" customWidth="1"/>
    <col min="1543" max="1543" width="9.33203125" style="270" customWidth="1"/>
    <col min="1544" max="1544" width="7.109375" style="270" customWidth="1"/>
    <col min="1545" max="1545" width="9.33203125" style="270" customWidth="1"/>
    <col min="1546" max="1546" width="8.44140625" style="270" customWidth="1"/>
    <col min="1547" max="1549" width="8.5546875" style="270" customWidth="1"/>
    <col min="1550" max="1550" width="8.88671875" style="270"/>
    <col min="1551" max="1551" width="5.5546875" style="270" customWidth="1"/>
    <col min="1552" max="1552" width="4.5546875" style="270" customWidth="1"/>
    <col min="1553" max="1553" width="11.6640625" style="270" customWidth="1"/>
    <col min="1554" max="1560" width="8.88671875" style="270"/>
    <col min="1561" max="1573" width="0" style="270" hidden="1" customWidth="1"/>
    <col min="1574" max="1792" width="8.88671875" style="270"/>
    <col min="1793" max="1793" width="5.44140625" style="270" customWidth="1"/>
    <col min="1794" max="1794" width="4.44140625" style="270" customWidth="1"/>
    <col min="1795" max="1795" width="8.33203125" style="270" customWidth="1"/>
    <col min="1796" max="1796" width="7.109375" style="270" customWidth="1"/>
    <col min="1797" max="1797" width="9.33203125" style="270" customWidth="1"/>
    <col min="1798" max="1798" width="7.109375" style="270" customWidth="1"/>
    <col min="1799" max="1799" width="9.33203125" style="270" customWidth="1"/>
    <col min="1800" max="1800" width="7.109375" style="270" customWidth="1"/>
    <col min="1801" max="1801" width="9.33203125" style="270" customWidth="1"/>
    <col min="1802" max="1802" width="8.44140625" style="270" customWidth="1"/>
    <col min="1803" max="1805" width="8.5546875" style="270" customWidth="1"/>
    <col min="1806" max="1806" width="8.88671875" style="270"/>
    <col min="1807" max="1807" width="5.5546875" style="270" customWidth="1"/>
    <col min="1808" max="1808" width="4.5546875" style="270" customWidth="1"/>
    <col min="1809" max="1809" width="11.6640625" style="270" customWidth="1"/>
    <col min="1810" max="1816" width="8.88671875" style="270"/>
    <col min="1817" max="1829" width="0" style="270" hidden="1" customWidth="1"/>
    <col min="1830" max="2048" width="8.88671875" style="270"/>
    <col min="2049" max="2049" width="5.44140625" style="270" customWidth="1"/>
    <col min="2050" max="2050" width="4.44140625" style="270" customWidth="1"/>
    <col min="2051" max="2051" width="8.33203125" style="270" customWidth="1"/>
    <col min="2052" max="2052" width="7.109375" style="270" customWidth="1"/>
    <col min="2053" max="2053" width="9.33203125" style="270" customWidth="1"/>
    <col min="2054" max="2054" width="7.109375" style="270" customWidth="1"/>
    <col min="2055" max="2055" width="9.33203125" style="270" customWidth="1"/>
    <col min="2056" max="2056" width="7.109375" style="270" customWidth="1"/>
    <col min="2057" max="2057" width="9.33203125" style="270" customWidth="1"/>
    <col min="2058" max="2058" width="8.44140625" style="270" customWidth="1"/>
    <col min="2059" max="2061" width="8.5546875" style="270" customWidth="1"/>
    <col min="2062" max="2062" width="8.88671875" style="270"/>
    <col min="2063" max="2063" width="5.5546875" style="270" customWidth="1"/>
    <col min="2064" max="2064" width="4.5546875" style="270" customWidth="1"/>
    <col min="2065" max="2065" width="11.6640625" style="270" customWidth="1"/>
    <col min="2066" max="2072" width="8.88671875" style="270"/>
    <col min="2073" max="2085" width="0" style="270" hidden="1" customWidth="1"/>
    <col min="2086" max="2304" width="8.88671875" style="270"/>
    <col min="2305" max="2305" width="5.44140625" style="270" customWidth="1"/>
    <col min="2306" max="2306" width="4.44140625" style="270" customWidth="1"/>
    <col min="2307" max="2307" width="8.33203125" style="270" customWidth="1"/>
    <col min="2308" max="2308" width="7.109375" style="270" customWidth="1"/>
    <col min="2309" max="2309" width="9.33203125" style="270" customWidth="1"/>
    <col min="2310" max="2310" width="7.109375" style="270" customWidth="1"/>
    <col min="2311" max="2311" width="9.33203125" style="270" customWidth="1"/>
    <col min="2312" max="2312" width="7.109375" style="270" customWidth="1"/>
    <col min="2313" max="2313" width="9.33203125" style="270" customWidth="1"/>
    <col min="2314" max="2314" width="8.44140625" style="270" customWidth="1"/>
    <col min="2315" max="2317" width="8.5546875" style="270" customWidth="1"/>
    <col min="2318" max="2318" width="8.88671875" style="270"/>
    <col min="2319" max="2319" width="5.5546875" style="270" customWidth="1"/>
    <col min="2320" max="2320" width="4.5546875" style="270" customWidth="1"/>
    <col min="2321" max="2321" width="11.6640625" style="270" customWidth="1"/>
    <col min="2322" max="2328" width="8.88671875" style="270"/>
    <col min="2329" max="2341" width="0" style="270" hidden="1" customWidth="1"/>
    <col min="2342" max="2560" width="8.88671875" style="270"/>
    <col min="2561" max="2561" width="5.44140625" style="270" customWidth="1"/>
    <col min="2562" max="2562" width="4.44140625" style="270" customWidth="1"/>
    <col min="2563" max="2563" width="8.33203125" style="270" customWidth="1"/>
    <col min="2564" max="2564" width="7.109375" style="270" customWidth="1"/>
    <col min="2565" max="2565" width="9.33203125" style="270" customWidth="1"/>
    <col min="2566" max="2566" width="7.109375" style="270" customWidth="1"/>
    <col min="2567" max="2567" width="9.33203125" style="270" customWidth="1"/>
    <col min="2568" max="2568" width="7.109375" style="270" customWidth="1"/>
    <col min="2569" max="2569" width="9.33203125" style="270" customWidth="1"/>
    <col min="2570" max="2570" width="8.44140625" style="270" customWidth="1"/>
    <col min="2571" max="2573" width="8.5546875" style="270" customWidth="1"/>
    <col min="2574" max="2574" width="8.88671875" style="270"/>
    <col min="2575" max="2575" width="5.5546875" style="270" customWidth="1"/>
    <col min="2576" max="2576" width="4.5546875" style="270" customWidth="1"/>
    <col min="2577" max="2577" width="11.6640625" style="270" customWidth="1"/>
    <col min="2578" max="2584" width="8.88671875" style="270"/>
    <col min="2585" max="2597" width="0" style="270" hidden="1" customWidth="1"/>
    <col min="2598" max="2816" width="8.88671875" style="270"/>
    <col min="2817" max="2817" width="5.44140625" style="270" customWidth="1"/>
    <col min="2818" max="2818" width="4.44140625" style="270" customWidth="1"/>
    <col min="2819" max="2819" width="8.33203125" style="270" customWidth="1"/>
    <col min="2820" max="2820" width="7.109375" style="270" customWidth="1"/>
    <col min="2821" max="2821" width="9.33203125" style="270" customWidth="1"/>
    <col min="2822" max="2822" width="7.109375" style="270" customWidth="1"/>
    <col min="2823" max="2823" width="9.33203125" style="270" customWidth="1"/>
    <col min="2824" max="2824" width="7.109375" style="270" customWidth="1"/>
    <col min="2825" max="2825" width="9.33203125" style="270" customWidth="1"/>
    <col min="2826" max="2826" width="8.44140625" style="270" customWidth="1"/>
    <col min="2827" max="2829" width="8.5546875" style="270" customWidth="1"/>
    <col min="2830" max="2830" width="8.88671875" style="270"/>
    <col min="2831" max="2831" width="5.5546875" style="270" customWidth="1"/>
    <col min="2832" max="2832" width="4.5546875" style="270" customWidth="1"/>
    <col min="2833" max="2833" width="11.6640625" style="270" customWidth="1"/>
    <col min="2834" max="2840" width="8.88671875" style="270"/>
    <col min="2841" max="2853" width="0" style="270" hidden="1" customWidth="1"/>
    <col min="2854" max="3072" width="8.88671875" style="270"/>
    <col min="3073" max="3073" width="5.44140625" style="270" customWidth="1"/>
    <col min="3074" max="3074" width="4.44140625" style="270" customWidth="1"/>
    <col min="3075" max="3075" width="8.33203125" style="270" customWidth="1"/>
    <col min="3076" max="3076" width="7.109375" style="270" customWidth="1"/>
    <col min="3077" max="3077" width="9.33203125" style="270" customWidth="1"/>
    <col min="3078" max="3078" width="7.109375" style="270" customWidth="1"/>
    <col min="3079" max="3079" width="9.33203125" style="270" customWidth="1"/>
    <col min="3080" max="3080" width="7.109375" style="270" customWidth="1"/>
    <col min="3081" max="3081" width="9.33203125" style="270" customWidth="1"/>
    <col min="3082" max="3082" width="8.44140625" style="270" customWidth="1"/>
    <col min="3083" max="3085" width="8.5546875" style="270" customWidth="1"/>
    <col min="3086" max="3086" width="8.88671875" style="270"/>
    <col min="3087" max="3087" width="5.5546875" style="270" customWidth="1"/>
    <col min="3088" max="3088" width="4.5546875" style="270" customWidth="1"/>
    <col min="3089" max="3089" width="11.6640625" style="270" customWidth="1"/>
    <col min="3090" max="3096" width="8.88671875" style="270"/>
    <col min="3097" max="3109" width="0" style="270" hidden="1" customWidth="1"/>
    <col min="3110" max="3328" width="8.88671875" style="270"/>
    <col min="3329" max="3329" width="5.44140625" style="270" customWidth="1"/>
    <col min="3330" max="3330" width="4.44140625" style="270" customWidth="1"/>
    <col min="3331" max="3331" width="8.33203125" style="270" customWidth="1"/>
    <col min="3332" max="3332" width="7.109375" style="270" customWidth="1"/>
    <col min="3333" max="3333" width="9.33203125" style="270" customWidth="1"/>
    <col min="3334" max="3334" width="7.109375" style="270" customWidth="1"/>
    <col min="3335" max="3335" width="9.33203125" style="270" customWidth="1"/>
    <col min="3336" max="3336" width="7.109375" style="270" customWidth="1"/>
    <col min="3337" max="3337" width="9.33203125" style="270" customWidth="1"/>
    <col min="3338" max="3338" width="8.44140625" style="270" customWidth="1"/>
    <col min="3339" max="3341" width="8.5546875" style="270" customWidth="1"/>
    <col min="3342" max="3342" width="8.88671875" style="270"/>
    <col min="3343" max="3343" width="5.5546875" style="270" customWidth="1"/>
    <col min="3344" max="3344" width="4.5546875" style="270" customWidth="1"/>
    <col min="3345" max="3345" width="11.6640625" style="270" customWidth="1"/>
    <col min="3346" max="3352" width="8.88671875" style="270"/>
    <col min="3353" max="3365" width="0" style="270" hidden="1" customWidth="1"/>
    <col min="3366" max="3584" width="8.88671875" style="270"/>
    <col min="3585" max="3585" width="5.44140625" style="270" customWidth="1"/>
    <col min="3586" max="3586" width="4.44140625" style="270" customWidth="1"/>
    <col min="3587" max="3587" width="8.33203125" style="270" customWidth="1"/>
    <col min="3588" max="3588" width="7.109375" style="270" customWidth="1"/>
    <col min="3589" max="3589" width="9.33203125" style="270" customWidth="1"/>
    <col min="3590" max="3590" width="7.109375" style="270" customWidth="1"/>
    <col min="3591" max="3591" width="9.33203125" style="270" customWidth="1"/>
    <col min="3592" max="3592" width="7.109375" style="270" customWidth="1"/>
    <col min="3593" max="3593" width="9.33203125" style="270" customWidth="1"/>
    <col min="3594" max="3594" width="8.44140625" style="270" customWidth="1"/>
    <col min="3595" max="3597" width="8.5546875" style="270" customWidth="1"/>
    <col min="3598" max="3598" width="8.88671875" style="270"/>
    <col min="3599" max="3599" width="5.5546875" style="270" customWidth="1"/>
    <col min="3600" max="3600" width="4.5546875" style="270" customWidth="1"/>
    <col min="3601" max="3601" width="11.6640625" style="270" customWidth="1"/>
    <col min="3602" max="3608" width="8.88671875" style="270"/>
    <col min="3609" max="3621" width="0" style="270" hidden="1" customWidth="1"/>
    <col min="3622" max="3840" width="8.88671875" style="270"/>
    <col min="3841" max="3841" width="5.44140625" style="270" customWidth="1"/>
    <col min="3842" max="3842" width="4.44140625" style="270" customWidth="1"/>
    <col min="3843" max="3843" width="8.33203125" style="270" customWidth="1"/>
    <col min="3844" max="3844" width="7.109375" style="270" customWidth="1"/>
    <col min="3845" max="3845" width="9.33203125" style="270" customWidth="1"/>
    <col min="3846" max="3846" width="7.109375" style="270" customWidth="1"/>
    <col min="3847" max="3847" width="9.33203125" style="270" customWidth="1"/>
    <col min="3848" max="3848" width="7.109375" style="270" customWidth="1"/>
    <col min="3849" max="3849" width="9.33203125" style="270" customWidth="1"/>
    <col min="3850" max="3850" width="8.44140625" style="270" customWidth="1"/>
    <col min="3851" max="3853" width="8.5546875" style="270" customWidth="1"/>
    <col min="3854" max="3854" width="8.88671875" style="270"/>
    <col min="3855" max="3855" width="5.5546875" style="270" customWidth="1"/>
    <col min="3856" max="3856" width="4.5546875" style="270" customWidth="1"/>
    <col min="3857" max="3857" width="11.6640625" style="270" customWidth="1"/>
    <col min="3858" max="3864" width="8.88671875" style="270"/>
    <col min="3865" max="3877" width="0" style="270" hidden="1" customWidth="1"/>
    <col min="3878" max="4096" width="8.88671875" style="270"/>
    <col min="4097" max="4097" width="5.44140625" style="270" customWidth="1"/>
    <col min="4098" max="4098" width="4.44140625" style="270" customWidth="1"/>
    <col min="4099" max="4099" width="8.33203125" style="270" customWidth="1"/>
    <col min="4100" max="4100" width="7.109375" style="270" customWidth="1"/>
    <col min="4101" max="4101" width="9.33203125" style="270" customWidth="1"/>
    <col min="4102" max="4102" width="7.109375" style="270" customWidth="1"/>
    <col min="4103" max="4103" width="9.33203125" style="270" customWidth="1"/>
    <col min="4104" max="4104" width="7.109375" style="270" customWidth="1"/>
    <col min="4105" max="4105" width="9.33203125" style="270" customWidth="1"/>
    <col min="4106" max="4106" width="8.44140625" style="270" customWidth="1"/>
    <col min="4107" max="4109" width="8.5546875" style="270" customWidth="1"/>
    <col min="4110" max="4110" width="8.88671875" style="270"/>
    <col min="4111" max="4111" width="5.5546875" style="270" customWidth="1"/>
    <col min="4112" max="4112" width="4.5546875" style="270" customWidth="1"/>
    <col min="4113" max="4113" width="11.6640625" style="270" customWidth="1"/>
    <col min="4114" max="4120" width="8.88671875" style="270"/>
    <col min="4121" max="4133" width="0" style="270" hidden="1" customWidth="1"/>
    <col min="4134" max="4352" width="8.88671875" style="270"/>
    <col min="4353" max="4353" width="5.44140625" style="270" customWidth="1"/>
    <col min="4354" max="4354" width="4.44140625" style="270" customWidth="1"/>
    <col min="4355" max="4355" width="8.33203125" style="270" customWidth="1"/>
    <col min="4356" max="4356" width="7.109375" style="270" customWidth="1"/>
    <col min="4357" max="4357" width="9.33203125" style="270" customWidth="1"/>
    <col min="4358" max="4358" width="7.109375" style="270" customWidth="1"/>
    <col min="4359" max="4359" width="9.33203125" style="270" customWidth="1"/>
    <col min="4360" max="4360" width="7.109375" style="270" customWidth="1"/>
    <col min="4361" max="4361" width="9.33203125" style="270" customWidth="1"/>
    <col min="4362" max="4362" width="8.44140625" style="270" customWidth="1"/>
    <col min="4363" max="4365" width="8.5546875" style="270" customWidth="1"/>
    <col min="4366" max="4366" width="8.88671875" style="270"/>
    <col min="4367" max="4367" width="5.5546875" style="270" customWidth="1"/>
    <col min="4368" max="4368" width="4.5546875" style="270" customWidth="1"/>
    <col min="4369" max="4369" width="11.6640625" style="270" customWidth="1"/>
    <col min="4370" max="4376" width="8.88671875" style="270"/>
    <col min="4377" max="4389" width="0" style="270" hidden="1" customWidth="1"/>
    <col min="4390" max="4608" width="8.88671875" style="270"/>
    <col min="4609" max="4609" width="5.44140625" style="270" customWidth="1"/>
    <col min="4610" max="4610" width="4.44140625" style="270" customWidth="1"/>
    <col min="4611" max="4611" width="8.33203125" style="270" customWidth="1"/>
    <col min="4612" max="4612" width="7.109375" style="270" customWidth="1"/>
    <col min="4613" max="4613" width="9.33203125" style="270" customWidth="1"/>
    <col min="4614" max="4614" width="7.109375" style="270" customWidth="1"/>
    <col min="4615" max="4615" width="9.33203125" style="270" customWidth="1"/>
    <col min="4616" max="4616" width="7.109375" style="270" customWidth="1"/>
    <col min="4617" max="4617" width="9.33203125" style="270" customWidth="1"/>
    <col min="4618" max="4618" width="8.44140625" style="270" customWidth="1"/>
    <col min="4619" max="4621" width="8.5546875" style="270" customWidth="1"/>
    <col min="4622" max="4622" width="8.88671875" style="270"/>
    <col min="4623" max="4623" width="5.5546875" style="270" customWidth="1"/>
    <col min="4624" max="4624" width="4.5546875" style="270" customWidth="1"/>
    <col min="4625" max="4625" width="11.6640625" style="270" customWidth="1"/>
    <col min="4626" max="4632" width="8.88671875" style="270"/>
    <col min="4633" max="4645" width="0" style="270" hidden="1" customWidth="1"/>
    <col min="4646" max="4864" width="8.88671875" style="270"/>
    <col min="4865" max="4865" width="5.44140625" style="270" customWidth="1"/>
    <col min="4866" max="4866" width="4.44140625" style="270" customWidth="1"/>
    <col min="4867" max="4867" width="8.33203125" style="270" customWidth="1"/>
    <col min="4868" max="4868" width="7.109375" style="270" customWidth="1"/>
    <col min="4869" max="4869" width="9.33203125" style="270" customWidth="1"/>
    <col min="4870" max="4870" width="7.109375" style="270" customWidth="1"/>
    <col min="4871" max="4871" width="9.33203125" style="270" customWidth="1"/>
    <col min="4872" max="4872" width="7.109375" style="270" customWidth="1"/>
    <col min="4873" max="4873" width="9.33203125" style="270" customWidth="1"/>
    <col min="4874" max="4874" width="8.44140625" style="270" customWidth="1"/>
    <col min="4875" max="4877" width="8.5546875" style="270" customWidth="1"/>
    <col min="4878" max="4878" width="8.88671875" style="270"/>
    <col min="4879" max="4879" width="5.5546875" style="270" customWidth="1"/>
    <col min="4880" max="4880" width="4.5546875" style="270" customWidth="1"/>
    <col min="4881" max="4881" width="11.6640625" style="270" customWidth="1"/>
    <col min="4882" max="4888" width="8.88671875" style="270"/>
    <col min="4889" max="4901" width="0" style="270" hidden="1" customWidth="1"/>
    <col min="4902" max="5120" width="8.88671875" style="270"/>
    <col min="5121" max="5121" width="5.44140625" style="270" customWidth="1"/>
    <col min="5122" max="5122" width="4.44140625" style="270" customWidth="1"/>
    <col min="5123" max="5123" width="8.33203125" style="270" customWidth="1"/>
    <col min="5124" max="5124" width="7.109375" style="270" customWidth="1"/>
    <col min="5125" max="5125" width="9.33203125" style="270" customWidth="1"/>
    <col min="5126" max="5126" width="7.109375" style="270" customWidth="1"/>
    <col min="5127" max="5127" width="9.33203125" style="270" customWidth="1"/>
    <col min="5128" max="5128" width="7.109375" style="270" customWidth="1"/>
    <col min="5129" max="5129" width="9.33203125" style="270" customWidth="1"/>
    <col min="5130" max="5130" width="8.44140625" style="270" customWidth="1"/>
    <col min="5131" max="5133" width="8.5546875" style="270" customWidth="1"/>
    <col min="5134" max="5134" width="8.88671875" style="270"/>
    <col min="5135" max="5135" width="5.5546875" style="270" customWidth="1"/>
    <col min="5136" max="5136" width="4.5546875" style="270" customWidth="1"/>
    <col min="5137" max="5137" width="11.6640625" style="270" customWidth="1"/>
    <col min="5138" max="5144" width="8.88671875" style="270"/>
    <col min="5145" max="5157" width="0" style="270" hidden="1" customWidth="1"/>
    <col min="5158" max="5376" width="8.88671875" style="270"/>
    <col min="5377" max="5377" width="5.44140625" style="270" customWidth="1"/>
    <col min="5378" max="5378" width="4.44140625" style="270" customWidth="1"/>
    <col min="5379" max="5379" width="8.33203125" style="270" customWidth="1"/>
    <col min="5380" max="5380" width="7.109375" style="270" customWidth="1"/>
    <col min="5381" max="5381" width="9.33203125" style="270" customWidth="1"/>
    <col min="5382" max="5382" width="7.109375" style="270" customWidth="1"/>
    <col min="5383" max="5383" width="9.33203125" style="270" customWidth="1"/>
    <col min="5384" max="5384" width="7.109375" style="270" customWidth="1"/>
    <col min="5385" max="5385" width="9.33203125" style="270" customWidth="1"/>
    <col min="5386" max="5386" width="8.44140625" style="270" customWidth="1"/>
    <col min="5387" max="5389" width="8.5546875" style="270" customWidth="1"/>
    <col min="5390" max="5390" width="8.88671875" style="270"/>
    <col min="5391" max="5391" width="5.5546875" style="270" customWidth="1"/>
    <col min="5392" max="5392" width="4.5546875" style="270" customWidth="1"/>
    <col min="5393" max="5393" width="11.6640625" style="270" customWidth="1"/>
    <col min="5394" max="5400" width="8.88671875" style="270"/>
    <col min="5401" max="5413" width="0" style="270" hidden="1" customWidth="1"/>
    <col min="5414" max="5632" width="8.88671875" style="270"/>
    <col min="5633" max="5633" width="5.44140625" style="270" customWidth="1"/>
    <col min="5634" max="5634" width="4.44140625" style="270" customWidth="1"/>
    <col min="5635" max="5635" width="8.33203125" style="270" customWidth="1"/>
    <col min="5636" max="5636" width="7.109375" style="270" customWidth="1"/>
    <col min="5637" max="5637" width="9.33203125" style="270" customWidth="1"/>
    <col min="5638" max="5638" width="7.109375" style="270" customWidth="1"/>
    <col min="5639" max="5639" width="9.33203125" style="270" customWidth="1"/>
    <col min="5640" max="5640" width="7.109375" style="270" customWidth="1"/>
    <col min="5641" max="5641" width="9.33203125" style="270" customWidth="1"/>
    <col min="5642" max="5642" width="8.44140625" style="270" customWidth="1"/>
    <col min="5643" max="5645" width="8.5546875" style="270" customWidth="1"/>
    <col min="5646" max="5646" width="8.88671875" style="270"/>
    <col min="5647" max="5647" width="5.5546875" style="270" customWidth="1"/>
    <col min="5648" max="5648" width="4.5546875" style="270" customWidth="1"/>
    <col min="5649" max="5649" width="11.6640625" style="270" customWidth="1"/>
    <col min="5650" max="5656" width="8.88671875" style="270"/>
    <col min="5657" max="5669" width="0" style="270" hidden="1" customWidth="1"/>
    <col min="5670" max="5888" width="8.88671875" style="270"/>
    <col min="5889" max="5889" width="5.44140625" style="270" customWidth="1"/>
    <col min="5890" max="5890" width="4.44140625" style="270" customWidth="1"/>
    <col min="5891" max="5891" width="8.33203125" style="270" customWidth="1"/>
    <col min="5892" max="5892" width="7.109375" style="270" customWidth="1"/>
    <col min="5893" max="5893" width="9.33203125" style="270" customWidth="1"/>
    <col min="5894" max="5894" width="7.109375" style="270" customWidth="1"/>
    <col min="5895" max="5895" width="9.33203125" style="270" customWidth="1"/>
    <col min="5896" max="5896" width="7.109375" style="270" customWidth="1"/>
    <col min="5897" max="5897" width="9.33203125" style="270" customWidth="1"/>
    <col min="5898" max="5898" width="8.44140625" style="270" customWidth="1"/>
    <col min="5899" max="5901" width="8.5546875" style="270" customWidth="1"/>
    <col min="5902" max="5902" width="8.88671875" style="270"/>
    <col min="5903" max="5903" width="5.5546875" style="270" customWidth="1"/>
    <col min="5904" max="5904" width="4.5546875" style="270" customWidth="1"/>
    <col min="5905" max="5905" width="11.6640625" style="270" customWidth="1"/>
    <col min="5906" max="5912" width="8.88671875" style="270"/>
    <col min="5913" max="5925" width="0" style="270" hidden="1" customWidth="1"/>
    <col min="5926" max="6144" width="8.88671875" style="270"/>
    <col min="6145" max="6145" width="5.44140625" style="270" customWidth="1"/>
    <col min="6146" max="6146" width="4.44140625" style="270" customWidth="1"/>
    <col min="6147" max="6147" width="8.33203125" style="270" customWidth="1"/>
    <col min="6148" max="6148" width="7.109375" style="270" customWidth="1"/>
    <col min="6149" max="6149" width="9.33203125" style="270" customWidth="1"/>
    <col min="6150" max="6150" width="7.109375" style="270" customWidth="1"/>
    <col min="6151" max="6151" width="9.33203125" style="270" customWidth="1"/>
    <col min="6152" max="6152" width="7.109375" style="270" customWidth="1"/>
    <col min="6153" max="6153" width="9.33203125" style="270" customWidth="1"/>
    <col min="6154" max="6154" width="8.44140625" style="270" customWidth="1"/>
    <col min="6155" max="6157" width="8.5546875" style="270" customWidth="1"/>
    <col min="6158" max="6158" width="8.88671875" style="270"/>
    <col min="6159" max="6159" width="5.5546875" style="270" customWidth="1"/>
    <col min="6160" max="6160" width="4.5546875" style="270" customWidth="1"/>
    <col min="6161" max="6161" width="11.6640625" style="270" customWidth="1"/>
    <col min="6162" max="6168" width="8.88671875" style="270"/>
    <col min="6169" max="6181" width="0" style="270" hidden="1" customWidth="1"/>
    <col min="6182" max="6400" width="8.88671875" style="270"/>
    <col min="6401" max="6401" width="5.44140625" style="270" customWidth="1"/>
    <col min="6402" max="6402" width="4.44140625" style="270" customWidth="1"/>
    <col min="6403" max="6403" width="8.33203125" style="270" customWidth="1"/>
    <col min="6404" max="6404" width="7.109375" style="270" customWidth="1"/>
    <col min="6405" max="6405" width="9.33203125" style="270" customWidth="1"/>
    <col min="6406" max="6406" width="7.109375" style="270" customWidth="1"/>
    <col min="6407" max="6407" width="9.33203125" style="270" customWidth="1"/>
    <col min="6408" max="6408" width="7.109375" style="270" customWidth="1"/>
    <col min="6409" max="6409" width="9.33203125" style="270" customWidth="1"/>
    <col min="6410" max="6410" width="8.44140625" style="270" customWidth="1"/>
    <col min="6411" max="6413" width="8.5546875" style="270" customWidth="1"/>
    <col min="6414" max="6414" width="8.88671875" style="270"/>
    <col min="6415" max="6415" width="5.5546875" style="270" customWidth="1"/>
    <col min="6416" max="6416" width="4.5546875" style="270" customWidth="1"/>
    <col min="6417" max="6417" width="11.6640625" style="270" customWidth="1"/>
    <col min="6418" max="6424" width="8.88671875" style="270"/>
    <col min="6425" max="6437" width="0" style="270" hidden="1" customWidth="1"/>
    <col min="6438" max="6656" width="8.88671875" style="270"/>
    <col min="6657" max="6657" width="5.44140625" style="270" customWidth="1"/>
    <col min="6658" max="6658" width="4.44140625" style="270" customWidth="1"/>
    <col min="6659" max="6659" width="8.33203125" style="270" customWidth="1"/>
    <col min="6660" max="6660" width="7.109375" style="270" customWidth="1"/>
    <col min="6661" max="6661" width="9.33203125" style="270" customWidth="1"/>
    <col min="6662" max="6662" width="7.109375" style="270" customWidth="1"/>
    <col min="6663" max="6663" width="9.33203125" style="270" customWidth="1"/>
    <col min="6664" max="6664" width="7.109375" style="270" customWidth="1"/>
    <col min="6665" max="6665" width="9.33203125" style="270" customWidth="1"/>
    <col min="6666" max="6666" width="8.44140625" style="270" customWidth="1"/>
    <col min="6667" max="6669" width="8.5546875" style="270" customWidth="1"/>
    <col min="6670" max="6670" width="8.88671875" style="270"/>
    <col min="6671" max="6671" width="5.5546875" style="270" customWidth="1"/>
    <col min="6672" max="6672" width="4.5546875" style="270" customWidth="1"/>
    <col min="6673" max="6673" width="11.6640625" style="270" customWidth="1"/>
    <col min="6674" max="6680" width="8.88671875" style="270"/>
    <col min="6681" max="6693" width="0" style="270" hidden="1" customWidth="1"/>
    <col min="6694" max="6912" width="8.88671875" style="270"/>
    <col min="6913" max="6913" width="5.44140625" style="270" customWidth="1"/>
    <col min="6914" max="6914" width="4.44140625" style="270" customWidth="1"/>
    <col min="6915" max="6915" width="8.33203125" style="270" customWidth="1"/>
    <col min="6916" max="6916" width="7.109375" style="270" customWidth="1"/>
    <col min="6917" max="6917" width="9.33203125" style="270" customWidth="1"/>
    <col min="6918" max="6918" width="7.109375" style="270" customWidth="1"/>
    <col min="6919" max="6919" width="9.33203125" style="270" customWidth="1"/>
    <col min="6920" max="6920" width="7.109375" style="270" customWidth="1"/>
    <col min="6921" max="6921" width="9.33203125" style="270" customWidth="1"/>
    <col min="6922" max="6922" width="8.44140625" style="270" customWidth="1"/>
    <col min="6923" max="6925" width="8.5546875" style="270" customWidth="1"/>
    <col min="6926" max="6926" width="8.88671875" style="270"/>
    <col min="6927" max="6927" width="5.5546875" style="270" customWidth="1"/>
    <col min="6928" max="6928" width="4.5546875" style="270" customWidth="1"/>
    <col min="6929" max="6929" width="11.6640625" style="270" customWidth="1"/>
    <col min="6930" max="6936" width="8.88671875" style="270"/>
    <col min="6937" max="6949" width="0" style="270" hidden="1" customWidth="1"/>
    <col min="6950" max="7168" width="8.88671875" style="270"/>
    <col min="7169" max="7169" width="5.44140625" style="270" customWidth="1"/>
    <col min="7170" max="7170" width="4.44140625" style="270" customWidth="1"/>
    <col min="7171" max="7171" width="8.33203125" style="270" customWidth="1"/>
    <col min="7172" max="7172" width="7.109375" style="270" customWidth="1"/>
    <col min="7173" max="7173" width="9.33203125" style="270" customWidth="1"/>
    <col min="7174" max="7174" width="7.109375" style="270" customWidth="1"/>
    <col min="7175" max="7175" width="9.33203125" style="270" customWidth="1"/>
    <col min="7176" max="7176" width="7.109375" style="270" customWidth="1"/>
    <col min="7177" max="7177" width="9.33203125" style="270" customWidth="1"/>
    <col min="7178" max="7178" width="8.44140625" style="270" customWidth="1"/>
    <col min="7179" max="7181" width="8.5546875" style="270" customWidth="1"/>
    <col min="7182" max="7182" width="8.88671875" style="270"/>
    <col min="7183" max="7183" width="5.5546875" style="270" customWidth="1"/>
    <col min="7184" max="7184" width="4.5546875" style="270" customWidth="1"/>
    <col min="7185" max="7185" width="11.6640625" style="270" customWidth="1"/>
    <col min="7186" max="7192" width="8.88671875" style="270"/>
    <col min="7193" max="7205" width="0" style="270" hidden="1" customWidth="1"/>
    <col min="7206" max="7424" width="8.88671875" style="270"/>
    <col min="7425" max="7425" width="5.44140625" style="270" customWidth="1"/>
    <col min="7426" max="7426" width="4.44140625" style="270" customWidth="1"/>
    <col min="7427" max="7427" width="8.33203125" style="270" customWidth="1"/>
    <col min="7428" max="7428" width="7.109375" style="270" customWidth="1"/>
    <col min="7429" max="7429" width="9.33203125" style="270" customWidth="1"/>
    <col min="7430" max="7430" width="7.109375" style="270" customWidth="1"/>
    <col min="7431" max="7431" width="9.33203125" style="270" customWidth="1"/>
    <col min="7432" max="7432" width="7.109375" style="270" customWidth="1"/>
    <col min="7433" max="7433" width="9.33203125" style="270" customWidth="1"/>
    <col min="7434" max="7434" width="8.44140625" style="270" customWidth="1"/>
    <col min="7435" max="7437" width="8.5546875" style="270" customWidth="1"/>
    <col min="7438" max="7438" width="8.88671875" style="270"/>
    <col min="7439" max="7439" width="5.5546875" style="270" customWidth="1"/>
    <col min="7440" max="7440" width="4.5546875" style="270" customWidth="1"/>
    <col min="7441" max="7441" width="11.6640625" style="270" customWidth="1"/>
    <col min="7442" max="7448" width="8.88671875" style="270"/>
    <col min="7449" max="7461" width="0" style="270" hidden="1" customWidth="1"/>
    <col min="7462" max="7680" width="8.88671875" style="270"/>
    <col min="7681" max="7681" width="5.44140625" style="270" customWidth="1"/>
    <col min="7682" max="7682" width="4.44140625" style="270" customWidth="1"/>
    <col min="7683" max="7683" width="8.33203125" style="270" customWidth="1"/>
    <col min="7684" max="7684" width="7.109375" style="270" customWidth="1"/>
    <col min="7685" max="7685" width="9.33203125" style="270" customWidth="1"/>
    <col min="7686" max="7686" width="7.109375" style="270" customWidth="1"/>
    <col min="7687" max="7687" width="9.33203125" style="270" customWidth="1"/>
    <col min="7688" max="7688" width="7.109375" style="270" customWidth="1"/>
    <col min="7689" max="7689" width="9.33203125" style="270" customWidth="1"/>
    <col min="7690" max="7690" width="8.44140625" style="270" customWidth="1"/>
    <col min="7691" max="7693" width="8.5546875" style="270" customWidth="1"/>
    <col min="7694" max="7694" width="8.88671875" style="270"/>
    <col min="7695" max="7695" width="5.5546875" style="270" customWidth="1"/>
    <col min="7696" max="7696" width="4.5546875" style="270" customWidth="1"/>
    <col min="7697" max="7697" width="11.6640625" style="270" customWidth="1"/>
    <col min="7698" max="7704" width="8.88671875" style="270"/>
    <col min="7705" max="7717" width="0" style="270" hidden="1" customWidth="1"/>
    <col min="7718" max="7936" width="8.88671875" style="270"/>
    <col min="7937" max="7937" width="5.44140625" style="270" customWidth="1"/>
    <col min="7938" max="7938" width="4.44140625" style="270" customWidth="1"/>
    <col min="7939" max="7939" width="8.33203125" style="270" customWidth="1"/>
    <col min="7940" max="7940" width="7.109375" style="270" customWidth="1"/>
    <col min="7941" max="7941" width="9.33203125" style="270" customWidth="1"/>
    <col min="7942" max="7942" width="7.109375" style="270" customWidth="1"/>
    <col min="7943" max="7943" width="9.33203125" style="270" customWidth="1"/>
    <col min="7944" max="7944" width="7.109375" style="270" customWidth="1"/>
    <col min="7945" max="7945" width="9.33203125" style="270" customWidth="1"/>
    <col min="7946" max="7946" width="8.44140625" style="270" customWidth="1"/>
    <col min="7947" max="7949" width="8.5546875" style="270" customWidth="1"/>
    <col min="7950" max="7950" width="8.88671875" style="270"/>
    <col min="7951" max="7951" width="5.5546875" style="270" customWidth="1"/>
    <col min="7952" max="7952" width="4.5546875" style="270" customWidth="1"/>
    <col min="7953" max="7953" width="11.6640625" style="270" customWidth="1"/>
    <col min="7954" max="7960" width="8.88671875" style="270"/>
    <col min="7961" max="7973" width="0" style="270" hidden="1" customWidth="1"/>
    <col min="7974" max="8192" width="8.88671875" style="270"/>
    <col min="8193" max="8193" width="5.44140625" style="270" customWidth="1"/>
    <col min="8194" max="8194" width="4.44140625" style="270" customWidth="1"/>
    <col min="8195" max="8195" width="8.33203125" style="270" customWidth="1"/>
    <col min="8196" max="8196" width="7.109375" style="270" customWidth="1"/>
    <col min="8197" max="8197" width="9.33203125" style="270" customWidth="1"/>
    <col min="8198" max="8198" width="7.109375" style="270" customWidth="1"/>
    <col min="8199" max="8199" width="9.33203125" style="270" customWidth="1"/>
    <col min="8200" max="8200" width="7.109375" style="270" customWidth="1"/>
    <col min="8201" max="8201" width="9.33203125" style="270" customWidth="1"/>
    <col min="8202" max="8202" width="8.44140625" style="270" customWidth="1"/>
    <col min="8203" max="8205" width="8.5546875" style="270" customWidth="1"/>
    <col min="8206" max="8206" width="8.88671875" style="270"/>
    <col min="8207" max="8207" width="5.5546875" style="270" customWidth="1"/>
    <col min="8208" max="8208" width="4.5546875" style="270" customWidth="1"/>
    <col min="8209" max="8209" width="11.6640625" style="270" customWidth="1"/>
    <col min="8210" max="8216" width="8.88671875" style="270"/>
    <col min="8217" max="8229" width="0" style="270" hidden="1" customWidth="1"/>
    <col min="8230" max="8448" width="8.88671875" style="270"/>
    <col min="8449" max="8449" width="5.44140625" style="270" customWidth="1"/>
    <col min="8450" max="8450" width="4.44140625" style="270" customWidth="1"/>
    <col min="8451" max="8451" width="8.33203125" style="270" customWidth="1"/>
    <col min="8452" max="8452" width="7.109375" style="270" customWidth="1"/>
    <col min="8453" max="8453" width="9.33203125" style="270" customWidth="1"/>
    <col min="8454" max="8454" width="7.109375" style="270" customWidth="1"/>
    <col min="8455" max="8455" width="9.33203125" style="270" customWidth="1"/>
    <col min="8456" max="8456" width="7.109375" style="270" customWidth="1"/>
    <col min="8457" max="8457" width="9.33203125" style="270" customWidth="1"/>
    <col min="8458" max="8458" width="8.44140625" style="270" customWidth="1"/>
    <col min="8459" max="8461" width="8.5546875" style="270" customWidth="1"/>
    <col min="8462" max="8462" width="8.88671875" style="270"/>
    <col min="8463" max="8463" width="5.5546875" style="270" customWidth="1"/>
    <col min="8464" max="8464" width="4.5546875" style="270" customWidth="1"/>
    <col min="8465" max="8465" width="11.6640625" style="270" customWidth="1"/>
    <col min="8466" max="8472" width="8.88671875" style="270"/>
    <col min="8473" max="8485" width="0" style="270" hidden="1" customWidth="1"/>
    <col min="8486" max="8704" width="8.88671875" style="270"/>
    <col min="8705" max="8705" width="5.44140625" style="270" customWidth="1"/>
    <col min="8706" max="8706" width="4.44140625" style="270" customWidth="1"/>
    <col min="8707" max="8707" width="8.33203125" style="270" customWidth="1"/>
    <col min="8708" max="8708" width="7.109375" style="270" customWidth="1"/>
    <col min="8709" max="8709" width="9.33203125" style="270" customWidth="1"/>
    <col min="8710" max="8710" width="7.109375" style="270" customWidth="1"/>
    <col min="8711" max="8711" width="9.33203125" style="270" customWidth="1"/>
    <col min="8712" max="8712" width="7.109375" style="270" customWidth="1"/>
    <col min="8713" max="8713" width="9.33203125" style="270" customWidth="1"/>
    <col min="8714" max="8714" width="8.44140625" style="270" customWidth="1"/>
    <col min="8715" max="8717" width="8.5546875" style="270" customWidth="1"/>
    <col min="8718" max="8718" width="8.88671875" style="270"/>
    <col min="8719" max="8719" width="5.5546875" style="270" customWidth="1"/>
    <col min="8720" max="8720" width="4.5546875" style="270" customWidth="1"/>
    <col min="8721" max="8721" width="11.6640625" style="270" customWidth="1"/>
    <col min="8722" max="8728" width="8.88671875" style="270"/>
    <col min="8729" max="8741" width="0" style="270" hidden="1" customWidth="1"/>
    <col min="8742" max="8960" width="8.88671875" style="270"/>
    <col min="8961" max="8961" width="5.44140625" style="270" customWidth="1"/>
    <col min="8962" max="8962" width="4.44140625" style="270" customWidth="1"/>
    <col min="8963" max="8963" width="8.33203125" style="270" customWidth="1"/>
    <col min="8964" max="8964" width="7.109375" style="270" customWidth="1"/>
    <col min="8965" max="8965" width="9.33203125" style="270" customWidth="1"/>
    <col min="8966" max="8966" width="7.109375" style="270" customWidth="1"/>
    <col min="8967" max="8967" width="9.33203125" style="270" customWidth="1"/>
    <col min="8968" max="8968" width="7.109375" style="270" customWidth="1"/>
    <col min="8969" max="8969" width="9.33203125" style="270" customWidth="1"/>
    <col min="8970" max="8970" width="8.44140625" style="270" customWidth="1"/>
    <col min="8971" max="8973" width="8.5546875" style="270" customWidth="1"/>
    <col min="8974" max="8974" width="8.88671875" style="270"/>
    <col min="8975" max="8975" width="5.5546875" style="270" customWidth="1"/>
    <col min="8976" max="8976" width="4.5546875" style="270" customWidth="1"/>
    <col min="8977" max="8977" width="11.6640625" style="270" customWidth="1"/>
    <col min="8978" max="8984" width="8.88671875" style="270"/>
    <col min="8985" max="8997" width="0" style="270" hidden="1" customWidth="1"/>
    <col min="8998" max="9216" width="8.88671875" style="270"/>
    <col min="9217" max="9217" width="5.44140625" style="270" customWidth="1"/>
    <col min="9218" max="9218" width="4.44140625" style="270" customWidth="1"/>
    <col min="9219" max="9219" width="8.33203125" style="270" customWidth="1"/>
    <col min="9220" max="9220" width="7.109375" style="270" customWidth="1"/>
    <col min="9221" max="9221" width="9.33203125" style="270" customWidth="1"/>
    <col min="9222" max="9222" width="7.109375" style="270" customWidth="1"/>
    <col min="9223" max="9223" width="9.33203125" style="270" customWidth="1"/>
    <col min="9224" max="9224" width="7.109375" style="270" customWidth="1"/>
    <col min="9225" max="9225" width="9.33203125" style="270" customWidth="1"/>
    <col min="9226" max="9226" width="8.44140625" style="270" customWidth="1"/>
    <col min="9227" max="9229" width="8.5546875" style="270" customWidth="1"/>
    <col min="9230" max="9230" width="8.88671875" style="270"/>
    <col min="9231" max="9231" width="5.5546875" style="270" customWidth="1"/>
    <col min="9232" max="9232" width="4.5546875" style="270" customWidth="1"/>
    <col min="9233" max="9233" width="11.6640625" style="270" customWidth="1"/>
    <col min="9234" max="9240" width="8.88671875" style="270"/>
    <col min="9241" max="9253" width="0" style="270" hidden="1" customWidth="1"/>
    <col min="9254" max="9472" width="8.88671875" style="270"/>
    <col min="9473" max="9473" width="5.44140625" style="270" customWidth="1"/>
    <col min="9474" max="9474" width="4.44140625" style="270" customWidth="1"/>
    <col min="9475" max="9475" width="8.33203125" style="270" customWidth="1"/>
    <col min="9476" max="9476" width="7.109375" style="270" customWidth="1"/>
    <col min="9477" max="9477" width="9.33203125" style="270" customWidth="1"/>
    <col min="9478" max="9478" width="7.109375" style="270" customWidth="1"/>
    <col min="9479" max="9479" width="9.33203125" style="270" customWidth="1"/>
    <col min="9480" max="9480" width="7.109375" style="270" customWidth="1"/>
    <col min="9481" max="9481" width="9.33203125" style="270" customWidth="1"/>
    <col min="9482" max="9482" width="8.44140625" style="270" customWidth="1"/>
    <col min="9483" max="9485" width="8.5546875" style="270" customWidth="1"/>
    <col min="9486" max="9486" width="8.88671875" style="270"/>
    <col min="9487" max="9487" width="5.5546875" style="270" customWidth="1"/>
    <col min="9488" max="9488" width="4.5546875" style="270" customWidth="1"/>
    <col min="9489" max="9489" width="11.6640625" style="270" customWidth="1"/>
    <col min="9490" max="9496" width="8.88671875" style="270"/>
    <col min="9497" max="9509" width="0" style="270" hidden="1" customWidth="1"/>
    <col min="9510" max="9728" width="8.88671875" style="270"/>
    <col min="9729" max="9729" width="5.44140625" style="270" customWidth="1"/>
    <col min="9730" max="9730" width="4.44140625" style="270" customWidth="1"/>
    <col min="9731" max="9731" width="8.33203125" style="270" customWidth="1"/>
    <col min="9732" max="9732" width="7.109375" style="270" customWidth="1"/>
    <col min="9733" max="9733" width="9.33203125" style="270" customWidth="1"/>
    <col min="9734" max="9734" width="7.109375" style="270" customWidth="1"/>
    <col min="9735" max="9735" width="9.33203125" style="270" customWidth="1"/>
    <col min="9736" max="9736" width="7.109375" style="270" customWidth="1"/>
    <col min="9737" max="9737" width="9.33203125" style="270" customWidth="1"/>
    <col min="9738" max="9738" width="8.44140625" style="270" customWidth="1"/>
    <col min="9739" max="9741" width="8.5546875" style="270" customWidth="1"/>
    <col min="9742" max="9742" width="8.88671875" style="270"/>
    <col min="9743" max="9743" width="5.5546875" style="270" customWidth="1"/>
    <col min="9744" max="9744" width="4.5546875" style="270" customWidth="1"/>
    <col min="9745" max="9745" width="11.6640625" style="270" customWidth="1"/>
    <col min="9746" max="9752" width="8.88671875" style="270"/>
    <col min="9753" max="9765" width="0" style="270" hidden="1" customWidth="1"/>
    <col min="9766" max="9984" width="8.88671875" style="270"/>
    <col min="9985" max="9985" width="5.44140625" style="270" customWidth="1"/>
    <col min="9986" max="9986" width="4.44140625" style="270" customWidth="1"/>
    <col min="9987" max="9987" width="8.33203125" style="270" customWidth="1"/>
    <col min="9988" max="9988" width="7.109375" style="270" customWidth="1"/>
    <col min="9989" max="9989" width="9.33203125" style="270" customWidth="1"/>
    <col min="9990" max="9990" width="7.109375" style="270" customWidth="1"/>
    <col min="9991" max="9991" width="9.33203125" style="270" customWidth="1"/>
    <col min="9992" max="9992" width="7.109375" style="270" customWidth="1"/>
    <col min="9993" max="9993" width="9.33203125" style="270" customWidth="1"/>
    <col min="9994" max="9994" width="8.44140625" style="270" customWidth="1"/>
    <col min="9995" max="9997" width="8.5546875" style="270" customWidth="1"/>
    <col min="9998" max="9998" width="8.88671875" style="270"/>
    <col min="9999" max="9999" width="5.5546875" style="270" customWidth="1"/>
    <col min="10000" max="10000" width="4.5546875" style="270" customWidth="1"/>
    <col min="10001" max="10001" width="11.6640625" style="270" customWidth="1"/>
    <col min="10002" max="10008" width="8.88671875" style="270"/>
    <col min="10009" max="10021" width="0" style="270" hidden="1" customWidth="1"/>
    <col min="10022" max="10240" width="8.88671875" style="270"/>
    <col min="10241" max="10241" width="5.44140625" style="270" customWidth="1"/>
    <col min="10242" max="10242" width="4.44140625" style="270" customWidth="1"/>
    <col min="10243" max="10243" width="8.33203125" style="270" customWidth="1"/>
    <col min="10244" max="10244" width="7.109375" style="270" customWidth="1"/>
    <col min="10245" max="10245" width="9.33203125" style="270" customWidth="1"/>
    <col min="10246" max="10246" width="7.109375" style="270" customWidth="1"/>
    <col min="10247" max="10247" width="9.33203125" style="270" customWidth="1"/>
    <col min="10248" max="10248" width="7.109375" style="270" customWidth="1"/>
    <col min="10249" max="10249" width="9.33203125" style="270" customWidth="1"/>
    <col min="10250" max="10250" width="8.44140625" style="270" customWidth="1"/>
    <col min="10251" max="10253" width="8.5546875" style="270" customWidth="1"/>
    <col min="10254" max="10254" width="8.88671875" style="270"/>
    <col min="10255" max="10255" width="5.5546875" style="270" customWidth="1"/>
    <col min="10256" max="10256" width="4.5546875" style="270" customWidth="1"/>
    <col min="10257" max="10257" width="11.6640625" style="270" customWidth="1"/>
    <col min="10258" max="10264" width="8.88671875" style="270"/>
    <col min="10265" max="10277" width="0" style="270" hidden="1" customWidth="1"/>
    <col min="10278" max="10496" width="8.88671875" style="270"/>
    <col min="10497" max="10497" width="5.44140625" style="270" customWidth="1"/>
    <col min="10498" max="10498" width="4.44140625" style="270" customWidth="1"/>
    <col min="10499" max="10499" width="8.33203125" style="270" customWidth="1"/>
    <col min="10500" max="10500" width="7.109375" style="270" customWidth="1"/>
    <col min="10501" max="10501" width="9.33203125" style="270" customWidth="1"/>
    <col min="10502" max="10502" width="7.109375" style="270" customWidth="1"/>
    <col min="10503" max="10503" width="9.33203125" style="270" customWidth="1"/>
    <col min="10504" max="10504" width="7.109375" style="270" customWidth="1"/>
    <col min="10505" max="10505" width="9.33203125" style="270" customWidth="1"/>
    <col min="10506" max="10506" width="8.44140625" style="270" customWidth="1"/>
    <col min="10507" max="10509" width="8.5546875" style="270" customWidth="1"/>
    <col min="10510" max="10510" width="8.88671875" style="270"/>
    <col min="10511" max="10511" width="5.5546875" style="270" customWidth="1"/>
    <col min="10512" max="10512" width="4.5546875" style="270" customWidth="1"/>
    <col min="10513" max="10513" width="11.6640625" style="270" customWidth="1"/>
    <col min="10514" max="10520" width="8.88671875" style="270"/>
    <col min="10521" max="10533" width="0" style="270" hidden="1" customWidth="1"/>
    <col min="10534" max="10752" width="8.88671875" style="270"/>
    <col min="10753" max="10753" width="5.44140625" style="270" customWidth="1"/>
    <col min="10754" max="10754" width="4.44140625" style="270" customWidth="1"/>
    <col min="10755" max="10755" width="8.33203125" style="270" customWidth="1"/>
    <col min="10756" max="10756" width="7.109375" style="270" customWidth="1"/>
    <col min="10757" max="10757" width="9.33203125" style="270" customWidth="1"/>
    <col min="10758" max="10758" width="7.109375" style="270" customWidth="1"/>
    <col min="10759" max="10759" width="9.33203125" style="270" customWidth="1"/>
    <col min="10760" max="10760" width="7.109375" style="270" customWidth="1"/>
    <col min="10761" max="10761" width="9.33203125" style="270" customWidth="1"/>
    <col min="10762" max="10762" width="8.44140625" style="270" customWidth="1"/>
    <col min="10763" max="10765" width="8.5546875" style="270" customWidth="1"/>
    <col min="10766" max="10766" width="8.88671875" style="270"/>
    <col min="10767" max="10767" width="5.5546875" style="270" customWidth="1"/>
    <col min="10768" max="10768" width="4.5546875" style="270" customWidth="1"/>
    <col min="10769" max="10769" width="11.6640625" style="270" customWidth="1"/>
    <col min="10770" max="10776" width="8.88671875" style="270"/>
    <col min="10777" max="10789" width="0" style="270" hidden="1" customWidth="1"/>
    <col min="10790" max="11008" width="8.88671875" style="270"/>
    <col min="11009" max="11009" width="5.44140625" style="270" customWidth="1"/>
    <col min="11010" max="11010" width="4.44140625" style="270" customWidth="1"/>
    <col min="11011" max="11011" width="8.33203125" style="270" customWidth="1"/>
    <col min="11012" max="11012" width="7.109375" style="270" customWidth="1"/>
    <col min="11013" max="11013" width="9.33203125" style="270" customWidth="1"/>
    <col min="11014" max="11014" width="7.109375" style="270" customWidth="1"/>
    <col min="11015" max="11015" width="9.33203125" style="270" customWidth="1"/>
    <col min="11016" max="11016" width="7.109375" style="270" customWidth="1"/>
    <col min="11017" max="11017" width="9.33203125" style="270" customWidth="1"/>
    <col min="11018" max="11018" width="8.44140625" style="270" customWidth="1"/>
    <col min="11019" max="11021" width="8.5546875" style="270" customWidth="1"/>
    <col min="11022" max="11022" width="8.88671875" style="270"/>
    <col min="11023" max="11023" width="5.5546875" style="270" customWidth="1"/>
    <col min="11024" max="11024" width="4.5546875" style="270" customWidth="1"/>
    <col min="11025" max="11025" width="11.6640625" style="270" customWidth="1"/>
    <col min="11026" max="11032" width="8.88671875" style="270"/>
    <col min="11033" max="11045" width="0" style="270" hidden="1" customWidth="1"/>
    <col min="11046" max="11264" width="8.88671875" style="270"/>
    <col min="11265" max="11265" width="5.44140625" style="270" customWidth="1"/>
    <col min="11266" max="11266" width="4.44140625" style="270" customWidth="1"/>
    <col min="11267" max="11267" width="8.33203125" style="270" customWidth="1"/>
    <col min="11268" max="11268" width="7.109375" style="270" customWidth="1"/>
    <col min="11269" max="11269" width="9.33203125" style="270" customWidth="1"/>
    <col min="11270" max="11270" width="7.109375" style="270" customWidth="1"/>
    <col min="11271" max="11271" width="9.33203125" style="270" customWidth="1"/>
    <col min="11272" max="11272" width="7.109375" style="270" customWidth="1"/>
    <col min="11273" max="11273" width="9.33203125" style="270" customWidth="1"/>
    <col min="11274" max="11274" width="8.44140625" style="270" customWidth="1"/>
    <col min="11275" max="11277" width="8.5546875" style="270" customWidth="1"/>
    <col min="11278" max="11278" width="8.88671875" style="270"/>
    <col min="11279" max="11279" width="5.5546875" style="270" customWidth="1"/>
    <col min="11280" max="11280" width="4.5546875" style="270" customWidth="1"/>
    <col min="11281" max="11281" width="11.6640625" style="270" customWidth="1"/>
    <col min="11282" max="11288" width="8.88671875" style="270"/>
    <col min="11289" max="11301" width="0" style="270" hidden="1" customWidth="1"/>
    <col min="11302" max="11520" width="8.88671875" style="270"/>
    <col min="11521" max="11521" width="5.44140625" style="270" customWidth="1"/>
    <col min="11522" max="11522" width="4.44140625" style="270" customWidth="1"/>
    <col min="11523" max="11523" width="8.33203125" style="270" customWidth="1"/>
    <col min="11524" max="11524" width="7.109375" style="270" customWidth="1"/>
    <col min="11525" max="11525" width="9.33203125" style="270" customWidth="1"/>
    <col min="11526" max="11526" width="7.109375" style="270" customWidth="1"/>
    <col min="11527" max="11527" width="9.33203125" style="270" customWidth="1"/>
    <col min="11528" max="11528" width="7.109375" style="270" customWidth="1"/>
    <col min="11529" max="11529" width="9.33203125" style="270" customWidth="1"/>
    <col min="11530" max="11530" width="8.44140625" style="270" customWidth="1"/>
    <col min="11531" max="11533" width="8.5546875" style="270" customWidth="1"/>
    <col min="11534" max="11534" width="8.88671875" style="270"/>
    <col min="11535" max="11535" width="5.5546875" style="270" customWidth="1"/>
    <col min="11536" max="11536" width="4.5546875" style="270" customWidth="1"/>
    <col min="11537" max="11537" width="11.6640625" style="270" customWidth="1"/>
    <col min="11538" max="11544" width="8.88671875" style="270"/>
    <col min="11545" max="11557" width="0" style="270" hidden="1" customWidth="1"/>
    <col min="11558" max="11776" width="8.88671875" style="270"/>
    <col min="11777" max="11777" width="5.44140625" style="270" customWidth="1"/>
    <col min="11778" max="11778" width="4.44140625" style="270" customWidth="1"/>
    <col min="11779" max="11779" width="8.33203125" style="270" customWidth="1"/>
    <col min="11780" max="11780" width="7.109375" style="270" customWidth="1"/>
    <col min="11781" max="11781" width="9.33203125" style="270" customWidth="1"/>
    <col min="11782" max="11782" width="7.109375" style="270" customWidth="1"/>
    <col min="11783" max="11783" width="9.33203125" style="270" customWidth="1"/>
    <col min="11784" max="11784" width="7.109375" style="270" customWidth="1"/>
    <col min="11785" max="11785" width="9.33203125" style="270" customWidth="1"/>
    <col min="11786" max="11786" width="8.44140625" style="270" customWidth="1"/>
    <col min="11787" max="11789" width="8.5546875" style="270" customWidth="1"/>
    <col min="11790" max="11790" width="8.88671875" style="270"/>
    <col min="11791" max="11791" width="5.5546875" style="270" customWidth="1"/>
    <col min="11792" max="11792" width="4.5546875" style="270" customWidth="1"/>
    <col min="11793" max="11793" width="11.6640625" style="270" customWidth="1"/>
    <col min="11794" max="11800" width="8.88671875" style="270"/>
    <col min="11801" max="11813" width="0" style="270" hidden="1" customWidth="1"/>
    <col min="11814" max="12032" width="8.88671875" style="270"/>
    <col min="12033" max="12033" width="5.44140625" style="270" customWidth="1"/>
    <col min="12034" max="12034" width="4.44140625" style="270" customWidth="1"/>
    <col min="12035" max="12035" width="8.33203125" style="270" customWidth="1"/>
    <col min="12036" max="12036" width="7.109375" style="270" customWidth="1"/>
    <col min="12037" max="12037" width="9.33203125" style="270" customWidth="1"/>
    <col min="12038" max="12038" width="7.109375" style="270" customWidth="1"/>
    <col min="12039" max="12039" width="9.33203125" style="270" customWidth="1"/>
    <col min="12040" max="12040" width="7.109375" style="270" customWidth="1"/>
    <col min="12041" max="12041" width="9.33203125" style="270" customWidth="1"/>
    <col min="12042" max="12042" width="8.44140625" style="270" customWidth="1"/>
    <col min="12043" max="12045" width="8.5546875" style="270" customWidth="1"/>
    <col min="12046" max="12046" width="8.88671875" style="270"/>
    <col min="12047" max="12047" width="5.5546875" style="270" customWidth="1"/>
    <col min="12048" max="12048" width="4.5546875" style="270" customWidth="1"/>
    <col min="12049" max="12049" width="11.6640625" style="270" customWidth="1"/>
    <col min="12050" max="12056" width="8.88671875" style="270"/>
    <col min="12057" max="12069" width="0" style="270" hidden="1" customWidth="1"/>
    <col min="12070" max="12288" width="8.88671875" style="270"/>
    <col min="12289" max="12289" width="5.44140625" style="270" customWidth="1"/>
    <col min="12290" max="12290" width="4.44140625" style="270" customWidth="1"/>
    <col min="12291" max="12291" width="8.33203125" style="270" customWidth="1"/>
    <col min="12292" max="12292" width="7.109375" style="270" customWidth="1"/>
    <col min="12293" max="12293" width="9.33203125" style="270" customWidth="1"/>
    <col min="12294" max="12294" width="7.109375" style="270" customWidth="1"/>
    <col min="12295" max="12295" width="9.33203125" style="270" customWidth="1"/>
    <col min="12296" max="12296" width="7.109375" style="270" customWidth="1"/>
    <col min="12297" max="12297" width="9.33203125" style="270" customWidth="1"/>
    <col min="12298" max="12298" width="8.44140625" style="270" customWidth="1"/>
    <col min="12299" max="12301" width="8.5546875" style="270" customWidth="1"/>
    <col min="12302" max="12302" width="8.88671875" style="270"/>
    <col min="12303" max="12303" width="5.5546875" style="270" customWidth="1"/>
    <col min="12304" max="12304" width="4.5546875" style="270" customWidth="1"/>
    <col min="12305" max="12305" width="11.6640625" style="270" customWidth="1"/>
    <col min="12306" max="12312" width="8.88671875" style="270"/>
    <col min="12313" max="12325" width="0" style="270" hidden="1" customWidth="1"/>
    <col min="12326" max="12544" width="8.88671875" style="270"/>
    <col min="12545" max="12545" width="5.44140625" style="270" customWidth="1"/>
    <col min="12546" max="12546" width="4.44140625" style="270" customWidth="1"/>
    <col min="12547" max="12547" width="8.33203125" style="270" customWidth="1"/>
    <col min="12548" max="12548" width="7.109375" style="270" customWidth="1"/>
    <col min="12549" max="12549" width="9.33203125" style="270" customWidth="1"/>
    <col min="12550" max="12550" width="7.109375" style="270" customWidth="1"/>
    <col min="12551" max="12551" width="9.33203125" style="270" customWidth="1"/>
    <col min="12552" max="12552" width="7.109375" style="270" customWidth="1"/>
    <col min="12553" max="12553" width="9.33203125" style="270" customWidth="1"/>
    <col min="12554" max="12554" width="8.44140625" style="270" customWidth="1"/>
    <col min="12555" max="12557" width="8.5546875" style="270" customWidth="1"/>
    <col min="12558" max="12558" width="8.88671875" style="270"/>
    <col min="12559" max="12559" width="5.5546875" style="270" customWidth="1"/>
    <col min="12560" max="12560" width="4.5546875" style="270" customWidth="1"/>
    <col min="12561" max="12561" width="11.6640625" style="270" customWidth="1"/>
    <col min="12562" max="12568" width="8.88671875" style="270"/>
    <col min="12569" max="12581" width="0" style="270" hidden="1" customWidth="1"/>
    <col min="12582" max="12800" width="8.88671875" style="270"/>
    <col min="12801" max="12801" width="5.44140625" style="270" customWidth="1"/>
    <col min="12802" max="12802" width="4.44140625" style="270" customWidth="1"/>
    <col min="12803" max="12803" width="8.33203125" style="270" customWidth="1"/>
    <col min="12804" max="12804" width="7.109375" style="270" customWidth="1"/>
    <col min="12805" max="12805" width="9.33203125" style="270" customWidth="1"/>
    <col min="12806" max="12806" width="7.109375" style="270" customWidth="1"/>
    <col min="12807" max="12807" width="9.33203125" style="270" customWidth="1"/>
    <col min="12808" max="12808" width="7.109375" style="270" customWidth="1"/>
    <col min="12809" max="12809" width="9.33203125" style="270" customWidth="1"/>
    <col min="12810" max="12810" width="8.44140625" style="270" customWidth="1"/>
    <col min="12811" max="12813" width="8.5546875" style="270" customWidth="1"/>
    <col min="12814" max="12814" width="8.88671875" style="270"/>
    <col min="12815" max="12815" width="5.5546875" style="270" customWidth="1"/>
    <col min="12816" max="12816" width="4.5546875" style="270" customWidth="1"/>
    <col min="12817" max="12817" width="11.6640625" style="270" customWidth="1"/>
    <col min="12818" max="12824" width="8.88671875" style="270"/>
    <col min="12825" max="12837" width="0" style="270" hidden="1" customWidth="1"/>
    <col min="12838" max="13056" width="8.88671875" style="270"/>
    <col min="13057" max="13057" width="5.44140625" style="270" customWidth="1"/>
    <col min="13058" max="13058" width="4.44140625" style="270" customWidth="1"/>
    <col min="13059" max="13059" width="8.33203125" style="270" customWidth="1"/>
    <col min="13060" max="13060" width="7.109375" style="270" customWidth="1"/>
    <col min="13061" max="13061" width="9.33203125" style="270" customWidth="1"/>
    <col min="13062" max="13062" width="7.109375" style="270" customWidth="1"/>
    <col min="13063" max="13063" width="9.33203125" style="270" customWidth="1"/>
    <col min="13064" max="13064" width="7.109375" style="270" customWidth="1"/>
    <col min="13065" max="13065" width="9.33203125" style="270" customWidth="1"/>
    <col min="13066" max="13066" width="8.44140625" style="270" customWidth="1"/>
    <col min="13067" max="13069" width="8.5546875" style="270" customWidth="1"/>
    <col min="13070" max="13070" width="8.88671875" style="270"/>
    <col min="13071" max="13071" width="5.5546875" style="270" customWidth="1"/>
    <col min="13072" max="13072" width="4.5546875" style="270" customWidth="1"/>
    <col min="13073" max="13073" width="11.6640625" style="270" customWidth="1"/>
    <col min="13074" max="13080" width="8.88671875" style="270"/>
    <col min="13081" max="13093" width="0" style="270" hidden="1" customWidth="1"/>
    <col min="13094" max="13312" width="8.88671875" style="270"/>
    <col min="13313" max="13313" width="5.44140625" style="270" customWidth="1"/>
    <col min="13314" max="13314" width="4.44140625" style="270" customWidth="1"/>
    <col min="13315" max="13315" width="8.33203125" style="270" customWidth="1"/>
    <col min="13316" max="13316" width="7.109375" style="270" customWidth="1"/>
    <col min="13317" max="13317" width="9.33203125" style="270" customWidth="1"/>
    <col min="13318" max="13318" width="7.109375" style="270" customWidth="1"/>
    <col min="13319" max="13319" width="9.33203125" style="270" customWidth="1"/>
    <col min="13320" max="13320" width="7.109375" style="270" customWidth="1"/>
    <col min="13321" max="13321" width="9.33203125" style="270" customWidth="1"/>
    <col min="13322" max="13322" width="8.44140625" style="270" customWidth="1"/>
    <col min="13323" max="13325" width="8.5546875" style="270" customWidth="1"/>
    <col min="13326" max="13326" width="8.88671875" style="270"/>
    <col min="13327" max="13327" width="5.5546875" style="270" customWidth="1"/>
    <col min="13328" max="13328" width="4.5546875" style="270" customWidth="1"/>
    <col min="13329" max="13329" width="11.6640625" style="270" customWidth="1"/>
    <col min="13330" max="13336" width="8.88671875" style="270"/>
    <col min="13337" max="13349" width="0" style="270" hidden="1" customWidth="1"/>
    <col min="13350" max="13568" width="8.88671875" style="270"/>
    <col min="13569" max="13569" width="5.44140625" style="270" customWidth="1"/>
    <col min="13570" max="13570" width="4.44140625" style="270" customWidth="1"/>
    <col min="13571" max="13571" width="8.33203125" style="270" customWidth="1"/>
    <col min="13572" max="13572" width="7.109375" style="270" customWidth="1"/>
    <col min="13573" max="13573" width="9.33203125" style="270" customWidth="1"/>
    <col min="13574" max="13574" width="7.109375" style="270" customWidth="1"/>
    <col min="13575" max="13575" width="9.33203125" style="270" customWidth="1"/>
    <col min="13576" max="13576" width="7.109375" style="270" customWidth="1"/>
    <col min="13577" max="13577" width="9.33203125" style="270" customWidth="1"/>
    <col min="13578" max="13578" width="8.44140625" style="270" customWidth="1"/>
    <col min="13579" max="13581" width="8.5546875" style="270" customWidth="1"/>
    <col min="13582" max="13582" width="8.88671875" style="270"/>
    <col min="13583" max="13583" width="5.5546875" style="270" customWidth="1"/>
    <col min="13584" max="13584" width="4.5546875" style="270" customWidth="1"/>
    <col min="13585" max="13585" width="11.6640625" style="270" customWidth="1"/>
    <col min="13586" max="13592" width="8.88671875" style="270"/>
    <col min="13593" max="13605" width="0" style="270" hidden="1" customWidth="1"/>
    <col min="13606" max="13824" width="8.88671875" style="270"/>
    <col min="13825" max="13825" width="5.44140625" style="270" customWidth="1"/>
    <col min="13826" max="13826" width="4.44140625" style="270" customWidth="1"/>
    <col min="13827" max="13827" width="8.33203125" style="270" customWidth="1"/>
    <col min="13828" max="13828" width="7.109375" style="270" customWidth="1"/>
    <col min="13829" max="13829" width="9.33203125" style="270" customWidth="1"/>
    <col min="13830" max="13830" width="7.109375" style="270" customWidth="1"/>
    <col min="13831" max="13831" width="9.33203125" style="270" customWidth="1"/>
    <col min="13832" max="13832" width="7.109375" style="270" customWidth="1"/>
    <col min="13833" max="13833" width="9.33203125" style="270" customWidth="1"/>
    <col min="13834" max="13834" width="8.44140625" style="270" customWidth="1"/>
    <col min="13835" max="13837" width="8.5546875" style="270" customWidth="1"/>
    <col min="13838" max="13838" width="8.88671875" style="270"/>
    <col min="13839" max="13839" width="5.5546875" style="270" customWidth="1"/>
    <col min="13840" max="13840" width="4.5546875" style="270" customWidth="1"/>
    <col min="13841" max="13841" width="11.6640625" style="270" customWidth="1"/>
    <col min="13842" max="13848" width="8.88671875" style="270"/>
    <col min="13849" max="13861" width="0" style="270" hidden="1" customWidth="1"/>
    <col min="13862" max="14080" width="8.88671875" style="270"/>
    <col min="14081" max="14081" width="5.44140625" style="270" customWidth="1"/>
    <col min="14082" max="14082" width="4.44140625" style="270" customWidth="1"/>
    <col min="14083" max="14083" width="8.33203125" style="270" customWidth="1"/>
    <col min="14084" max="14084" width="7.109375" style="270" customWidth="1"/>
    <col min="14085" max="14085" width="9.33203125" style="270" customWidth="1"/>
    <col min="14086" max="14086" width="7.109375" style="270" customWidth="1"/>
    <col min="14087" max="14087" width="9.33203125" style="270" customWidth="1"/>
    <col min="14088" max="14088" width="7.109375" style="270" customWidth="1"/>
    <col min="14089" max="14089" width="9.33203125" style="270" customWidth="1"/>
    <col min="14090" max="14090" width="8.44140625" style="270" customWidth="1"/>
    <col min="14091" max="14093" width="8.5546875" style="270" customWidth="1"/>
    <col min="14094" max="14094" width="8.88671875" style="270"/>
    <col min="14095" max="14095" width="5.5546875" style="270" customWidth="1"/>
    <col min="14096" max="14096" width="4.5546875" style="270" customWidth="1"/>
    <col min="14097" max="14097" width="11.6640625" style="270" customWidth="1"/>
    <col min="14098" max="14104" width="8.88671875" style="270"/>
    <col min="14105" max="14117" width="0" style="270" hidden="1" customWidth="1"/>
    <col min="14118" max="14336" width="8.88671875" style="270"/>
    <col min="14337" max="14337" width="5.44140625" style="270" customWidth="1"/>
    <col min="14338" max="14338" width="4.44140625" style="270" customWidth="1"/>
    <col min="14339" max="14339" width="8.33203125" style="270" customWidth="1"/>
    <col min="14340" max="14340" width="7.109375" style="270" customWidth="1"/>
    <col min="14341" max="14341" width="9.33203125" style="270" customWidth="1"/>
    <col min="14342" max="14342" width="7.109375" style="270" customWidth="1"/>
    <col min="14343" max="14343" width="9.33203125" style="270" customWidth="1"/>
    <col min="14344" max="14344" width="7.109375" style="270" customWidth="1"/>
    <col min="14345" max="14345" width="9.33203125" style="270" customWidth="1"/>
    <col min="14346" max="14346" width="8.44140625" style="270" customWidth="1"/>
    <col min="14347" max="14349" width="8.5546875" style="270" customWidth="1"/>
    <col min="14350" max="14350" width="8.88671875" style="270"/>
    <col min="14351" max="14351" width="5.5546875" style="270" customWidth="1"/>
    <col min="14352" max="14352" width="4.5546875" style="270" customWidth="1"/>
    <col min="14353" max="14353" width="11.6640625" style="270" customWidth="1"/>
    <col min="14354" max="14360" width="8.88671875" style="270"/>
    <col min="14361" max="14373" width="0" style="270" hidden="1" customWidth="1"/>
    <col min="14374" max="14592" width="8.88671875" style="270"/>
    <col min="14593" max="14593" width="5.44140625" style="270" customWidth="1"/>
    <col min="14594" max="14594" width="4.44140625" style="270" customWidth="1"/>
    <col min="14595" max="14595" width="8.33203125" style="270" customWidth="1"/>
    <col min="14596" max="14596" width="7.109375" style="270" customWidth="1"/>
    <col min="14597" max="14597" width="9.33203125" style="270" customWidth="1"/>
    <col min="14598" max="14598" width="7.109375" style="270" customWidth="1"/>
    <col min="14599" max="14599" width="9.33203125" style="270" customWidth="1"/>
    <col min="14600" max="14600" width="7.109375" style="270" customWidth="1"/>
    <col min="14601" max="14601" width="9.33203125" style="270" customWidth="1"/>
    <col min="14602" max="14602" width="8.44140625" style="270" customWidth="1"/>
    <col min="14603" max="14605" width="8.5546875" style="270" customWidth="1"/>
    <col min="14606" max="14606" width="8.88671875" style="270"/>
    <col min="14607" max="14607" width="5.5546875" style="270" customWidth="1"/>
    <col min="14608" max="14608" width="4.5546875" style="270" customWidth="1"/>
    <col min="14609" max="14609" width="11.6640625" style="270" customWidth="1"/>
    <col min="14610" max="14616" width="8.88671875" style="270"/>
    <col min="14617" max="14629" width="0" style="270" hidden="1" customWidth="1"/>
    <col min="14630" max="14848" width="8.88671875" style="270"/>
    <col min="14849" max="14849" width="5.44140625" style="270" customWidth="1"/>
    <col min="14850" max="14850" width="4.44140625" style="270" customWidth="1"/>
    <col min="14851" max="14851" width="8.33203125" style="270" customWidth="1"/>
    <col min="14852" max="14852" width="7.109375" style="270" customWidth="1"/>
    <col min="14853" max="14853" width="9.33203125" style="270" customWidth="1"/>
    <col min="14854" max="14854" width="7.109375" style="270" customWidth="1"/>
    <col min="14855" max="14855" width="9.33203125" style="270" customWidth="1"/>
    <col min="14856" max="14856" width="7.109375" style="270" customWidth="1"/>
    <col min="14857" max="14857" width="9.33203125" style="270" customWidth="1"/>
    <col min="14858" max="14858" width="8.44140625" style="270" customWidth="1"/>
    <col min="14859" max="14861" width="8.5546875" style="270" customWidth="1"/>
    <col min="14862" max="14862" width="8.88671875" style="270"/>
    <col min="14863" max="14863" width="5.5546875" style="270" customWidth="1"/>
    <col min="14864" max="14864" width="4.5546875" style="270" customWidth="1"/>
    <col min="14865" max="14865" width="11.6640625" style="270" customWidth="1"/>
    <col min="14866" max="14872" width="8.88671875" style="270"/>
    <col min="14873" max="14885" width="0" style="270" hidden="1" customWidth="1"/>
    <col min="14886" max="15104" width="8.88671875" style="270"/>
    <col min="15105" max="15105" width="5.44140625" style="270" customWidth="1"/>
    <col min="15106" max="15106" width="4.44140625" style="270" customWidth="1"/>
    <col min="15107" max="15107" width="8.33203125" style="270" customWidth="1"/>
    <col min="15108" max="15108" width="7.109375" style="270" customWidth="1"/>
    <col min="15109" max="15109" width="9.33203125" style="270" customWidth="1"/>
    <col min="15110" max="15110" width="7.109375" style="270" customWidth="1"/>
    <col min="15111" max="15111" width="9.33203125" style="270" customWidth="1"/>
    <col min="15112" max="15112" width="7.109375" style="270" customWidth="1"/>
    <col min="15113" max="15113" width="9.33203125" style="270" customWidth="1"/>
    <col min="15114" max="15114" width="8.44140625" style="270" customWidth="1"/>
    <col min="15115" max="15117" width="8.5546875" style="270" customWidth="1"/>
    <col min="15118" max="15118" width="8.88671875" style="270"/>
    <col min="15119" max="15119" width="5.5546875" style="270" customWidth="1"/>
    <col min="15120" max="15120" width="4.5546875" style="270" customWidth="1"/>
    <col min="15121" max="15121" width="11.6640625" style="270" customWidth="1"/>
    <col min="15122" max="15128" width="8.88671875" style="270"/>
    <col min="15129" max="15141" width="0" style="270" hidden="1" customWidth="1"/>
    <col min="15142" max="15360" width="8.88671875" style="270"/>
    <col min="15361" max="15361" width="5.44140625" style="270" customWidth="1"/>
    <col min="15362" max="15362" width="4.44140625" style="270" customWidth="1"/>
    <col min="15363" max="15363" width="8.33203125" style="270" customWidth="1"/>
    <col min="15364" max="15364" width="7.109375" style="270" customWidth="1"/>
    <col min="15365" max="15365" width="9.33203125" style="270" customWidth="1"/>
    <col min="15366" max="15366" width="7.109375" style="270" customWidth="1"/>
    <col min="15367" max="15367" width="9.33203125" style="270" customWidth="1"/>
    <col min="15368" max="15368" width="7.109375" style="270" customWidth="1"/>
    <col min="15369" max="15369" width="9.33203125" style="270" customWidth="1"/>
    <col min="15370" max="15370" width="8.44140625" style="270" customWidth="1"/>
    <col min="15371" max="15373" width="8.5546875" style="270" customWidth="1"/>
    <col min="15374" max="15374" width="8.88671875" style="270"/>
    <col min="15375" max="15375" width="5.5546875" style="270" customWidth="1"/>
    <col min="15376" max="15376" width="4.5546875" style="270" customWidth="1"/>
    <col min="15377" max="15377" width="11.6640625" style="270" customWidth="1"/>
    <col min="15378" max="15384" width="8.88671875" style="270"/>
    <col min="15385" max="15397" width="0" style="270" hidden="1" customWidth="1"/>
    <col min="15398" max="15616" width="8.88671875" style="270"/>
    <col min="15617" max="15617" width="5.44140625" style="270" customWidth="1"/>
    <col min="15618" max="15618" width="4.44140625" style="270" customWidth="1"/>
    <col min="15619" max="15619" width="8.33203125" style="270" customWidth="1"/>
    <col min="15620" max="15620" width="7.109375" style="270" customWidth="1"/>
    <col min="15621" max="15621" width="9.33203125" style="270" customWidth="1"/>
    <col min="15622" max="15622" width="7.109375" style="270" customWidth="1"/>
    <col min="15623" max="15623" width="9.33203125" style="270" customWidth="1"/>
    <col min="15624" max="15624" width="7.109375" style="270" customWidth="1"/>
    <col min="15625" max="15625" width="9.33203125" style="270" customWidth="1"/>
    <col min="15626" max="15626" width="8.44140625" style="270" customWidth="1"/>
    <col min="15627" max="15629" width="8.5546875" style="270" customWidth="1"/>
    <col min="15630" max="15630" width="8.88671875" style="270"/>
    <col min="15631" max="15631" width="5.5546875" style="270" customWidth="1"/>
    <col min="15632" max="15632" width="4.5546875" style="270" customWidth="1"/>
    <col min="15633" max="15633" width="11.6640625" style="270" customWidth="1"/>
    <col min="15634" max="15640" width="8.88671875" style="270"/>
    <col min="15641" max="15653" width="0" style="270" hidden="1" customWidth="1"/>
    <col min="15654" max="15872" width="8.88671875" style="270"/>
    <col min="15873" max="15873" width="5.44140625" style="270" customWidth="1"/>
    <col min="15874" max="15874" width="4.44140625" style="270" customWidth="1"/>
    <col min="15875" max="15875" width="8.33203125" style="270" customWidth="1"/>
    <col min="15876" max="15876" width="7.109375" style="270" customWidth="1"/>
    <col min="15877" max="15877" width="9.33203125" style="270" customWidth="1"/>
    <col min="15878" max="15878" width="7.109375" style="270" customWidth="1"/>
    <col min="15879" max="15879" width="9.33203125" style="270" customWidth="1"/>
    <col min="15880" max="15880" width="7.109375" style="270" customWidth="1"/>
    <col min="15881" max="15881" width="9.33203125" style="270" customWidth="1"/>
    <col min="15882" max="15882" width="8.44140625" style="270" customWidth="1"/>
    <col min="15883" max="15885" width="8.5546875" style="270" customWidth="1"/>
    <col min="15886" max="15886" width="8.88671875" style="270"/>
    <col min="15887" max="15887" width="5.5546875" style="270" customWidth="1"/>
    <col min="15888" max="15888" width="4.5546875" style="270" customWidth="1"/>
    <col min="15889" max="15889" width="11.6640625" style="270" customWidth="1"/>
    <col min="15890" max="15896" width="8.88671875" style="270"/>
    <col min="15897" max="15909" width="0" style="270" hidden="1" customWidth="1"/>
    <col min="15910" max="16128" width="8.88671875" style="270"/>
    <col min="16129" max="16129" width="5.44140625" style="270" customWidth="1"/>
    <col min="16130" max="16130" width="4.44140625" style="270" customWidth="1"/>
    <col min="16131" max="16131" width="8.33203125" style="270" customWidth="1"/>
    <col min="16132" max="16132" width="7.109375" style="270" customWidth="1"/>
    <col min="16133" max="16133" width="9.33203125" style="270" customWidth="1"/>
    <col min="16134" max="16134" width="7.109375" style="270" customWidth="1"/>
    <col min="16135" max="16135" width="9.33203125" style="270" customWidth="1"/>
    <col min="16136" max="16136" width="7.109375" style="270" customWidth="1"/>
    <col min="16137" max="16137" width="9.33203125" style="270" customWidth="1"/>
    <col min="16138" max="16138" width="8.44140625" style="270" customWidth="1"/>
    <col min="16139" max="16141" width="8.5546875" style="270" customWidth="1"/>
    <col min="16142" max="16142" width="8.88671875" style="270"/>
    <col min="16143" max="16143" width="5.5546875" style="270" customWidth="1"/>
    <col min="16144" max="16144" width="4.5546875" style="270" customWidth="1"/>
    <col min="16145" max="16145" width="11.6640625" style="270" customWidth="1"/>
    <col min="16146" max="16152" width="8.88671875" style="270"/>
    <col min="16153" max="16165" width="0" style="270" hidden="1" customWidth="1"/>
    <col min="16166" max="16384" width="8.88671875" style="270"/>
  </cols>
  <sheetData>
    <row r="1" spans="1:37" ht="24.6" x14ac:dyDescent="0.25">
      <c r="A1" s="656" t="str">
        <f>[2]Altalanos!$A$6</f>
        <v>Somogy Vármegyei Tenisz DO B kategória - Leány</v>
      </c>
      <c r="B1" s="656"/>
      <c r="C1" s="656"/>
      <c r="D1" s="656"/>
      <c r="E1" s="656"/>
      <c r="F1" s="656"/>
      <c r="G1" s="349"/>
      <c r="H1" s="350" t="s">
        <v>44</v>
      </c>
      <c r="I1" s="351"/>
      <c r="J1" s="352"/>
      <c r="L1" s="353"/>
      <c r="M1" s="354"/>
      <c r="N1" s="355"/>
      <c r="O1" s="355" t="s">
        <v>11</v>
      </c>
      <c r="P1" s="355"/>
      <c r="Q1" s="356"/>
      <c r="R1" s="355"/>
      <c r="AB1" s="357" t="e">
        <f>IF(Y5=1,CONCATENATE(VLOOKUP(Y3,AA16:AH27,2)),CONCATENATE(VLOOKUP(Y3,AA2:AK13,2)))</f>
        <v>#N/A</v>
      </c>
      <c r="AC1" s="357" t="e">
        <f>IF(Y5=1,CONCATENATE(VLOOKUP(Y3,AA16:AK27,3)),CONCATENATE(VLOOKUP(Y3,AA2:AK13,3)))</f>
        <v>#N/A</v>
      </c>
      <c r="AD1" s="357" t="e">
        <f>IF(Y5=1,CONCATENATE(VLOOKUP(Y3,AA16:AK27,4)),CONCATENATE(VLOOKUP(Y3,AA2:AK13,4)))</f>
        <v>#N/A</v>
      </c>
      <c r="AE1" s="357" t="e">
        <f>IF(Y5=1,CONCATENATE(VLOOKUP(Y3,AA16:AK27,5)),CONCATENATE(VLOOKUP(Y3,AA2:AK13,5)))</f>
        <v>#N/A</v>
      </c>
      <c r="AF1" s="357" t="e">
        <f>IF(Y5=1,CONCATENATE(VLOOKUP(Y3,AA16:AK27,6)),CONCATENATE(VLOOKUP(Y3,AA2:AK13,6)))</f>
        <v>#N/A</v>
      </c>
      <c r="AG1" s="357" t="e">
        <f>IF(Y5=1,CONCATENATE(VLOOKUP(Y3,AA16:AK27,7)),CONCATENATE(VLOOKUP(Y3,AA2:AK13,7)))</f>
        <v>#N/A</v>
      </c>
      <c r="AH1" s="357" t="e">
        <f>IF(Y5=1,CONCATENATE(VLOOKUP(Y3,AA16:AK27,8)),CONCATENATE(VLOOKUP(Y3,AA2:AK13,8)))</f>
        <v>#N/A</v>
      </c>
      <c r="AI1" s="357" t="e">
        <f>IF(Y5=1,CONCATENATE(VLOOKUP(Y3,AA16:AK27,9)),CONCATENATE(VLOOKUP(Y3,AA2:AK13,9)))</f>
        <v>#N/A</v>
      </c>
      <c r="AJ1" s="357" t="e">
        <f>IF(Y5=1,CONCATENATE(VLOOKUP(Y3,AA16:AK27,10)),CONCATENATE(VLOOKUP(Y3,AA2:AK13,10)))</f>
        <v>#N/A</v>
      </c>
      <c r="AK1" s="357" t="e">
        <f>IF(Y5=1,CONCATENATE(VLOOKUP(Y3,AA16:AK27,11)),CONCATENATE(VLOOKUP(Y3,AA2:AK13,11)))</f>
        <v>#N/A</v>
      </c>
    </row>
    <row r="2" spans="1:37" x14ac:dyDescent="0.25">
      <c r="A2" s="358" t="s">
        <v>43</v>
      </c>
      <c r="B2" s="359"/>
      <c r="C2" s="359"/>
      <c r="D2" s="359"/>
      <c r="E2" s="595" t="s">
        <v>545</v>
      </c>
      <c r="F2" s="359"/>
      <c r="G2" s="360"/>
      <c r="H2" s="361"/>
      <c r="I2" s="361"/>
      <c r="J2" s="362"/>
      <c r="K2" s="353"/>
      <c r="L2" s="353"/>
      <c r="M2" s="353"/>
      <c r="N2" s="363"/>
      <c r="O2" s="364"/>
      <c r="P2" s="363"/>
      <c r="Q2" s="364"/>
      <c r="R2" s="363"/>
      <c r="Y2" s="365"/>
      <c r="Z2" s="366"/>
      <c r="AA2" s="366" t="s">
        <v>52</v>
      </c>
      <c r="AB2" s="367">
        <v>150</v>
      </c>
      <c r="AC2" s="367">
        <v>120</v>
      </c>
      <c r="AD2" s="367">
        <v>100</v>
      </c>
      <c r="AE2" s="367">
        <v>80</v>
      </c>
      <c r="AF2" s="367">
        <v>70</v>
      </c>
      <c r="AG2" s="367">
        <v>60</v>
      </c>
      <c r="AH2" s="367">
        <v>55</v>
      </c>
      <c r="AI2" s="367">
        <v>50</v>
      </c>
      <c r="AJ2" s="367">
        <v>45</v>
      </c>
      <c r="AK2" s="367">
        <v>40</v>
      </c>
    </row>
    <row r="3" spans="1:37" x14ac:dyDescent="0.25">
      <c r="A3" s="286" t="s">
        <v>21</v>
      </c>
      <c r="B3" s="286"/>
      <c r="C3" s="286"/>
      <c r="D3" s="286"/>
      <c r="E3" s="286" t="s">
        <v>19</v>
      </c>
      <c r="F3" s="286"/>
      <c r="G3" s="286"/>
      <c r="H3" s="286" t="s">
        <v>24</v>
      </c>
      <c r="I3" s="286"/>
      <c r="J3" s="368"/>
      <c r="K3" s="286"/>
      <c r="L3" s="369" t="s">
        <v>25</v>
      </c>
      <c r="M3" s="286"/>
      <c r="N3" s="370"/>
      <c r="O3" s="371"/>
      <c r="P3" s="370"/>
      <c r="Q3" s="372" t="s">
        <v>59</v>
      </c>
      <c r="R3" s="367" t="s">
        <v>62</v>
      </c>
      <c r="Y3" s="366">
        <f>IF(H4="OB","A",IF(H4="IX","W",H4))</f>
        <v>0</v>
      </c>
      <c r="Z3" s="366"/>
      <c r="AA3" s="366" t="s">
        <v>65</v>
      </c>
      <c r="AB3" s="367">
        <v>120</v>
      </c>
      <c r="AC3" s="367">
        <v>90</v>
      </c>
      <c r="AD3" s="367">
        <v>65</v>
      </c>
      <c r="AE3" s="367">
        <v>55</v>
      </c>
      <c r="AF3" s="367">
        <v>50</v>
      </c>
      <c r="AG3" s="367">
        <v>45</v>
      </c>
      <c r="AH3" s="367">
        <v>40</v>
      </c>
      <c r="AI3" s="367">
        <v>35</v>
      </c>
      <c r="AJ3" s="367">
        <v>25</v>
      </c>
      <c r="AK3" s="367">
        <v>20</v>
      </c>
    </row>
    <row r="4" spans="1:37" ht="13.8" thickBot="1" x14ac:dyDescent="0.3">
      <c r="A4" s="657">
        <f>[2]Altalanos!$A$10</f>
        <v>46135</v>
      </c>
      <c r="B4" s="657"/>
      <c r="C4" s="657"/>
      <c r="D4" s="373"/>
      <c r="E4" s="374" t="str">
        <f>[2]Altalanos!$C$10</f>
        <v>Balatonboglár</v>
      </c>
      <c r="F4" s="374"/>
      <c r="G4" s="374"/>
      <c r="H4" s="142"/>
      <c r="I4" s="374"/>
      <c r="J4" s="375"/>
      <c r="K4" s="142"/>
      <c r="L4" s="376" t="str">
        <f>[2]Altalanos!$E$10</f>
        <v>Nagyistók-Nádasi Judit</v>
      </c>
      <c r="M4" s="142"/>
      <c r="N4" s="377"/>
      <c r="O4" s="378"/>
      <c r="P4" s="377"/>
      <c r="Q4" s="379" t="s">
        <v>63</v>
      </c>
      <c r="R4" s="380" t="s">
        <v>60</v>
      </c>
      <c r="Y4" s="366"/>
      <c r="Z4" s="366"/>
      <c r="AA4" s="366" t="s">
        <v>66</v>
      </c>
      <c r="AB4" s="367">
        <v>90</v>
      </c>
      <c r="AC4" s="367">
        <v>60</v>
      </c>
      <c r="AD4" s="367">
        <v>45</v>
      </c>
      <c r="AE4" s="367">
        <v>34</v>
      </c>
      <c r="AF4" s="367">
        <v>27</v>
      </c>
      <c r="AG4" s="367">
        <v>22</v>
      </c>
      <c r="AH4" s="367">
        <v>18</v>
      </c>
      <c r="AI4" s="367">
        <v>15</v>
      </c>
      <c r="AJ4" s="367">
        <v>12</v>
      </c>
      <c r="AK4" s="367">
        <v>9</v>
      </c>
    </row>
    <row r="5" spans="1:37" x14ac:dyDescent="0.25">
      <c r="A5" s="381"/>
      <c r="B5" s="381" t="s">
        <v>41</v>
      </c>
      <c r="C5" s="381" t="s">
        <v>50</v>
      </c>
      <c r="D5" s="381" t="s">
        <v>35</v>
      </c>
      <c r="E5" s="381" t="s">
        <v>55</v>
      </c>
      <c r="F5" s="381"/>
      <c r="G5" s="381" t="s">
        <v>23</v>
      </c>
      <c r="H5" s="381"/>
      <c r="I5" s="381" t="s">
        <v>26</v>
      </c>
      <c r="J5" s="381"/>
      <c r="K5" s="382" t="s">
        <v>56</v>
      </c>
      <c r="L5" s="382" t="s">
        <v>57</v>
      </c>
      <c r="M5" s="382" t="s">
        <v>58</v>
      </c>
      <c r="Q5" s="383" t="s">
        <v>64</v>
      </c>
      <c r="R5" s="384" t="s">
        <v>61</v>
      </c>
      <c r="Y5" s="366">
        <f>IF(OR([2]Altalanos!$A$8="F1",[2]Altalanos!$A$8="F2",[2]Altalanos!$A$8="N1",[2]Altalanos!$A$8="N2"),1,2)</f>
        <v>2</v>
      </c>
      <c r="Z5" s="366"/>
      <c r="AA5" s="366" t="s">
        <v>67</v>
      </c>
      <c r="AB5" s="367">
        <v>60</v>
      </c>
      <c r="AC5" s="367">
        <v>40</v>
      </c>
      <c r="AD5" s="367">
        <v>30</v>
      </c>
      <c r="AE5" s="367">
        <v>20</v>
      </c>
      <c r="AF5" s="367">
        <v>18</v>
      </c>
      <c r="AG5" s="367">
        <v>15</v>
      </c>
      <c r="AH5" s="367">
        <v>12</v>
      </c>
      <c r="AI5" s="367">
        <v>10</v>
      </c>
      <c r="AJ5" s="367">
        <v>8</v>
      </c>
      <c r="AK5" s="367">
        <v>6</v>
      </c>
    </row>
    <row r="6" spans="1:37" x14ac:dyDescent="0.25">
      <c r="A6" s="385"/>
      <c r="B6" s="385"/>
      <c r="C6" s="385"/>
      <c r="D6" s="385"/>
      <c r="E6" s="385"/>
      <c r="F6" s="385"/>
      <c r="G6" s="385"/>
      <c r="H6" s="385"/>
      <c r="I6" s="385"/>
      <c r="J6" s="385"/>
      <c r="K6" s="385"/>
      <c r="L6" s="385"/>
      <c r="M6" s="385"/>
      <c r="Y6" s="366"/>
      <c r="Z6" s="366"/>
      <c r="AA6" s="366" t="s">
        <v>68</v>
      </c>
      <c r="AB6" s="367">
        <v>40</v>
      </c>
      <c r="AC6" s="367">
        <v>25</v>
      </c>
      <c r="AD6" s="367">
        <v>18</v>
      </c>
      <c r="AE6" s="367">
        <v>13</v>
      </c>
      <c r="AF6" s="367">
        <v>10</v>
      </c>
      <c r="AG6" s="367">
        <v>8</v>
      </c>
      <c r="AH6" s="367">
        <v>6</v>
      </c>
      <c r="AI6" s="367">
        <v>5</v>
      </c>
      <c r="AJ6" s="367">
        <v>4</v>
      </c>
      <c r="AK6" s="367">
        <v>3</v>
      </c>
    </row>
    <row r="7" spans="1:37" x14ac:dyDescent="0.25">
      <c r="A7" s="386" t="s">
        <v>52</v>
      </c>
      <c r="B7" s="387">
        <v>1</v>
      </c>
      <c r="C7" s="388" t="str">
        <f>IF($B7="","",VLOOKUP($B7,'IV.kcs.-U12-L elo'!$A$7:$O$22,5))</f>
        <v>140811</v>
      </c>
      <c r="D7" s="388">
        <f>IF($B7="","",VLOOKUP($B7,'IV.kcs.-U12-L elo'!$A$7:$O$22,15))</f>
        <v>0</v>
      </c>
      <c r="E7" s="389" t="str">
        <f>UPPER(IF($B7="","",VLOOKUP($B7,'IV.kcs.-U12-L elo'!$A$7:$O$22,2)))</f>
        <v>DEMETER</v>
      </c>
      <c r="F7" s="390"/>
      <c r="G7" s="389" t="str">
        <f>IF($B7="","",VLOOKUP($B7,'IV.kcs.-U12-L elo'!$A$7:$O$22,3))</f>
        <v>Dominika</v>
      </c>
      <c r="H7" s="390"/>
      <c r="I7" s="389" t="str">
        <f>IF($B7="","",VLOOKUP($B7,'IV.kcs.-U12-L elo'!$A$7:$O$22,4))</f>
        <v>B.szabadi Kincskereső Ált.Isk.</v>
      </c>
      <c r="J7" s="385"/>
      <c r="K7" s="631" t="s">
        <v>693</v>
      </c>
      <c r="L7" s="391" t="e">
        <f>IF(K7="","",CONCATENATE(VLOOKUP($Y$3,$AB$1:$AK$1,K7)," pont"))</f>
        <v>#N/A</v>
      </c>
      <c r="M7" s="392"/>
      <c r="Y7" s="366"/>
      <c r="Z7" s="366"/>
      <c r="AA7" s="366" t="s">
        <v>69</v>
      </c>
      <c r="AB7" s="367">
        <v>25</v>
      </c>
      <c r="AC7" s="367">
        <v>15</v>
      </c>
      <c r="AD7" s="367">
        <v>13</v>
      </c>
      <c r="AE7" s="367">
        <v>8</v>
      </c>
      <c r="AF7" s="367">
        <v>6</v>
      </c>
      <c r="AG7" s="367">
        <v>4</v>
      </c>
      <c r="AH7" s="367">
        <v>3</v>
      </c>
      <c r="AI7" s="367">
        <v>2</v>
      </c>
      <c r="AJ7" s="367">
        <v>1</v>
      </c>
      <c r="AK7" s="367">
        <v>0</v>
      </c>
    </row>
    <row r="8" spans="1:37" x14ac:dyDescent="0.25">
      <c r="A8" s="386"/>
      <c r="B8" s="393"/>
      <c r="C8" s="385"/>
      <c r="D8" s="385"/>
      <c r="E8" s="385"/>
      <c r="F8" s="385"/>
      <c r="G8" s="385"/>
      <c r="H8" s="385"/>
      <c r="I8" s="385"/>
      <c r="J8" s="385"/>
      <c r="K8" s="632"/>
      <c r="L8" s="386"/>
      <c r="M8" s="394"/>
      <c r="Y8" s="366"/>
      <c r="Z8" s="366"/>
      <c r="AA8" s="366" t="s">
        <v>70</v>
      </c>
      <c r="AB8" s="367">
        <v>15</v>
      </c>
      <c r="AC8" s="367">
        <v>10</v>
      </c>
      <c r="AD8" s="367">
        <v>7</v>
      </c>
      <c r="AE8" s="367">
        <v>5</v>
      </c>
      <c r="AF8" s="367">
        <v>4</v>
      </c>
      <c r="AG8" s="367">
        <v>3</v>
      </c>
      <c r="AH8" s="367">
        <v>2</v>
      </c>
      <c r="AI8" s="367">
        <v>1</v>
      </c>
      <c r="AJ8" s="367">
        <v>0</v>
      </c>
      <c r="AK8" s="367">
        <v>0</v>
      </c>
    </row>
    <row r="9" spans="1:37" x14ac:dyDescent="0.25">
      <c r="A9" s="386" t="s">
        <v>53</v>
      </c>
      <c r="B9" s="387">
        <v>2</v>
      </c>
      <c r="C9" s="388" t="str">
        <f>IF($B9="","",VLOOKUP($B9,'IV.kcs.-U12-L elo'!$A$7:$O$22,5))</f>
        <v>140628</v>
      </c>
      <c r="D9" s="388">
        <f>IF($B9="","",VLOOKUP($B9,'IV.kcs.-U12-L elo'!$A$7:$O$22,15))</f>
        <v>0</v>
      </c>
      <c r="E9" s="389" t="str">
        <f>UPPER(IF($B9="","",VLOOKUP($B9,'IV.kcs.-U12-L elo'!$A$7:$O$22,2)))</f>
        <v>SÓLYOM</v>
      </c>
      <c r="F9" s="390"/>
      <c r="G9" s="389" t="str">
        <f>IF($B9="","",VLOOKUP($B9,'IV.kcs.-U12-L elo'!$A$7:$O$22,3))</f>
        <v>Emília</v>
      </c>
      <c r="H9" s="390"/>
      <c r="I9" s="389" t="str">
        <f>IF($B9="","",VLOOKUP($B9,'IV.kcs.-U12-L elo'!$A$7:$O$22,4))</f>
        <v>B.lelle-Karádi Ált.Isk. és AMI</v>
      </c>
      <c r="J9" s="385"/>
      <c r="K9" s="631" t="s">
        <v>694</v>
      </c>
      <c r="L9" s="391"/>
      <c r="M9" s="392"/>
      <c r="Y9" s="366"/>
      <c r="Z9" s="366"/>
      <c r="AA9" s="366" t="s">
        <v>71</v>
      </c>
      <c r="AB9" s="367">
        <v>10</v>
      </c>
      <c r="AC9" s="367">
        <v>6</v>
      </c>
      <c r="AD9" s="367">
        <v>4</v>
      </c>
      <c r="AE9" s="367">
        <v>2</v>
      </c>
      <c r="AF9" s="367">
        <v>1</v>
      </c>
      <c r="AG9" s="367">
        <v>0</v>
      </c>
      <c r="AH9" s="367">
        <v>0</v>
      </c>
      <c r="AI9" s="367">
        <v>0</v>
      </c>
      <c r="AJ9" s="367">
        <v>0</v>
      </c>
      <c r="AK9" s="367">
        <v>0</v>
      </c>
    </row>
    <row r="10" spans="1:37" x14ac:dyDescent="0.25">
      <c r="A10" s="386"/>
      <c r="B10" s="393"/>
      <c r="C10" s="385"/>
      <c r="D10" s="385"/>
      <c r="E10" s="385"/>
      <c r="F10" s="385"/>
      <c r="G10" s="385"/>
      <c r="H10" s="385"/>
      <c r="I10" s="385"/>
      <c r="J10" s="385"/>
      <c r="K10" s="632"/>
      <c r="L10" s="386"/>
      <c r="M10" s="394"/>
      <c r="Y10" s="366"/>
      <c r="Z10" s="366"/>
      <c r="AA10" s="366" t="s">
        <v>72</v>
      </c>
      <c r="AB10" s="367">
        <v>6</v>
      </c>
      <c r="AC10" s="367">
        <v>3</v>
      </c>
      <c r="AD10" s="367">
        <v>2</v>
      </c>
      <c r="AE10" s="367">
        <v>1</v>
      </c>
      <c r="AF10" s="367">
        <v>0</v>
      </c>
      <c r="AG10" s="367">
        <v>0</v>
      </c>
      <c r="AH10" s="367">
        <v>0</v>
      </c>
      <c r="AI10" s="367">
        <v>0</v>
      </c>
      <c r="AJ10" s="367">
        <v>0</v>
      </c>
      <c r="AK10" s="367">
        <v>0</v>
      </c>
    </row>
    <row r="11" spans="1:37" x14ac:dyDescent="0.25">
      <c r="A11" s="386" t="s">
        <v>54</v>
      </c>
      <c r="B11" s="387"/>
      <c r="C11" s="388" t="str">
        <f>IF($B11="","",VLOOKUP($B11,'IV.kcs.-U12-L elo'!$A$7:$O$22,5))</f>
        <v/>
      </c>
      <c r="D11" s="388" t="str">
        <f>IF($B11="","",VLOOKUP($B11,'IV.kcs.-U12-L elo'!$A$7:$O$22,15))</f>
        <v/>
      </c>
      <c r="E11" s="389" t="str">
        <f>UPPER(IF($B11="","",VLOOKUP($B11,'IV.kcs.-U12-L elo'!$A$7:$O$22,2)))</f>
        <v/>
      </c>
      <c r="F11" s="390"/>
      <c r="G11" s="389" t="str">
        <f>IF($B11="","",VLOOKUP($B11,'IV.kcs.-U12-L elo'!$A$7:$O$22,3))</f>
        <v/>
      </c>
      <c r="H11" s="390"/>
      <c r="I11" s="389" t="str">
        <f>IF($B11="","",VLOOKUP($B11,'IV.kcs.-U12-L elo'!$A$7:$O$22,4))</f>
        <v/>
      </c>
      <c r="J11" s="385"/>
      <c r="K11" s="633"/>
      <c r="L11" s="391" t="str">
        <f>IF(K11="","",CONCATENATE(VLOOKUP($Y$3,$AB$1:$AK$1,K11)," pont"))</f>
        <v/>
      </c>
      <c r="M11" s="392"/>
      <c r="Y11" s="366"/>
      <c r="Z11" s="366"/>
      <c r="AA11" s="366" t="s">
        <v>77</v>
      </c>
      <c r="AB11" s="367">
        <v>3</v>
      </c>
      <c r="AC11" s="367">
        <v>2</v>
      </c>
      <c r="AD11" s="367">
        <v>1</v>
      </c>
      <c r="AE11" s="367">
        <v>0</v>
      </c>
      <c r="AF11" s="367">
        <v>0</v>
      </c>
      <c r="AG11" s="367">
        <v>0</v>
      </c>
      <c r="AH11" s="367">
        <v>0</v>
      </c>
      <c r="AI11" s="367">
        <v>0</v>
      </c>
      <c r="AJ11" s="367">
        <v>0</v>
      </c>
      <c r="AK11" s="367">
        <v>0</v>
      </c>
    </row>
    <row r="12" spans="1:37" x14ac:dyDescent="0.25">
      <c r="A12" s="385"/>
      <c r="B12" s="385"/>
      <c r="C12" s="385"/>
      <c r="D12" s="385"/>
      <c r="E12" s="385"/>
      <c r="F12" s="385"/>
      <c r="G12" s="385"/>
      <c r="H12" s="385"/>
      <c r="I12" s="385"/>
      <c r="J12" s="385"/>
      <c r="K12" s="385"/>
      <c r="L12" s="385"/>
      <c r="M12" s="385"/>
      <c r="Y12" s="366"/>
      <c r="Z12" s="366"/>
      <c r="AA12" s="366" t="s">
        <v>73</v>
      </c>
      <c r="AB12" s="395">
        <v>0</v>
      </c>
      <c r="AC12" s="395">
        <v>0</v>
      </c>
      <c r="AD12" s="395">
        <v>0</v>
      </c>
      <c r="AE12" s="395">
        <v>0</v>
      </c>
      <c r="AF12" s="395">
        <v>0</v>
      </c>
      <c r="AG12" s="395">
        <v>0</v>
      </c>
      <c r="AH12" s="395">
        <v>0</v>
      </c>
      <c r="AI12" s="395">
        <v>0</v>
      </c>
      <c r="AJ12" s="395">
        <v>0</v>
      </c>
      <c r="AK12" s="395">
        <v>0</v>
      </c>
    </row>
    <row r="13" spans="1:37" x14ac:dyDescent="0.25">
      <c r="A13" s="385"/>
      <c r="B13" s="385"/>
      <c r="C13" s="385"/>
      <c r="D13" s="385"/>
      <c r="E13" s="385"/>
      <c r="F13" s="385"/>
      <c r="G13" s="385"/>
      <c r="H13" s="385"/>
      <c r="I13" s="385"/>
      <c r="J13" s="385"/>
      <c r="K13" s="385"/>
      <c r="L13" s="385"/>
      <c r="M13" s="385"/>
      <c r="Y13" s="366"/>
      <c r="Z13" s="366"/>
      <c r="AA13" s="366" t="s">
        <v>74</v>
      </c>
      <c r="AB13" s="395">
        <v>0</v>
      </c>
      <c r="AC13" s="395">
        <v>0</v>
      </c>
      <c r="AD13" s="395">
        <v>0</v>
      </c>
      <c r="AE13" s="395">
        <v>0</v>
      </c>
      <c r="AF13" s="395">
        <v>0</v>
      </c>
      <c r="AG13" s="395">
        <v>0</v>
      </c>
      <c r="AH13" s="395">
        <v>0</v>
      </c>
      <c r="AI13" s="395">
        <v>0</v>
      </c>
      <c r="AJ13" s="395">
        <v>0</v>
      </c>
      <c r="AK13" s="395">
        <v>0</v>
      </c>
    </row>
    <row r="14" spans="1:37" x14ac:dyDescent="0.25">
      <c r="A14" s="385"/>
      <c r="B14" s="385"/>
      <c r="C14" s="385"/>
      <c r="D14" s="385"/>
      <c r="E14" s="385"/>
      <c r="F14" s="385"/>
      <c r="G14" s="385"/>
      <c r="H14" s="385"/>
      <c r="I14" s="385"/>
      <c r="J14" s="385"/>
      <c r="K14" s="385"/>
      <c r="L14" s="385"/>
      <c r="M14" s="385"/>
      <c r="Y14" s="366"/>
      <c r="Z14" s="366"/>
      <c r="AA14" s="366"/>
      <c r="AB14" s="366"/>
      <c r="AC14" s="366"/>
      <c r="AD14" s="366"/>
      <c r="AE14" s="366"/>
      <c r="AF14" s="366"/>
      <c r="AG14" s="366"/>
      <c r="AH14" s="366"/>
      <c r="AI14" s="366"/>
      <c r="AJ14" s="366"/>
      <c r="AK14" s="366"/>
    </row>
    <row r="15" spans="1:37" x14ac:dyDescent="0.25">
      <c r="A15" s="385"/>
      <c r="B15" s="385"/>
      <c r="C15" s="385"/>
      <c r="D15" s="385"/>
      <c r="E15" s="385"/>
      <c r="F15" s="385"/>
      <c r="G15" s="385"/>
      <c r="H15" s="385"/>
      <c r="I15" s="385"/>
      <c r="J15" s="385"/>
      <c r="K15" s="385"/>
      <c r="L15" s="385"/>
      <c r="M15" s="385"/>
      <c r="Y15" s="366"/>
      <c r="Z15" s="366"/>
      <c r="AA15" s="366"/>
      <c r="AB15" s="366"/>
      <c r="AC15" s="366"/>
      <c r="AD15" s="366"/>
      <c r="AE15" s="366"/>
      <c r="AF15" s="366"/>
      <c r="AG15" s="366"/>
      <c r="AH15" s="366"/>
      <c r="AI15" s="366"/>
      <c r="AJ15" s="366"/>
      <c r="AK15" s="366"/>
    </row>
    <row r="16" spans="1:37" x14ac:dyDescent="0.25">
      <c r="A16" s="385"/>
      <c r="B16" s="385"/>
      <c r="C16" s="385"/>
      <c r="D16" s="385"/>
      <c r="E16" s="385"/>
      <c r="F16" s="385"/>
      <c r="G16" s="385"/>
      <c r="H16" s="385"/>
      <c r="I16" s="385"/>
      <c r="J16" s="385"/>
      <c r="K16" s="385"/>
      <c r="L16" s="385"/>
      <c r="M16" s="385"/>
      <c r="Y16" s="366"/>
      <c r="Z16" s="366"/>
      <c r="AA16" s="366" t="s">
        <v>52</v>
      </c>
      <c r="AB16" s="366">
        <v>300</v>
      </c>
      <c r="AC16" s="366">
        <v>250</v>
      </c>
      <c r="AD16" s="366">
        <v>220</v>
      </c>
      <c r="AE16" s="366">
        <v>180</v>
      </c>
      <c r="AF16" s="366">
        <v>160</v>
      </c>
      <c r="AG16" s="366">
        <v>150</v>
      </c>
      <c r="AH16" s="366">
        <v>140</v>
      </c>
      <c r="AI16" s="366">
        <v>130</v>
      </c>
      <c r="AJ16" s="366">
        <v>120</v>
      </c>
      <c r="AK16" s="366">
        <v>110</v>
      </c>
    </row>
    <row r="17" spans="1:37" x14ac:dyDescent="0.25">
      <c r="A17" s="385"/>
      <c r="B17" s="385"/>
      <c r="C17" s="385"/>
      <c r="D17" s="385"/>
      <c r="E17" s="385"/>
      <c r="F17" s="385"/>
      <c r="G17" s="385"/>
      <c r="H17" s="385"/>
      <c r="I17" s="385"/>
      <c r="J17" s="385"/>
      <c r="K17" s="385"/>
      <c r="L17" s="385"/>
      <c r="M17" s="385"/>
      <c r="Y17" s="366"/>
      <c r="Z17" s="366"/>
      <c r="AA17" s="366" t="s">
        <v>65</v>
      </c>
      <c r="AB17" s="366">
        <v>250</v>
      </c>
      <c r="AC17" s="366">
        <v>200</v>
      </c>
      <c r="AD17" s="366">
        <v>160</v>
      </c>
      <c r="AE17" s="366">
        <v>140</v>
      </c>
      <c r="AF17" s="366">
        <v>120</v>
      </c>
      <c r="AG17" s="366">
        <v>110</v>
      </c>
      <c r="AH17" s="366">
        <v>100</v>
      </c>
      <c r="AI17" s="366">
        <v>90</v>
      </c>
      <c r="AJ17" s="366">
        <v>80</v>
      </c>
      <c r="AK17" s="366">
        <v>70</v>
      </c>
    </row>
    <row r="18" spans="1:37" ht="18.75" customHeight="1" x14ac:dyDescent="0.25">
      <c r="A18" s="385"/>
      <c r="B18" s="658"/>
      <c r="C18" s="658"/>
      <c r="D18" s="655" t="str">
        <f>E7</f>
        <v>DEMETER</v>
      </c>
      <c r="E18" s="655"/>
      <c r="F18" s="655" t="str">
        <f>E9</f>
        <v>SÓLYOM</v>
      </c>
      <c r="G18" s="655"/>
      <c r="H18" s="655" t="str">
        <f>E11</f>
        <v/>
      </c>
      <c r="I18" s="655"/>
      <c r="J18" s="385"/>
      <c r="K18" s="385"/>
      <c r="L18" s="385"/>
      <c r="M18" s="385"/>
      <c r="Y18" s="366"/>
      <c r="Z18" s="366"/>
      <c r="AA18" s="366" t="s">
        <v>66</v>
      </c>
      <c r="AB18" s="366">
        <v>200</v>
      </c>
      <c r="AC18" s="366">
        <v>150</v>
      </c>
      <c r="AD18" s="366">
        <v>130</v>
      </c>
      <c r="AE18" s="366">
        <v>110</v>
      </c>
      <c r="AF18" s="366">
        <v>95</v>
      </c>
      <c r="AG18" s="366">
        <v>80</v>
      </c>
      <c r="AH18" s="366">
        <v>70</v>
      </c>
      <c r="AI18" s="366">
        <v>60</v>
      </c>
      <c r="AJ18" s="366">
        <v>55</v>
      </c>
      <c r="AK18" s="366">
        <v>50</v>
      </c>
    </row>
    <row r="19" spans="1:37" ht="18.75" customHeight="1" x14ac:dyDescent="0.25">
      <c r="A19" s="396" t="s">
        <v>52</v>
      </c>
      <c r="B19" s="660" t="str">
        <f>E7</f>
        <v>DEMETER</v>
      </c>
      <c r="C19" s="660"/>
      <c r="D19" s="661"/>
      <c r="E19" s="661"/>
      <c r="F19" s="662" t="s">
        <v>758</v>
      </c>
      <c r="G19" s="663"/>
      <c r="H19" s="663"/>
      <c r="I19" s="663"/>
      <c r="J19" s="385"/>
      <c r="K19" s="385"/>
      <c r="L19" s="385"/>
      <c r="M19" s="385"/>
      <c r="Y19" s="366"/>
      <c r="Z19" s="366"/>
      <c r="AA19" s="366" t="s">
        <v>67</v>
      </c>
      <c r="AB19" s="366">
        <v>150</v>
      </c>
      <c r="AC19" s="366">
        <v>120</v>
      </c>
      <c r="AD19" s="366">
        <v>100</v>
      </c>
      <c r="AE19" s="366">
        <v>80</v>
      </c>
      <c r="AF19" s="366">
        <v>70</v>
      </c>
      <c r="AG19" s="366">
        <v>60</v>
      </c>
      <c r="AH19" s="366">
        <v>55</v>
      </c>
      <c r="AI19" s="366">
        <v>50</v>
      </c>
      <c r="AJ19" s="366">
        <v>45</v>
      </c>
      <c r="AK19" s="366">
        <v>40</v>
      </c>
    </row>
    <row r="20" spans="1:37" ht="18.75" customHeight="1" x14ac:dyDescent="0.25">
      <c r="A20" s="396" t="s">
        <v>53</v>
      </c>
      <c r="B20" s="660" t="str">
        <f>E9</f>
        <v>SÓLYOM</v>
      </c>
      <c r="C20" s="660"/>
      <c r="D20" s="662" t="s">
        <v>759</v>
      </c>
      <c r="E20" s="663"/>
      <c r="F20" s="661"/>
      <c r="G20" s="661"/>
      <c r="H20" s="663"/>
      <c r="I20" s="663"/>
      <c r="J20" s="385"/>
      <c r="K20" s="385"/>
      <c r="L20" s="385"/>
      <c r="M20" s="385"/>
      <c r="Y20" s="366"/>
      <c r="Z20" s="366"/>
      <c r="AA20" s="366" t="s">
        <v>68</v>
      </c>
      <c r="AB20" s="366">
        <v>120</v>
      </c>
      <c r="AC20" s="366">
        <v>90</v>
      </c>
      <c r="AD20" s="366">
        <v>65</v>
      </c>
      <c r="AE20" s="366">
        <v>55</v>
      </c>
      <c r="AF20" s="366">
        <v>50</v>
      </c>
      <c r="AG20" s="366">
        <v>45</v>
      </c>
      <c r="AH20" s="366">
        <v>40</v>
      </c>
      <c r="AI20" s="366">
        <v>35</v>
      </c>
      <c r="AJ20" s="366">
        <v>25</v>
      </c>
      <c r="AK20" s="366">
        <v>20</v>
      </c>
    </row>
    <row r="21" spans="1:37" ht="18.75" customHeight="1" x14ac:dyDescent="0.25">
      <c r="A21" s="396" t="s">
        <v>54</v>
      </c>
      <c r="B21" s="660" t="str">
        <f>E11</f>
        <v/>
      </c>
      <c r="C21" s="660"/>
      <c r="D21" s="663"/>
      <c r="E21" s="663"/>
      <c r="F21" s="663"/>
      <c r="G21" s="663"/>
      <c r="H21" s="661"/>
      <c r="I21" s="661"/>
      <c r="J21" s="385"/>
      <c r="K21" s="385"/>
      <c r="L21" s="385"/>
      <c r="M21" s="385"/>
      <c r="Y21" s="366"/>
      <c r="Z21" s="366"/>
      <c r="AA21" s="366" t="s">
        <v>69</v>
      </c>
      <c r="AB21" s="366">
        <v>90</v>
      </c>
      <c r="AC21" s="366">
        <v>60</v>
      </c>
      <c r="AD21" s="366">
        <v>45</v>
      </c>
      <c r="AE21" s="366">
        <v>34</v>
      </c>
      <c r="AF21" s="366">
        <v>27</v>
      </c>
      <c r="AG21" s="366">
        <v>22</v>
      </c>
      <c r="AH21" s="366">
        <v>18</v>
      </c>
      <c r="AI21" s="366">
        <v>15</v>
      </c>
      <c r="AJ21" s="366">
        <v>12</v>
      </c>
      <c r="AK21" s="366">
        <v>9</v>
      </c>
    </row>
    <row r="22" spans="1:37" x14ac:dyDescent="0.25">
      <c r="A22" s="385"/>
      <c r="B22" s="385"/>
      <c r="C22" s="385"/>
      <c r="D22" s="385"/>
      <c r="E22" s="385"/>
      <c r="F22" s="385"/>
      <c r="G22" s="385"/>
      <c r="H22" s="385"/>
      <c r="I22" s="385"/>
      <c r="J22" s="385"/>
      <c r="K22" s="385"/>
      <c r="L22" s="385"/>
      <c r="M22" s="385"/>
      <c r="Y22" s="366"/>
      <c r="Z22" s="366"/>
      <c r="AA22" s="366" t="s">
        <v>70</v>
      </c>
      <c r="AB22" s="366">
        <v>60</v>
      </c>
      <c r="AC22" s="366">
        <v>40</v>
      </c>
      <c r="AD22" s="366">
        <v>30</v>
      </c>
      <c r="AE22" s="366">
        <v>20</v>
      </c>
      <c r="AF22" s="366">
        <v>18</v>
      </c>
      <c r="AG22" s="366">
        <v>15</v>
      </c>
      <c r="AH22" s="366">
        <v>12</v>
      </c>
      <c r="AI22" s="366">
        <v>10</v>
      </c>
      <c r="AJ22" s="366">
        <v>8</v>
      </c>
      <c r="AK22" s="366">
        <v>6</v>
      </c>
    </row>
    <row r="23" spans="1:37" x14ac:dyDescent="0.25">
      <c r="A23" s="385"/>
      <c r="B23" s="385"/>
      <c r="C23" s="385"/>
      <c r="D23" s="385"/>
      <c r="E23" s="385"/>
      <c r="F23" s="385"/>
      <c r="G23" s="385"/>
      <c r="H23" s="385"/>
      <c r="I23" s="385"/>
      <c r="J23" s="385"/>
      <c r="K23" s="385"/>
      <c r="L23" s="385"/>
      <c r="M23" s="385"/>
      <c r="Y23" s="366"/>
      <c r="Z23" s="366"/>
      <c r="AA23" s="366" t="s">
        <v>71</v>
      </c>
      <c r="AB23" s="366">
        <v>40</v>
      </c>
      <c r="AC23" s="366">
        <v>25</v>
      </c>
      <c r="AD23" s="366">
        <v>18</v>
      </c>
      <c r="AE23" s="366">
        <v>13</v>
      </c>
      <c r="AF23" s="366">
        <v>8</v>
      </c>
      <c r="AG23" s="366">
        <v>7</v>
      </c>
      <c r="AH23" s="366">
        <v>6</v>
      </c>
      <c r="AI23" s="366">
        <v>5</v>
      </c>
      <c r="AJ23" s="366">
        <v>4</v>
      </c>
      <c r="AK23" s="366">
        <v>3</v>
      </c>
    </row>
    <row r="24" spans="1:37" x14ac:dyDescent="0.25">
      <c r="A24" s="385"/>
      <c r="B24" s="385"/>
      <c r="C24" s="385"/>
      <c r="D24" s="385"/>
      <c r="E24" s="385"/>
      <c r="F24" s="385"/>
      <c r="G24" s="385"/>
      <c r="H24" s="385"/>
      <c r="I24" s="385"/>
      <c r="J24" s="385"/>
      <c r="K24" s="385"/>
      <c r="L24" s="385"/>
      <c r="M24" s="385"/>
      <c r="Y24" s="366"/>
      <c r="Z24" s="366"/>
      <c r="AA24" s="366" t="s">
        <v>72</v>
      </c>
      <c r="AB24" s="366">
        <v>25</v>
      </c>
      <c r="AC24" s="366">
        <v>15</v>
      </c>
      <c r="AD24" s="366">
        <v>13</v>
      </c>
      <c r="AE24" s="366">
        <v>7</v>
      </c>
      <c r="AF24" s="366">
        <v>6</v>
      </c>
      <c r="AG24" s="366">
        <v>5</v>
      </c>
      <c r="AH24" s="366">
        <v>4</v>
      </c>
      <c r="AI24" s="366">
        <v>3</v>
      </c>
      <c r="AJ24" s="366">
        <v>2</v>
      </c>
      <c r="AK24" s="366">
        <v>1</v>
      </c>
    </row>
    <row r="25" spans="1:37" x14ac:dyDescent="0.25">
      <c r="A25" s="385"/>
      <c r="B25" s="385"/>
      <c r="C25" s="385"/>
      <c r="D25" s="385"/>
      <c r="E25" s="385"/>
      <c r="F25" s="385"/>
      <c r="G25" s="385"/>
      <c r="H25" s="385"/>
      <c r="I25" s="385"/>
      <c r="J25" s="385"/>
      <c r="K25" s="385"/>
      <c r="L25" s="385"/>
      <c r="M25" s="385"/>
      <c r="Y25" s="366"/>
      <c r="Z25" s="366"/>
      <c r="AA25" s="366" t="s">
        <v>77</v>
      </c>
      <c r="AB25" s="366">
        <v>15</v>
      </c>
      <c r="AC25" s="366">
        <v>10</v>
      </c>
      <c r="AD25" s="366">
        <v>8</v>
      </c>
      <c r="AE25" s="366">
        <v>4</v>
      </c>
      <c r="AF25" s="366">
        <v>3</v>
      </c>
      <c r="AG25" s="366">
        <v>2</v>
      </c>
      <c r="AH25" s="366">
        <v>1</v>
      </c>
      <c r="AI25" s="366">
        <v>0</v>
      </c>
      <c r="AJ25" s="366">
        <v>0</v>
      </c>
      <c r="AK25" s="366">
        <v>0</v>
      </c>
    </row>
    <row r="26" spans="1:37" x14ac:dyDescent="0.25">
      <c r="A26" s="385"/>
      <c r="B26" s="385"/>
      <c r="C26" s="385"/>
      <c r="D26" s="385"/>
      <c r="E26" s="385"/>
      <c r="F26" s="385"/>
      <c r="G26" s="385"/>
      <c r="H26" s="385"/>
      <c r="I26" s="385"/>
      <c r="J26" s="385"/>
      <c r="K26" s="385"/>
      <c r="L26" s="385"/>
      <c r="M26" s="385"/>
      <c r="Y26" s="366"/>
      <c r="Z26" s="366"/>
      <c r="AA26" s="366" t="s">
        <v>73</v>
      </c>
      <c r="AB26" s="366">
        <v>10</v>
      </c>
      <c r="AC26" s="366">
        <v>6</v>
      </c>
      <c r="AD26" s="366">
        <v>4</v>
      </c>
      <c r="AE26" s="366">
        <v>2</v>
      </c>
      <c r="AF26" s="366">
        <v>1</v>
      </c>
      <c r="AG26" s="366">
        <v>0</v>
      </c>
      <c r="AH26" s="366">
        <v>0</v>
      </c>
      <c r="AI26" s="366">
        <v>0</v>
      </c>
      <c r="AJ26" s="366">
        <v>0</v>
      </c>
      <c r="AK26" s="366">
        <v>0</v>
      </c>
    </row>
    <row r="27" spans="1:37" x14ac:dyDescent="0.25">
      <c r="A27" s="385"/>
      <c r="B27" s="385"/>
      <c r="C27" s="385"/>
      <c r="D27" s="385"/>
      <c r="E27" s="385"/>
      <c r="F27" s="385"/>
      <c r="G27" s="385"/>
      <c r="H27" s="385"/>
      <c r="I27" s="385"/>
      <c r="J27" s="385"/>
      <c r="K27" s="385"/>
      <c r="L27" s="385"/>
      <c r="M27" s="385"/>
      <c r="Y27" s="366"/>
      <c r="Z27" s="366"/>
      <c r="AA27" s="366" t="s">
        <v>74</v>
      </c>
      <c r="AB27" s="366">
        <v>3</v>
      </c>
      <c r="AC27" s="366">
        <v>2</v>
      </c>
      <c r="AD27" s="366">
        <v>1</v>
      </c>
      <c r="AE27" s="366">
        <v>0</v>
      </c>
      <c r="AF27" s="366">
        <v>0</v>
      </c>
      <c r="AG27" s="366">
        <v>0</v>
      </c>
      <c r="AH27" s="366">
        <v>0</v>
      </c>
      <c r="AI27" s="366">
        <v>0</v>
      </c>
      <c r="AJ27" s="366">
        <v>0</v>
      </c>
      <c r="AK27" s="366">
        <v>0</v>
      </c>
    </row>
    <row r="28" spans="1:37" x14ac:dyDescent="0.25">
      <c r="A28" s="385"/>
      <c r="B28" s="385"/>
      <c r="C28" s="385"/>
      <c r="D28" s="385"/>
      <c r="E28" s="385"/>
      <c r="F28" s="385"/>
      <c r="G28" s="385"/>
      <c r="H28" s="385"/>
      <c r="I28" s="385"/>
      <c r="J28" s="385"/>
      <c r="K28" s="385"/>
      <c r="L28" s="385"/>
      <c r="M28" s="385"/>
    </row>
    <row r="29" spans="1:37" x14ac:dyDescent="0.25">
      <c r="A29" s="385"/>
      <c r="B29" s="385"/>
      <c r="C29" s="385"/>
      <c r="D29" s="385"/>
      <c r="E29" s="385"/>
      <c r="F29" s="385"/>
      <c r="G29" s="385"/>
      <c r="H29" s="385"/>
      <c r="I29" s="385"/>
      <c r="J29" s="385"/>
      <c r="K29" s="385"/>
      <c r="L29" s="385"/>
      <c r="M29" s="385"/>
    </row>
    <row r="30" spans="1:37" x14ac:dyDescent="0.25">
      <c r="A30" s="385"/>
      <c r="B30" s="385"/>
      <c r="C30" s="385"/>
      <c r="D30" s="385"/>
      <c r="E30" s="385"/>
      <c r="F30" s="385"/>
      <c r="G30" s="385"/>
      <c r="H30" s="385"/>
      <c r="I30" s="385"/>
      <c r="J30" s="385"/>
      <c r="K30" s="385"/>
      <c r="L30" s="385"/>
      <c r="M30" s="385"/>
    </row>
    <row r="31" spans="1:37" x14ac:dyDescent="0.25">
      <c r="A31" s="385"/>
      <c r="B31" s="385"/>
      <c r="C31" s="385"/>
      <c r="D31" s="385"/>
      <c r="E31" s="385"/>
      <c r="F31" s="385"/>
      <c r="G31" s="385"/>
      <c r="H31" s="385"/>
      <c r="I31" s="385"/>
      <c r="J31" s="385"/>
      <c r="K31" s="385"/>
      <c r="L31" s="385"/>
      <c r="M31" s="385"/>
    </row>
    <row r="32" spans="1:37" x14ac:dyDescent="0.25">
      <c r="A32" s="385"/>
      <c r="B32" s="385"/>
      <c r="C32" s="385"/>
      <c r="D32" s="385"/>
      <c r="E32" s="385"/>
      <c r="F32" s="385"/>
      <c r="G32" s="385"/>
      <c r="H32" s="385"/>
      <c r="I32" s="385"/>
      <c r="J32" s="385"/>
      <c r="K32" s="385"/>
      <c r="L32" s="390"/>
      <c r="M32" s="390"/>
    </row>
    <row r="33" spans="1:18" x14ac:dyDescent="0.25">
      <c r="A33" s="397" t="s">
        <v>35</v>
      </c>
      <c r="B33" s="398"/>
      <c r="C33" s="399"/>
      <c r="D33" s="400" t="s">
        <v>2</v>
      </c>
      <c r="E33" s="401" t="s">
        <v>37</v>
      </c>
      <c r="F33" s="402"/>
      <c r="G33" s="400" t="s">
        <v>2</v>
      </c>
      <c r="H33" s="401" t="s">
        <v>46</v>
      </c>
      <c r="I33" s="403"/>
      <c r="J33" s="401" t="s">
        <v>47</v>
      </c>
      <c r="K33" s="404" t="s">
        <v>48</v>
      </c>
      <c r="L33" s="381"/>
      <c r="M33" s="405"/>
      <c r="N33" s="406"/>
      <c r="P33" s="407"/>
      <c r="Q33" s="407"/>
      <c r="R33" s="408"/>
    </row>
    <row r="34" spans="1:18" x14ac:dyDescent="0.25">
      <c r="A34" s="409" t="s">
        <v>36</v>
      </c>
      <c r="B34" s="410"/>
      <c r="C34" s="411"/>
      <c r="D34" s="412"/>
      <c r="E34" s="664"/>
      <c r="F34" s="664"/>
      <c r="G34" s="413" t="s">
        <v>3</v>
      </c>
      <c r="H34" s="410"/>
      <c r="I34" s="414"/>
      <c r="J34" s="415"/>
      <c r="K34" s="416" t="s">
        <v>38</v>
      </c>
      <c r="L34" s="417"/>
      <c r="M34" s="418"/>
      <c r="P34" s="419"/>
      <c r="Q34" s="419"/>
      <c r="R34" s="420"/>
    </row>
    <row r="35" spans="1:18" x14ac:dyDescent="0.25">
      <c r="A35" s="421" t="s">
        <v>45</v>
      </c>
      <c r="B35" s="422"/>
      <c r="C35" s="423"/>
      <c r="D35" s="424"/>
      <c r="E35" s="659"/>
      <c r="F35" s="659"/>
      <c r="G35" s="425" t="s">
        <v>4</v>
      </c>
      <c r="H35" s="426"/>
      <c r="I35" s="427"/>
      <c r="J35" s="428"/>
      <c r="K35" s="429"/>
      <c r="L35" s="390"/>
      <c r="M35" s="430"/>
      <c r="P35" s="420"/>
      <c r="Q35" s="431"/>
      <c r="R35" s="420"/>
    </row>
    <row r="36" spans="1:18" x14ac:dyDescent="0.25">
      <c r="A36" s="432"/>
      <c r="B36" s="433"/>
      <c r="C36" s="434"/>
      <c r="D36" s="424"/>
      <c r="E36" s="435"/>
      <c r="F36" s="385"/>
      <c r="G36" s="425" t="s">
        <v>5</v>
      </c>
      <c r="H36" s="426"/>
      <c r="I36" s="427"/>
      <c r="J36" s="428"/>
      <c r="K36" s="416" t="s">
        <v>39</v>
      </c>
      <c r="L36" s="417"/>
      <c r="M36" s="436"/>
      <c r="P36" s="419"/>
      <c r="Q36" s="419"/>
      <c r="R36" s="420"/>
    </row>
    <row r="37" spans="1:18" x14ac:dyDescent="0.25">
      <c r="A37" s="437"/>
      <c r="B37" s="438"/>
      <c r="C37" s="439"/>
      <c r="D37" s="424"/>
      <c r="E37" s="435"/>
      <c r="F37" s="385"/>
      <c r="G37" s="425" t="s">
        <v>6</v>
      </c>
      <c r="H37" s="426"/>
      <c r="I37" s="427"/>
      <c r="J37" s="428"/>
      <c r="K37" s="440"/>
      <c r="L37" s="385"/>
      <c r="M37" s="418"/>
      <c r="P37" s="420"/>
      <c r="Q37" s="431"/>
      <c r="R37" s="420"/>
    </row>
    <row r="38" spans="1:18" x14ac:dyDescent="0.25">
      <c r="A38" s="441"/>
      <c r="B38" s="442"/>
      <c r="C38" s="443"/>
      <c r="D38" s="424"/>
      <c r="E38" s="435"/>
      <c r="F38" s="385"/>
      <c r="G38" s="425" t="s">
        <v>7</v>
      </c>
      <c r="H38" s="426"/>
      <c r="I38" s="427"/>
      <c r="J38" s="428"/>
      <c r="K38" s="421"/>
      <c r="L38" s="390"/>
      <c r="M38" s="430"/>
      <c r="P38" s="420"/>
      <c r="Q38" s="431"/>
      <c r="R38" s="420"/>
    </row>
    <row r="39" spans="1:18" x14ac:dyDescent="0.25">
      <c r="A39" s="444"/>
      <c r="B39" s="445"/>
      <c r="C39" s="439"/>
      <c r="D39" s="424"/>
      <c r="E39" s="435"/>
      <c r="F39" s="385"/>
      <c r="G39" s="425" t="s">
        <v>8</v>
      </c>
      <c r="H39" s="426"/>
      <c r="I39" s="427"/>
      <c r="J39" s="428"/>
      <c r="K39" s="416" t="s">
        <v>28</v>
      </c>
      <c r="L39" s="417"/>
      <c r="M39" s="436"/>
      <c r="P39" s="419"/>
      <c r="Q39" s="419"/>
      <c r="R39" s="420"/>
    </row>
    <row r="40" spans="1:18" x14ac:dyDescent="0.25">
      <c r="A40" s="444"/>
      <c r="B40" s="445"/>
      <c r="C40" s="446"/>
      <c r="D40" s="424"/>
      <c r="E40" s="435"/>
      <c r="F40" s="385"/>
      <c r="G40" s="425" t="s">
        <v>9</v>
      </c>
      <c r="H40" s="426"/>
      <c r="I40" s="427"/>
      <c r="J40" s="428"/>
      <c r="K40" s="440"/>
      <c r="L40" s="385"/>
      <c r="M40" s="418"/>
      <c r="P40" s="420"/>
      <c r="Q40" s="431"/>
      <c r="R40" s="420"/>
    </row>
    <row r="41" spans="1:18" x14ac:dyDescent="0.25">
      <c r="A41" s="447"/>
      <c r="B41" s="448"/>
      <c r="C41" s="449"/>
      <c r="D41" s="450"/>
      <c r="E41" s="451"/>
      <c r="F41" s="390"/>
      <c r="G41" s="452" t="s">
        <v>10</v>
      </c>
      <c r="H41" s="422"/>
      <c r="I41" s="453"/>
      <c r="J41" s="454"/>
      <c r="K41" s="421" t="str">
        <f>L4</f>
        <v>Nagyistók-Nádasi Judit</v>
      </c>
      <c r="L41" s="390"/>
      <c r="M41" s="430"/>
      <c r="P41" s="420"/>
      <c r="Q41" s="431"/>
      <c r="R41" s="455"/>
    </row>
  </sheetData>
  <mergeCells count="20">
    <mergeCell ref="E35:F35"/>
    <mergeCell ref="B19:C19"/>
    <mergeCell ref="D19:E19"/>
    <mergeCell ref="F19:G19"/>
    <mergeCell ref="H19:I19"/>
    <mergeCell ref="B20:C20"/>
    <mergeCell ref="D20:E20"/>
    <mergeCell ref="F20:G20"/>
    <mergeCell ref="H20:I20"/>
    <mergeCell ref="B21:C21"/>
    <mergeCell ref="D21:E21"/>
    <mergeCell ref="F21:G21"/>
    <mergeCell ref="H21:I21"/>
    <mergeCell ref="E34:F34"/>
    <mergeCell ref="H18:I18"/>
    <mergeCell ref="A1:F1"/>
    <mergeCell ref="A4:C4"/>
    <mergeCell ref="B18:C18"/>
    <mergeCell ref="D18:E18"/>
    <mergeCell ref="F18:G18"/>
  </mergeCells>
  <conditionalFormatting sqref="E7 E9 E11">
    <cfRule type="cellIs" dxfId="213" priority="2" stopIfTrue="1" operator="equal">
      <formula>"Bye"</formula>
    </cfRule>
  </conditionalFormatting>
  <conditionalFormatting sqref="R41">
    <cfRule type="expression" dxfId="212" priority="1" stopIfTrue="1">
      <formula>$O$1="CU"</formula>
    </cfRule>
  </conditionalFormatting>
  <printOptions horizontalCentered="1" verticalCentered="1"/>
  <pageMargins left="0" right="0" top="0.98425196850393704" bottom="0.98425196850393704" header="0.51181102362204722" footer="0.51181102362204722"/>
  <pageSetup paperSize="9" scale="90" orientation="portrait" horizontalDpi="4294967294" verticalDpi="1200" r:id="rId1"/>
  <headerFooter alignWithMargins="0"/>
  <drawing r:id="rId2"/>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4F8D1D-FC28-41F2-A20E-8B6728D51223}">
  <sheetPr codeName="Sheet150">
    <tabColor indexed="11"/>
    <pageSetUpPr fitToPage="1"/>
  </sheetPr>
  <dimension ref="A1:AK57"/>
  <sheetViews>
    <sheetView showGridLines="0" showZeros="0" topLeftCell="A20" workbookViewId="0">
      <selection activeCell="Q24" sqref="Q24"/>
    </sheetView>
  </sheetViews>
  <sheetFormatPr defaultRowHeight="13.2" x14ac:dyDescent="0.25"/>
  <cols>
    <col min="1" max="2" width="3.33203125" style="270" customWidth="1"/>
    <col min="3" max="4" width="4.6640625" style="270" customWidth="1"/>
    <col min="5" max="5" width="4.33203125" style="270" customWidth="1"/>
    <col min="6" max="6" width="12.6640625" style="270" customWidth="1"/>
    <col min="7" max="7" width="2.6640625" style="270" customWidth="1"/>
    <col min="8" max="8" width="7.6640625" style="270" customWidth="1"/>
    <col min="9" max="9" width="16" style="270" customWidth="1"/>
    <col min="10" max="10" width="1.6640625" style="523" customWidth="1"/>
    <col min="11" max="11" width="10.6640625" style="270" customWidth="1"/>
    <col min="12" max="12" width="1.6640625" style="523" customWidth="1"/>
    <col min="13" max="13" width="10.6640625" style="270" customWidth="1"/>
    <col min="14" max="14" width="1.6640625" style="524" customWidth="1"/>
    <col min="15" max="15" width="10.6640625" style="270" customWidth="1"/>
    <col min="16" max="16" width="1.6640625" style="523" customWidth="1"/>
    <col min="17" max="17" width="10.6640625" style="270" customWidth="1"/>
    <col min="18" max="18" width="1.6640625" style="524" customWidth="1"/>
    <col min="19" max="19" width="9.109375" style="270" hidden="1" customWidth="1"/>
    <col min="20" max="20" width="8.6640625" style="270" customWidth="1"/>
    <col min="21" max="21" width="9.109375" style="270" hidden="1" customWidth="1"/>
    <col min="22" max="24" width="8.88671875" style="270"/>
    <col min="25" max="34" width="9.109375" style="270" hidden="1" customWidth="1"/>
    <col min="35" max="37" width="9.109375" style="270" customWidth="1"/>
    <col min="38" max="256" width="8.88671875" style="270"/>
    <col min="257" max="258" width="3.33203125" style="270" customWidth="1"/>
    <col min="259" max="260" width="4.6640625" style="270" customWidth="1"/>
    <col min="261" max="261" width="4.33203125" style="270" customWidth="1"/>
    <col min="262" max="262" width="12.6640625" style="270" customWidth="1"/>
    <col min="263" max="263" width="2.6640625" style="270" customWidth="1"/>
    <col min="264" max="264" width="7.6640625" style="270" customWidth="1"/>
    <col min="265" max="265" width="16" style="270" customWidth="1"/>
    <col min="266" max="266" width="1.6640625" style="270" customWidth="1"/>
    <col min="267" max="267" width="10.6640625" style="270" customWidth="1"/>
    <col min="268" max="268" width="1.6640625" style="270" customWidth="1"/>
    <col min="269" max="269" width="10.6640625" style="270" customWidth="1"/>
    <col min="270" max="270" width="1.6640625" style="270" customWidth="1"/>
    <col min="271" max="271" width="10.6640625" style="270" customWidth="1"/>
    <col min="272" max="272" width="1.6640625" style="270" customWidth="1"/>
    <col min="273" max="273" width="10.6640625" style="270" customWidth="1"/>
    <col min="274" max="274" width="1.6640625" style="270" customWidth="1"/>
    <col min="275" max="275" width="0" style="270" hidden="1" customWidth="1"/>
    <col min="276" max="276" width="8.6640625" style="270" customWidth="1"/>
    <col min="277" max="277" width="0" style="270" hidden="1" customWidth="1"/>
    <col min="278" max="280" width="8.88671875" style="270"/>
    <col min="281" max="290" width="0" style="270" hidden="1" customWidth="1"/>
    <col min="291" max="293" width="9.109375" style="270" customWidth="1"/>
    <col min="294" max="512" width="8.88671875" style="270"/>
    <col min="513" max="514" width="3.33203125" style="270" customWidth="1"/>
    <col min="515" max="516" width="4.6640625" style="270" customWidth="1"/>
    <col min="517" max="517" width="4.33203125" style="270" customWidth="1"/>
    <col min="518" max="518" width="12.6640625" style="270" customWidth="1"/>
    <col min="519" max="519" width="2.6640625" style="270" customWidth="1"/>
    <col min="520" max="520" width="7.6640625" style="270" customWidth="1"/>
    <col min="521" max="521" width="16" style="270" customWidth="1"/>
    <col min="522" max="522" width="1.6640625" style="270" customWidth="1"/>
    <col min="523" max="523" width="10.6640625" style="270" customWidth="1"/>
    <col min="524" max="524" width="1.6640625" style="270" customWidth="1"/>
    <col min="525" max="525" width="10.6640625" style="270" customWidth="1"/>
    <col min="526" max="526" width="1.6640625" style="270" customWidth="1"/>
    <col min="527" max="527" width="10.6640625" style="270" customWidth="1"/>
    <col min="528" max="528" width="1.6640625" style="270" customWidth="1"/>
    <col min="529" max="529" width="10.6640625" style="270" customWidth="1"/>
    <col min="530" max="530" width="1.6640625" style="270" customWidth="1"/>
    <col min="531" max="531" width="0" style="270" hidden="1" customWidth="1"/>
    <col min="532" max="532" width="8.6640625" style="270" customWidth="1"/>
    <col min="533" max="533" width="0" style="270" hidden="1" customWidth="1"/>
    <col min="534" max="536" width="8.88671875" style="270"/>
    <col min="537" max="546" width="0" style="270" hidden="1" customWidth="1"/>
    <col min="547" max="549" width="9.109375" style="270" customWidth="1"/>
    <col min="550" max="768" width="8.88671875" style="270"/>
    <col min="769" max="770" width="3.33203125" style="270" customWidth="1"/>
    <col min="771" max="772" width="4.6640625" style="270" customWidth="1"/>
    <col min="773" max="773" width="4.33203125" style="270" customWidth="1"/>
    <col min="774" max="774" width="12.6640625" style="270" customWidth="1"/>
    <col min="775" max="775" width="2.6640625" style="270" customWidth="1"/>
    <col min="776" max="776" width="7.6640625" style="270" customWidth="1"/>
    <col min="777" max="777" width="16" style="270" customWidth="1"/>
    <col min="778" max="778" width="1.6640625" style="270" customWidth="1"/>
    <col min="779" max="779" width="10.6640625" style="270" customWidth="1"/>
    <col min="780" max="780" width="1.6640625" style="270" customWidth="1"/>
    <col min="781" max="781" width="10.6640625" style="270" customWidth="1"/>
    <col min="782" max="782" width="1.6640625" style="270" customWidth="1"/>
    <col min="783" max="783" width="10.6640625" style="270" customWidth="1"/>
    <col min="784" max="784" width="1.6640625" style="270" customWidth="1"/>
    <col min="785" max="785" width="10.6640625" style="270" customWidth="1"/>
    <col min="786" max="786" width="1.6640625" style="270" customWidth="1"/>
    <col min="787" max="787" width="0" style="270" hidden="1" customWidth="1"/>
    <col min="788" max="788" width="8.6640625" style="270" customWidth="1"/>
    <col min="789" max="789" width="0" style="270" hidden="1" customWidth="1"/>
    <col min="790" max="792" width="8.88671875" style="270"/>
    <col min="793" max="802" width="0" style="270" hidden="1" customWidth="1"/>
    <col min="803" max="805" width="9.109375" style="270" customWidth="1"/>
    <col min="806" max="1024" width="8.88671875" style="270"/>
    <col min="1025" max="1026" width="3.33203125" style="270" customWidth="1"/>
    <col min="1027" max="1028" width="4.6640625" style="270" customWidth="1"/>
    <col min="1029" max="1029" width="4.33203125" style="270" customWidth="1"/>
    <col min="1030" max="1030" width="12.6640625" style="270" customWidth="1"/>
    <col min="1031" max="1031" width="2.6640625" style="270" customWidth="1"/>
    <col min="1032" max="1032" width="7.6640625" style="270" customWidth="1"/>
    <col min="1033" max="1033" width="16" style="270" customWidth="1"/>
    <col min="1034" max="1034" width="1.6640625" style="270" customWidth="1"/>
    <col min="1035" max="1035" width="10.6640625" style="270" customWidth="1"/>
    <col min="1036" max="1036" width="1.6640625" style="270" customWidth="1"/>
    <col min="1037" max="1037" width="10.6640625" style="270" customWidth="1"/>
    <col min="1038" max="1038" width="1.6640625" style="270" customWidth="1"/>
    <col min="1039" max="1039" width="10.6640625" style="270" customWidth="1"/>
    <col min="1040" max="1040" width="1.6640625" style="270" customWidth="1"/>
    <col min="1041" max="1041" width="10.6640625" style="270" customWidth="1"/>
    <col min="1042" max="1042" width="1.6640625" style="270" customWidth="1"/>
    <col min="1043" max="1043" width="0" style="270" hidden="1" customWidth="1"/>
    <col min="1044" max="1044" width="8.6640625" style="270" customWidth="1"/>
    <col min="1045" max="1045" width="0" style="270" hidden="1" customWidth="1"/>
    <col min="1046" max="1048" width="8.88671875" style="270"/>
    <col min="1049" max="1058" width="0" style="270" hidden="1" customWidth="1"/>
    <col min="1059" max="1061" width="9.109375" style="270" customWidth="1"/>
    <col min="1062" max="1280" width="8.88671875" style="270"/>
    <col min="1281" max="1282" width="3.33203125" style="270" customWidth="1"/>
    <col min="1283" max="1284" width="4.6640625" style="270" customWidth="1"/>
    <col min="1285" max="1285" width="4.33203125" style="270" customWidth="1"/>
    <col min="1286" max="1286" width="12.6640625" style="270" customWidth="1"/>
    <col min="1287" max="1287" width="2.6640625" style="270" customWidth="1"/>
    <col min="1288" max="1288" width="7.6640625" style="270" customWidth="1"/>
    <col min="1289" max="1289" width="16" style="270" customWidth="1"/>
    <col min="1290" max="1290" width="1.6640625" style="270" customWidth="1"/>
    <col min="1291" max="1291" width="10.6640625" style="270" customWidth="1"/>
    <col min="1292" max="1292" width="1.6640625" style="270" customWidth="1"/>
    <col min="1293" max="1293" width="10.6640625" style="270" customWidth="1"/>
    <col min="1294" max="1294" width="1.6640625" style="270" customWidth="1"/>
    <col min="1295" max="1295" width="10.6640625" style="270" customWidth="1"/>
    <col min="1296" max="1296" width="1.6640625" style="270" customWidth="1"/>
    <col min="1297" max="1297" width="10.6640625" style="270" customWidth="1"/>
    <col min="1298" max="1298" width="1.6640625" style="270" customWidth="1"/>
    <col min="1299" max="1299" width="0" style="270" hidden="1" customWidth="1"/>
    <col min="1300" max="1300" width="8.6640625" style="270" customWidth="1"/>
    <col min="1301" max="1301" width="0" style="270" hidden="1" customWidth="1"/>
    <col min="1302" max="1304" width="8.88671875" style="270"/>
    <col min="1305" max="1314" width="0" style="270" hidden="1" customWidth="1"/>
    <col min="1315" max="1317" width="9.109375" style="270" customWidth="1"/>
    <col min="1318" max="1536" width="8.88671875" style="270"/>
    <col min="1537" max="1538" width="3.33203125" style="270" customWidth="1"/>
    <col min="1539" max="1540" width="4.6640625" style="270" customWidth="1"/>
    <col min="1541" max="1541" width="4.33203125" style="270" customWidth="1"/>
    <col min="1542" max="1542" width="12.6640625" style="270" customWidth="1"/>
    <col min="1543" max="1543" width="2.6640625" style="270" customWidth="1"/>
    <col min="1544" max="1544" width="7.6640625" style="270" customWidth="1"/>
    <col min="1545" max="1545" width="16" style="270" customWidth="1"/>
    <col min="1546" max="1546" width="1.6640625" style="270" customWidth="1"/>
    <col min="1547" max="1547" width="10.6640625" style="270" customWidth="1"/>
    <col min="1548" max="1548" width="1.6640625" style="270" customWidth="1"/>
    <col min="1549" max="1549" width="10.6640625" style="270" customWidth="1"/>
    <col min="1550" max="1550" width="1.6640625" style="270" customWidth="1"/>
    <col min="1551" max="1551" width="10.6640625" style="270" customWidth="1"/>
    <col min="1552" max="1552" width="1.6640625" style="270" customWidth="1"/>
    <col min="1553" max="1553" width="10.6640625" style="270" customWidth="1"/>
    <col min="1554" max="1554" width="1.6640625" style="270" customWidth="1"/>
    <col min="1555" max="1555" width="0" style="270" hidden="1" customWidth="1"/>
    <col min="1556" max="1556" width="8.6640625" style="270" customWidth="1"/>
    <col min="1557" max="1557" width="0" style="270" hidden="1" customWidth="1"/>
    <col min="1558" max="1560" width="8.88671875" style="270"/>
    <col min="1561" max="1570" width="0" style="270" hidden="1" customWidth="1"/>
    <col min="1571" max="1573" width="9.109375" style="270" customWidth="1"/>
    <col min="1574" max="1792" width="8.88671875" style="270"/>
    <col min="1793" max="1794" width="3.33203125" style="270" customWidth="1"/>
    <col min="1795" max="1796" width="4.6640625" style="270" customWidth="1"/>
    <col min="1797" max="1797" width="4.33203125" style="270" customWidth="1"/>
    <col min="1798" max="1798" width="12.6640625" style="270" customWidth="1"/>
    <col min="1799" max="1799" width="2.6640625" style="270" customWidth="1"/>
    <col min="1800" max="1800" width="7.6640625" style="270" customWidth="1"/>
    <col min="1801" max="1801" width="16" style="270" customWidth="1"/>
    <col min="1802" max="1802" width="1.6640625" style="270" customWidth="1"/>
    <col min="1803" max="1803" width="10.6640625" style="270" customWidth="1"/>
    <col min="1804" max="1804" width="1.6640625" style="270" customWidth="1"/>
    <col min="1805" max="1805" width="10.6640625" style="270" customWidth="1"/>
    <col min="1806" max="1806" width="1.6640625" style="270" customWidth="1"/>
    <col min="1807" max="1807" width="10.6640625" style="270" customWidth="1"/>
    <col min="1808" max="1808" width="1.6640625" style="270" customWidth="1"/>
    <col min="1809" max="1809" width="10.6640625" style="270" customWidth="1"/>
    <col min="1810" max="1810" width="1.6640625" style="270" customWidth="1"/>
    <col min="1811" max="1811" width="0" style="270" hidden="1" customWidth="1"/>
    <col min="1812" max="1812" width="8.6640625" style="270" customWidth="1"/>
    <col min="1813" max="1813" width="0" style="270" hidden="1" customWidth="1"/>
    <col min="1814" max="1816" width="8.88671875" style="270"/>
    <col min="1817" max="1826" width="0" style="270" hidden="1" customWidth="1"/>
    <col min="1827" max="1829" width="9.109375" style="270" customWidth="1"/>
    <col min="1830" max="2048" width="8.88671875" style="270"/>
    <col min="2049" max="2050" width="3.33203125" style="270" customWidth="1"/>
    <col min="2051" max="2052" width="4.6640625" style="270" customWidth="1"/>
    <col min="2053" max="2053" width="4.33203125" style="270" customWidth="1"/>
    <col min="2054" max="2054" width="12.6640625" style="270" customWidth="1"/>
    <col min="2055" max="2055" width="2.6640625" style="270" customWidth="1"/>
    <col min="2056" max="2056" width="7.6640625" style="270" customWidth="1"/>
    <col min="2057" max="2057" width="16" style="270" customWidth="1"/>
    <col min="2058" max="2058" width="1.6640625" style="270" customWidth="1"/>
    <col min="2059" max="2059" width="10.6640625" style="270" customWidth="1"/>
    <col min="2060" max="2060" width="1.6640625" style="270" customWidth="1"/>
    <col min="2061" max="2061" width="10.6640625" style="270" customWidth="1"/>
    <col min="2062" max="2062" width="1.6640625" style="270" customWidth="1"/>
    <col min="2063" max="2063" width="10.6640625" style="270" customWidth="1"/>
    <col min="2064" max="2064" width="1.6640625" style="270" customWidth="1"/>
    <col min="2065" max="2065" width="10.6640625" style="270" customWidth="1"/>
    <col min="2066" max="2066" width="1.6640625" style="270" customWidth="1"/>
    <col min="2067" max="2067" width="0" style="270" hidden="1" customWidth="1"/>
    <col min="2068" max="2068" width="8.6640625" style="270" customWidth="1"/>
    <col min="2069" max="2069" width="0" style="270" hidden="1" customWidth="1"/>
    <col min="2070" max="2072" width="8.88671875" style="270"/>
    <col min="2073" max="2082" width="0" style="270" hidden="1" customWidth="1"/>
    <col min="2083" max="2085" width="9.109375" style="270" customWidth="1"/>
    <col min="2086" max="2304" width="8.88671875" style="270"/>
    <col min="2305" max="2306" width="3.33203125" style="270" customWidth="1"/>
    <col min="2307" max="2308" width="4.6640625" style="270" customWidth="1"/>
    <col min="2309" max="2309" width="4.33203125" style="270" customWidth="1"/>
    <col min="2310" max="2310" width="12.6640625" style="270" customWidth="1"/>
    <col min="2311" max="2311" width="2.6640625" style="270" customWidth="1"/>
    <col min="2312" max="2312" width="7.6640625" style="270" customWidth="1"/>
    <col min="2313" max="2313" width="16" style="270" customWidth="1"/>
    <col min="2314" max="2314" width="1.6640625" style="270" customWidth="1"/>
    <col min="2315" max="2315" width="10.6640625" style="270" customWidth="1"/>
    <col min="2316" max="2316" width="1.6640625" style="270" customWidth="1"/>
    <col min="2317" max="2317" width="10.6640625" style="270" customWidth="1"/>
    <col min="2318" max="2318" width="1.6640625" style="270" customWidth="1"/>
    <col min="2319" max="2319" width="10.6640625" style="270" customWidth="1"/>
    <col min="2320" max="2320" width="1.6640625" style="270" customWidth="1"/>
    <col min="2321" max="2321" width="10.6640625" style="270" customWidth="1"/>
    <col min="2322" max="2322" width="1.6640625" style="270" customWidth="1"/>
    <col min="2323" max="2323" width="0" style="270" hidden="1" customWidth="1"/>
    <col min="2324" max="2324" width="8.6640625" style="270" customWidth="1"/>
    <col min="2325" max="2325" width="0" style="270" hidden="1" customWidth="1"/>
    <col min="2326" max="2328" width="8.88671875" style="270"/>
    <col min="2329" max="2338" width="0" style="270" hidden="1" customWidth="1"/>
    <col min="2339" max="2341" width="9.109375" style="270" customWidth="1"/>
    <col min="2342" max="2560" width="8.88671875" style="270"/>
    <col min="2561" max="2562" width="3.33203125" style="270" customWidth="1"/>
    <col min="2563" max="2564" width="4.6640625" style="270" customWidth="1"/>
    <col min="2565" max="2565" width="4.33203125" style="270" customWidth="1"/>
    <col min="2566" max="2566" width="12.6640625" style="270" customWidth="1"/>
    <col min="2567" max="2567" width="2.6640625" style="270" customWidth="1"/>
    <col min="2568" max="2568" width="7.6640625" style="270" customWidth="1"/>
    <col min="2569" max="2569" width="16" style="270" customWidth="1"/>
    <col min="2570" max="2570" width="1.6640625" style="270" customWidth="1"/>
    <col min="2571" max="2571" width="10.6640625" style="270" customWidth="1"/>
    <col min="2572" max="2572" width="1.6640625" style="270" customWidth="1"/>
    <col min="2573" max="2573" width="10.6640625" style="270" customWidth="1"/>
    <col min="2574" max="2574" width="1.6640625" style="270" customWidth="1"/>
    <col min="2575" max="2575" width="10.6640625" style="270" customWidth="1"/>
    <col min="2576" max="2576" width="1.6640625" style="270" customWidth="1"/>
    <col min="2577" max="2577" width="10.6640625" style="270" customWidth="1"/>
    <col min="2578" max="2578" width="1.6640625" style="270" customWidth="1"/>
    <col min="2579" max="2579" width="0" style="270" hidden="1" customWidth="1"/>
    <col min="2580" max="2580" width="8.6640625" style="270" customWidth="1"/>
    <col min="2581" max="2581" width="0" style="270" hidden="1" customWidth="1"/>
    <col min="2582" max="2584" width="8.88671875" style="270"/>
    <col min="2585" max="2594" width="0" style="270" hidden="1" customWidth="1"/>
    <col min="2595" max="2597" width="9.109375" style="270" customWidth="1"/>
    <col min="2598" max="2816" width="8.88671875" style="270"/>
    <col min="2817" max="2818" width="3.33203125" style="270" customWidth="1"/>
    <col min="2819" max="2820" width="4.6640625" style="270" customWidth="1"/>
    <col min="2821" max="2821" width="4.33203125" style="270" customWidth="1"/>
    <col min="2822" max="2822" width="12.6640625" style="270" customWidth="1"/>
    <col min="2823" max="2823" width="2.6640625" style="270" customWidth="1"/>
    <col min="2824" max="2824" width="7.6640625" style="270" customWidth="1"/>
    <col min="2825" max="2825" width="16" style="270" customWidth="1"/>
    <col min="2826" max="2826" width="1.6640625" style="270" customWidth="1"/>
    <col min="2827" max="2827" width="10.6640625" style="270" customWidth="1"/>
    <col min="2828" max="2828" width="1.6640625" style="270" customWidth="1"/>
    <col min="2829" max="2829" width="10.6640625" style="270" customWidth="1"/>
    <col min="2830" max="2830" width="1.6640625" style="270" customWidth="1"/>
    <col min="2831" max="2831" width="10.6640625" style="270" customWidth="1"/>
    <col min="2832" max="2832" width="1.6640625" style="270" customWidth="1"/>
    <col min="2833" max="2833" width="10.6640625" style="270" customWidth="1"/>
    <col min="2834" max="2834" width="1.6640625" style="270" customWidth="1"/>
    <col min="2835" max="2835" width="0" style="270" hidden="1" customWidth="1"/>
    <col min="2836" max="2836" width="8.6640625" style="270" customWidth="1"/>
    <col min="2837" max="2837" width="0" style="270" hidden="1" customWidth="1"/>
    <col min="2838" max="2840" width="8.88671875" style="270"/>
    <col min="2841" max="2850" width="0" style="270" hidden="1" customWidth="1"/>
    <col min="2851" max="2853" width="9.109375" style="270" customWidth="1"/>
    <col min="2854" max="3072" width="8.88671875" style="270"/>
    <col min="3073" max="3074" width="3.33203125" style="270" customWidth="1"/>
    <col min="3075" max="3076" width="4.6640625" style="270" customWidth="1"/>
    <col min="3077" max="3077" width="4.33203125" style="270" customWidth="1"/>
    <col min="3078" max="3078" width="12.6640625" style="270" customWidth="1"/>
    <col min="3079" max="3079" width="2.6640625" style="270" customWidth="1"/>
    <col min="3080" max="3080" width="7.6640625" style="270" customWidth="1"/>
    <col min="3081" max="3081" width="16" style="270" customWidth="1"/>
    <col min="3082" max="3082" width="1.6640625" style="270" customWidth="1"/>
    <col min="3083" max="3083" width="10.6640625" style="270" customWidth="1"/>
    <col min="3084" max="3084" width="1.6640625" style="270" customWidth="1"/>
    <col min="3085" max="3085" width="10.6640625" style="270" customWidth="1"/>
    <col min="3086" max="3086" width="1.6640625" style="270" customWidth="1"/>
    <col min="3087" max="3087" width="10.6640625" style="270" customWidth="1"/>
    <col min="3088" max="3088" width="1.6640625" style="270" customWidth="1"/>
    <col min="3089" max="3089" width="10.6640625" style="270" customWidth="1"/>
    <col min="3090" max="3090" width="1.6640625" style="270" customWidth="1"/>
    <col min="3091" max="3091" width="0" style="270" hidden="1" customWidth="1"/>
    <col min="3092" max="3092" width="8.6640625" style="270" customWidth="1"/>
    <col min="3093" max="3093" width="0" style="270" hidden="1" customWidth="1"/>
    <col min="3094" max="3096" width="8.88671875" style="270"/>
    <col min="3097" max="3106" width="0" style="270" hidden="1" customWidth="1"/>
    <col min="3107" max="3109" width="9.109375" style="270" customWidth="1"/>
    <col min="3110" max="3328" width="8.88671875" style="270"/>
    <col min="3329" max="3330" width="3.33203125" style="270" customWidth="1"/>
    <col min="3331" max="3332" width="4.6640625" style="270" customWidth="1"/>
    <col min="3333" max="3333" width="4.33203125" style="270" customWidth="1"/>
    <col min="3334" max="3334" width="12.6640625" style="270" customWidth="1"/>
    <col min="3335" max="3335" width="2.6640625" style="270" customWidth="1"/>
    <col min="3336" max="3336" width="7.6640625" style="270" customWidth="1"/>
    <col min="3337" max="3337" width="16" style="270" customWidth="1"/>
    <col min="3338" max="3338" width="1.6640625" style="270" customWidth="1"/>
    <col min="3339" max="3339" width="10.6640625" style="270" customWidth="1"/>
    <col min="3340" max="3340" width="1.6640625" style="270" customWidth="1"/>
    <col min="3341" max="3341" width="10.6640625" style="270" customWidth="1"/>
    <col min="3342" max="3342" width="1.6640625" style="270" customWidth="1"/>
    <col min="3343" max="3343" width="10.6640625" style="270" customWidth="1"/>
    <col min="3344" max="3344" width="1.6640625" style="270" customWidth="1"/>
    <col min="3345" max="3345" width="10.6640625" style="270" customWidth="1"/>
    <col min="3346" max="3346" width="1.6640625" style="270" customWidth="1"/>
    <col min="3347" max="3347" width="0" style="270" hidden="1" customWidth="1"/>
    <col min="3348" max="3348" width="8.6640625" style="270" customWidth="1"/>
    <col min="3349" max="3349" width="0" style="270" hidden="1" customWidth="1"/>
    <col min="3350" max="3352" width="8.88671875" style="270"/>
    <col min="3353" max="3362" width="0" style="270" hidden="1" customWidth="1"/>
    <col min="3363" max="3365" width="9.109375" style="270" customWidth="1"/>
    <col min="3366" max="3584" width="8.88671875" style="270"/>
    <col min="3585" max="3586" width="3.33203125" style="270" customWidth="1"/>
    <col min="3587" max="3588" width="4.6640625" style="270" customWidth="1"/>
    <col min="3589" max="3589" width="4.33203125" style="270" customWidth="1"/>
    <col min="3590" max="3590" width="12.6640625" style="270" customWidth="1"/>
    <col min="3591" max="3591" width="2.6640625" style="270" customWidth="1"/>
    <col min="3592" max="3592" width="7.6640625" style="270" customWidth="1"/>
    <col min="3593" max="3593" width="16" style="270" customWidth="1"/>
    <col min="3594" max="3594" width="1.6640625" style="270" customWidth="1"/>
    <col min="3595" max="3595" width="10.6640625" style="270" customWidth="1"/>
    <col min="3596" max="3596" width="1.6640625" style="270" customWidth="1"/>
    <col min="3597" max="3597" width="10.6640625" style="270" customWidth="1"/>
    <col min="3598" max="3598" width="1.6640625" style="270" customWidth="1"/>
    <col min="3599" max="3599" width="10.6640625" style="270" customWidth="1"/>
    <col min="3600" max="3600" width="1.6640625" style="270" customWidth="1"/>
    <col min="3601" max="3601" width="10.6640625" style="270" customWidth="1"/>
    <col min="3602" max="3602" width="1.6640625" style="270" customWidth="1"/>
    <col min="3603" max="3603" width="0" style="270" hidden="1" customWidth="1"/>
    <col min="3604" max="3604" width="8.6640625" style="270" customWidth="1"/>
    <col min="3605" max="3605" width="0" style="270" hidden="1" customWidth="1"/>
    <col min="3606" max="3608" width="8.88671875" style="270"/>
    <col min="3609" max="3618" width="0" style="270" hidden="1" customWidth="1"/>
    <col min="3619" max="3621" width="9.109375" style="270" customWidth="1"/>
    <col min="3622" max="3840" width="8.88671875" style="270"/>
    <col min="3841" max="3842" width="3.33203125" style="270" customWidth="1"/>
    <col min="3843" max="3844" width="4.6640625" style="270" customWidth="1"/>
    <col min="3845" max="3845" width="4.33203125" style="270" customWidth="1"/>
    <col min="3846" max="3846" width="12.6640625" style="270" customWidth="1"/>
    <col min="3847" max="3847" width="2.6640625" style="270" customWidth="1"/>
    <col min="3848" max="3848" width="7.6640625" style="270" customWidth="1"/>
    <col min="3849" max="3849" width="16" style="270" customWidth="1"/>
    <col min="3850" max="3850" width="1.6640625" style="270" customWidth="1"/>
    <col min="3851" max="3851" width="10.6640625" style="270" customWidth="1"/>
    <col min="3852" max="3852" width="1.6640625" style="270" customWidth="1"/>
    <col min="3853" max="3853" width="10.6640625" style="270" customWidth="1"/>
    <col min="3854" max="3854" width="1.6640625" style="270" customWidth="1"/>
    <col min="3855" max="3855" width="10.6640625" style="270" customWidth="1"/>
    <col min="3856" max="3856" width="1.6640625" style="270" customWidth="1"/>
    <col min="3857" max="3857" width="10.6640625" style="270" customWidth="1"/>
    <col min="3858" max="3858" width="1.6640625" style="270" customWidth="1"/>
    <col min="3859" max="3859" width="0" style="270" hidden="1" customWidth="1"/>
    <col min="3860" max="3860" width="8.6640625" style="270" customWidth="1"/>
    <col min="3861" max="3861" width="0" style="270" hidden="1" customWidth="1"/>
    <col min="3862" max="3864" width="8.88671875" style="270"/>
    <col min="3865" max="3874" width="0" style="270" hidden="1" customWidth="1"/>
    <col min="3875" max="3877" width="9.109375" style="270" customWidth="1"/>
    <col min="3878" max="4096" width="8.88671875" style="270"/>
    <col min="4097" max="4098" width="3.33203125" style="270" customWidth="1"/>
    <col min="4099" max="4100" width="4.6640625" style="270" customWidth="1"/>
    <col min="4101" max="4101" width="4.33203125" style="270" customWidth="1"/>
    <col min="4102" max="4102" width="12.6640625" style="270" customWidth="1"/>
    <col min="4103" max="4103" width="2.6640625" style="270" customWidth="1"/>
    <col min="4104" max="4104" width="7.6640625" style="270" customWidth="1"/>
    <col min="4105" max="4105" width="16" style="270" customWidth="1"/>
    <col min="4106" max="4106" width="1.6640625" style="270" customWidth="1"/>
    <col min="4107" max="4107" width="10.6640625" style="270" customWidth="1"/>
    <col min="4108" max="4108" width="1.6640625" style="270" customWidth="1"/>
    <col min="4109" max="4109" width="10.6640625" style="270" customWidth="1"/>
    <col min="4110" max="4110" width="1.6640625" style="270" customWidth="1"/>
    <col min="4111" max="4111" width="10.6640625" style="270" customWidth="1"/>
    <col min="4112" max="4112" width="1.6640625" style="270" customWidth="1"/>
    <col min="4113" max="4113" width="10.6640625" style="270" customWidth="1"/>
    <col min="4114" max="4114" width="1.6640625" style="270" customWidth="1"/>
    <col min="4115" max="4115" width="0" style="270" hidden="1" customWidth="1"/>
    <col min="4116" max="4116" width="8.6640625" style="270" customWidth="1"/>
    <col min="4117" max="4117" width="0" style="270" hidden="1" customWidth="1"/>
    <col min="4118" max="4120" width="8.88671875" style="270"/>
    <col min="4121" max="4130" width="0" style="270" hidden="1" customWidth="1"/>
    <col min="4131" max="4133" width="9.109375" style="270" customWidth="1"/>
    <col min="4134" max="4352" width="8.88671875" style="270"/>
    <col min="4353" max="4354" width="3.33203125" style="270" customWidth="1"/>
    <col min="4355" max="4356" width="4.6640625" style="270" customWidth="1"/>
    <col min="4357" max="4357" width="4.33203125" style="270" customWidth="1"/>
    <col min="4358" max="4358" width="12.6640625" style="270" customWidth="1"/>
    <col min="4359" max="4359" width="2.6640625" style="270" customWidth="1"/>
    <col min="4360" max="4360" width="7.6640625" style="270" customWidth="1"/>
    <col min="4361" max="4361" width="16" style="270" customWidth="1"/>
    <col min="4362" max="4362" width="1.6640625" style="270" customWidth="1"/>
    <col min="4363" max="4363" width="10.6640625" style="270" customWidth="1"/>
    <col min="4364" max="4364" width="1.6640625" style="270" customWidth="1"/>
    <col min="4365" max="4365" width="10.6640625" style="270" customWidth="1"/>
    <col min="4366" max="4366" width="1.6640625" style="270" customWidth="1"/>
    <col min="4367" max="4367" width="10.6640625" style="270" customWidth="1"/>
    <col min="4368" max="4368" width="1.6640625" style="270" customWidth="1"/>
    <col min="4369" max="4369" width="10.6640625" style="270" customWidth="1"/>
    <col min="4370" max="4370" width="1.6640625" style="270" customWidth="1"/>
    <col min="4371" max="4371" width="0" style="270" hidden="1" customWidth="1"/>
    <col min="4372" max="4372" width="8.6640625" style="270" customWidth="1"/>
    <col min="4373" max="4373" width="0" style="270" hidden="1" customWidth="1"/>
    <col min="4374" max="4376" width="8.88671875" style="270"/>
    <col min="4377" max="4386" width="0" style="270" hidden="1" customWidth="1"/>
    <col min="4387" max="4389" width="9.109375" style="270" customWidth="1"/>
    <col min="4390" max="4608" width="8.88671875" style="270"/>
    <col min="4609" max="4610" width="3.33203125" style="270" customWidth="1"/>
    <col min="4611" max="4612" width="4.6640625" style="270" customWidth="1"/>
    <col min="4613" max="4613" width="4.33203125" style="270" customWidth="1"/>
    <col min="4614" max="4614" width="12.6640625" style="270" customWidth="1"/>
    <col min="4615" max="4615" width="2.6640625" style="270" customWidth="1"/>
    <col min="4616" max="4616" width="7.6640625" style="270" customWidth="1"/>
    <col min="4617" max="4617" width="16" style="270" customWidth="1"/>
    <col min="4618" max="4618" width="1.6640625" style="270" customWidth="1"/>
    <col min="4619" max="4619" width="10.6640625" style="270" customWidth="1"/>
    <col min="4620" max="4620" width="1.6640625" style="270" customWidth="1"/>
    <col min="4621" max="4621" width="10.6640625" style="270" customWidth="1"/>
    <col min="4622" max="4622" width="1.6640625" style="270" customWidth="1"/>
    <col min="4623" max="4623" width="10.6640625" style="270" customWidth="1"/>
    <col min="4624" max="4624" width="1.6640625" style="270" customWidth="1"/>
    <col min="4625" max="4625" width="10.6640625" style="270" customWidth="1"/>
    <col min="4626" max="4626" width="1.6640625" style="270" customWidth="1"/>
    <col min="4627" max="4627" width="0" style="270" hidden="1" customWidth="1"/>
    <col min="4628" max="4628" width="8.6640625" style="270" customWidth="1"/>
    <col min="4629" max="4629" width="0" style="270" hidden="1" customWidth="1"/>
    <col min="4630" max="4632" width="8.88671875" style="270"/>
    <col min="4633" max="4642" width="0" style="270" hidden="1" customWidth="1"/>
    <col min="4643" max="4645" width="9.109375" style="270" customWidth="1"/>
    <col min="4646" max="4864" width="8.88671875" style="270"/>
    <col min="4865" max="4866" width="3.33203125" style="270" customWidth="1"/>
    <col min="4867" max="4868" width="4.6640625" style="270" customWidth="1"/>
    <col min="4869" max="4869" width="4.33203125" style="270" customWidth="1"/>
    <col min="4870" max="4870" width="12.6640625" style="270" customWidth="1"/>
    <col min="4871" max="4871" width="2.6640625" style="270" customWidth="1"/>
    <col min="4872" max="4872" width="7.6640625" style="270" customWidth="1"/>
    <col min="4873" max="4873" width="16" style="270" customWidth="1"/>
    <col min="4874" max="4874" width="1.6640625" style="270" customWidth="1"/>
    <col min="4875" max="4875" width="10.6640625" style="270" customWidth="1"/>
    <col min="4876" max="4876" width="1.6640625" style="270" customWidth="1"/>
    <col min="4877" max="4877" width="10.6640625" style="270" customWidth="1"/>
    <col min="4878" max="4878" width="1.6640625" style="270" customWidth="1"/>
    <col min="4879" max="4879" width="10.6640625" style="270" customWidth="1"/>
    <col min="4880" max="4880" width="1.6640625" style="270" customWidth="1"/>
    <col min="4881" max="4881" width="10.6640625" style="270" customWidth="1"/>
    <col min="4882" max="4882" width="1.6640625" style="270" customWidth="1"/>
    <col min="4883" max="4883" width="0" style="270" hidden="1" customWidth="1"/>
    <col min="4884" max="4884" width="8.6640625" style="270" customWidth="1"/>
    <col min="4885" max="4885" width="0" style="270" hidden="1" customWidth="1"/>
    <col min="4886" max="4888" width="8.88671875" style="270"/>
    <col min="4889" max="4898" width="0" style="270" hidden="1" customWidth="1"/>
    <col min="4899" max="4901" width="9.109375" style="270" customWidth="1"/>
    <col min="4902" max="5120" width="8.88671875" style="270"/>
    <col min="5121" max="5122" width="3.33203125" style="270" customWidth="1"/>
    <col min="5123" max="5124" width="4.6640625" style="270" customWidth="1"/>
    <col min="5125" max="5125" width="4.33203125" style="270" customWidth="1"/>
    <col min="5126" max="5126" width="12.6640625" style="270" customWidth="1"/>
    <col min="5127" max="5127" width="2.6640625" style="270" customWidth="1"/>
    <col min="5128" max="5128" width="7.6640625" style="270" customWidth="1"/>
    <col min="5129" max="5129" width="16" style="270" customWidth="1"/>
    <col min="5130" max="5130" width="1.6640625" style="270" customWidth="1"/>
    <col min="5131" max="5131" width="10.6640625" style="270" customWidth="1"/>
    <col min="5132" max="5132" width="1.6640625" style="270" customWidth="1"/>
    <col min="5133" max="5133" width="10.6640625" style="270" customWidth="1"/>
    <col min="5134" max="5134" width="1.6640625" style="270" customWidth="1"/>
    <col min="5135" max="5135" width="10.6640625" style="270" customWidth="1"/>
    <col min="5136" max="5136" width="1.6640625" style="270" customWidth="1"/>
    <col min="5137" max="5137" width="10.6640625" style="270" customWidth="1"/>
    <col min="5138" max="5138" width="1.6640625" style="270" customWidth="1"/>
    <col min="5139" max="5139" width="0" style="270" hidden="1" customWidth="1"/>
    <col min="5140" max="5140" width="8.6640625" style="270" customWidth="1"/>
    <col min="5141" max="5141" width="0" style="270" hidden="1" customWidth="1"/>
    <col min="5142" max="5144" width="8.88671875" style="270"/>
    <col min="5145" max="5154" width="0" style="270" hidden="1" customWidth="1"/>
    <col min="5155" max="5157" width="9.109375" style="270" customWidth="1"/>
    <col min="5158" max="5376" width="8.88671875" style="270"/>
    <col min="5377" max="5378" width="3.33203125" style="270" customWidth="1"/>
    <col min="5379" max="5380" width="4.6640625" style="270" customWidth="1"/>
    <col min="5381" max="5381" width="4.33203125" style="270" customWidth="1"/>
    <col min="5382" max="5382" width="12.6640625" style="270" customWidth="1"/>
    <col min="5383" max="5383" width="2.6640625" style="270" customWidth="1"/>
    <col min="5384" max="5384" width="7.6640625" style="270" customWidth="1"/>
    <col min="5385" max="5385" width="16" style="270" customWidth="1"/>
    <col min="5386" max="5386" width="1.6640625" style="270" customWidth="1"/>
    <col min="5387" max="5387" width="10.6640625" style="270" customWidth="1"/>
    <col min="5388" max="5388" width="1.6640625" style="270" customWidth="1"/>
    <col min="5389" max="5389" width="10.6640625" style="270" customWidth="1"/>
    <col min="5390" max="5390" width="1.6640625" style="270" customWidth="1"/>
    <col min="5391" max="5391" width="10.6640625" style="270" customWidth="1"/>
    <col min="5392" max="5392" width="1.6640625" style="270" customWidth="1"/>
    <col min="5393" max="5393" width="10.6640625" style="270" customWidth="1"/>
    <col min="5394" max="5394" width="1.6640625" style="270" customWidth="1"/>
    <col min="5395" max="5395" width="0" style="270" hidden="1" customWidth="1"/>
    <col min="5396" max="5396" width="8.6640625" style="270" customWidth="1"/>
    <col min="5397" max="5397" width="0" style="270" hidden="1" customWidth="1"/>
    <col min="5398" max="5400" width="8.88671875" style="270"/>
    <col min="5401" max="5410" width="0" style="270" hidden="1" customWidth="1"/>
    <col min="5411" max="5413" width="9.109375" style="270" customWidth="1"/>
    <col min="5414" max="5632" width="8.88671875" style="270"/>
    <col min="5633" max="5634" width="3.33203125" style="270" customWidth="1"/>
    <col min="5635" max="5636" width="4.6640625" style="270" customWidth="1"/>
    <col min="5637" max="5637" width="4.33203125" style="270" customWidth="1"/>
    <col min="5638" max="5638" width="12.6640625" style="270" customWidth="1"/>
    <col min="5639" max="5639" width="2.6640625" style="270" customWidth="1"/>
    <col min="5640" max="5640" width="7.6640625" style="270" customWidth="1"/>
    <col min="5641" max="5641" width="16" style="270" customWidth="1"/>
    <col min="5642" max="5642" width="1.6640625" style="270" customWidth="1"/>
    <col min="5643" max="5643" width="10.6640625" style="270" customWidth="1"/>
    <col min="5644" max="5644" width="1.6640625" style="270" customWidth="1"/>
    <col min="5645" max="5645" width="10.6640625" style="270" customWidth="1"/>
    <col min="5646" max="5646" width="1.6640625" style="270" customWidth="1"/>
    <col min="5647" max="5647" width="10.6640625" style="270" customWidth="1"/>
    <col min="5648" max="5648" width="1.6640625" style="270" customWidth="1"/>
    <col min="5649" max="5649" width="10.6640625" style="270" customWidth="1"/>
    <col min="5650" max="5650" width="1.6640625" style="270" customWidth="1"/>
    <col min="5651" max="5651" width="0" style="270" hidden="1" customWidth="1"/>
    <col min="5652" max="5652" width="8.6640625" style="270" customWidth="1"/>
    <col min="5653" max="5653" width="0" style="270" hidden="1" customWidth="1"/>
    <col min="5654" max="5656" width="8.88671875" style="270"/>
    <col min="5657" max="5666" width="0" style="270" hidden="1" customWidth="1"/>
    <col min="5667" max="5669" width="9.109375" style="270" customWidth="1"/>
    <col min="5670" max="5888" width="8.88671875" style="270"/>
    <col min="5889" max="5890" width="3.33203125" style="270" customWidth="1"/>
    <col min="5891" max="5892" width="4.6640625" style="270" customWidth="1"/>
    <col min="5893" max="5893" width="4.33203125" style="270" customWidth="1"/>
    <col min="5894" max="5894" width="12.6640625" style="270" customWidth="1"/>
    <col min="5895" max="5895" width="2.6640625" style="270" customWidth="1"/>
    <col min="5896" max="5896" width="7.6640625" style="270" customWidth="1"/>
    <col min="5897" max="5897" width="16" style="270" customWidth="1"/>
    <col min="5898" max="5898" width="1.6640625" style="270" customWidth="1"/>
    <col min="5899" max="5899" width="10.6640625" style="270" customWidth="1"/>
    <col min="5900" max="5900" width="1.6640625" style="270" customWidth="1"/>
    <col min="5901" max="5901" width="10.6640625" style="270" customWidth="1"/>
    <col min="5902" max="5902" width="1.6640625" style="270" customWidth="1"/>
    <col min="5903" max="5903" width="10.6640625" style="270" customWidth="1"/>
    <col min="5904" max="5904" width="1.6640625" style="270" customWidth="1"/>
    <col min="5905" max="5905" width="10.6640625" style="270" customWidth="1"/>
    <col min="5906" max="5906" width="1.6640625" style="270" customWidth="1"/>
    <col min="5907" max="5907" width="0" style="270" hidden="1" customWidth="1"/>
    <col min="5908" max="5908" width="8.6640625" style="270" customWidth="1"/>
    <col min="5909" max="5909" width="0" style="270" hidden="1" customWidth="1"/>
    <col min="5910" max="5912" width="8.88671875" style="270"/>
    <col min="5913" max="5922" width="0" style="270" hidden="1" customWidth="1"/>
    <col min="5923" max="5925" width="9.109375" style="270" customWidth="1"/>
    <col min="5926" max="6144" width="8.88671875" style="270"/>
    <col min="6145" max="6146" width="3.33203125" style="270" customWidth="1"/>
    <col min="6147" max="6148" width="4.6640625" style="270" customWidth="1"/>
    <col min="6149" max="6149" width="4.33203125" style="270" customWidth="1"/>
    <col min="6150" max="6150" width="12.6640625" style="270" customWidth="1"/>
    <col min="6151" max="6151" width="2.6640625" style="270" customWidth="1"/>
    <col min="6152" max="6152" width="7.6640625" style="270" customWidth="1"/>
    <col min="6153" max="6153" width="16" style="270" customWidth="1"/>
    <col min="6154" max="6154" width="1.6640625" style="270" customWidth="1"/>
    <col min="6155" max="6155" width="10.6640625" style="270" customWidth="1"/>
    <col min="6156" max="6156" width="1.6640625" style="270" customWidth="1"/>
    <col min="6157" max="6157" width="10.6640625" style="270" customWidth="1"/>
    <col min="6158" max="6158" width="1.6640625" style="270" customWidth="1"/>
    <col min="6159" max="6159" width="10.6640625" style="270" customWidth="1"/>
    <col min="6160" max="6160" width="1.6640625" style="270" customWidth="1"/>
    <col min="6161" max="6161" width="10.6640625" style="270" customWidth="1"/>
    <col min="6162" max="6162" width="1.6640625" style="270" customWidth="1"/>
    <col min="6163" max="6163" width="0" style="270" hidden="1" customWidth="1"/>
    <col min="6164" max="6164" width="8.6640625" style="270" customWidth="1"/>
    <col min="6165" max="6165" width="0" style="270" hidden="1" customWidth="1"/>
    <col min="6166" max="6168" width="8.88671875" style="270"/>
    <col min="6169" max="6178" width="0" style="270" hidden="1" customWidth="1"/>
    <col min="6179" max="6181" width="9.109375" style="270" customWidth="1"/>
    <col min="6182" max="6400" width="8.88671875" style="270"/>
    <col min="6401" max="6402" width="3.33203125" style="270" customWidth="1"/>
    <col min="6403" max="6404" width="4.6640625" style="270" customWidth="1"/>
    <col min="6405" max="6405" width="4.33203125" style="270" customWidth="1"/>
    <col min="6406" max="6406" width="12.6640625" style="270" customWidth="1"/>
    <col min="6407" max="6407" width="2.6640625" style="270" customWidth="1"/>
    <col min="6408" max="6408" width="7.6640625" style="270" customWidth="1"/>
    <col min="6409" max="6409" width="16" style="270" customWidth="1"/>
    <col min="6410" max="6410" width="1.6640625" style="270" customWidth="1"/>
    <col min="6411" max="6411" width="10.6640625" style="270" customWidth="1"/>
    <col min="6412" max="6412" width="1.6640625" style="270" customWidth="1"/>
    <col min="6413" max="6413" width="10.6640625" style="270" customWidth="1"/>
    <col min="6414" max="6414" width="1.6640625" style="270" customWidth="1"/>
    <col min="6415" max="6415" width="10.6640625" style="270" customWidth="1"/>
    <col min="6416" max="6416" width="1.6640625" style="270" customWidth="1"/>
    <col min="6417" max="6417" width="10.6640625" style="270" customWidth="1"/>
    <col min="6418" max="6418" width="1.6640625" style="270" customWidth="1"/>
    <col min="6419" max="6419" width="0" style="270" hidden="1" customWidth="1"/>
    <col min="6420" max="6420" width="8.6640625" style="270" customWidth="1"/>
    <col min="6421" max="6421" width="0" style="270" hidden="1" customWidth="1"/>
    <col min="6422" max="6424" width="8.88671875" style="270"/>
    <col min="6425" max="6434" width="0" style="270" hidden="1" customWidth="1"/>
    <col min="6435" max="6437" width="9.109375" style="270" customWidth="1"/>
    <col min="6438" max="6656" width="8.88671875" style="270"/>
    <col min="6657" max="6658" width="3.33203125" style="270" customWidth="1"/>
    <col min="6659" max="6660" width="4.6640625" style="270" customWidth="1"/>
    <col min="6661" max="6661" width="4.33203125" style="270" customWidth="1"/>
    <col min="6662" max="6662" width="12.6640625" style="270" customWidth="1"/>
    <col min="6663" max="6663" width="2.6640625" style="270" customWidth="1"/>
    <col min="6664" max="6664" width="7.6640625" style="270" customWidth="1"/>
    <col min="6665" max="6665" width="16" style="270" customWidth="1"/>
    <col min="6666" max="6666" width="1.6640625" style="270" customWidth="1"/>
    <col min="6667" max="6667" width="10.6640625" style="270" customWidth="1"/>
    <col min="6668" max="6668" width="1.6640625" style="270" customWidth="1"/>
    <col min="6669" max="6669" width="10.6640625" style="270" customWidth="1"/>
    <col min="6670" max="6670" width="1.6640625" style="270" customWidth="1"/>
    <col min="6671" max="6671" width="10.6640625" style="270" customWidth="1"/>
    <col min="6672" max="6672" width="1.6640625" style="270" customWidth="1"/>
    <col min="6673" max="6673" width="10.6640625" style="270" customWidth="1"/>
    <col min="6674" max="6674" width="1.6640625" style="270" customWidth="1"/>
    <col min="6675" max="6675" width="0" style="270" hidden="1" customWidth="1"/>
    <col min="6676" max="6676" width="8.6640625" style="270" customWidth="1"/>
    <col min="6677" max="6677" width="0" style="270" hidden="1" customWidth="1"/>
    <col min="6678" max="6680" width="8.88671875" style="270"/>
    <col min="6681" max="6690" width="0" style="270" hidden="1" customWidth="1"/>
    <col min="6691" max="6693" width="9.109375" style="270" customWidth="1"/>
    <col min="6694" max="6912" width="8.88671875" style="270"/>
    <col min="6913" max="6914" width="3.33203125" style="270" customWidth="1"/>
    <col min="6915" max="6916" width="4.6640625" style="270" customWidth="1"/>
    <col min="6917" max="6917" width="4.33203125" style="270" customWidth="1"/>
    <col min="6918" max="6918" width="12.6640625" style="270" customWidth="1"/>
    <col min="6919" max="6919" width="2.6640625" style="270" customWidth="1"/>
    <col min="6920" max="6920" width="7.6640625" style="270" customWidth="1"/>
    <col min="6921" max="6921" width="16" style="270" customWidth="1"/>
    <col min="6922" max="6922" width="1.6640625" style="270" customWidth="1"/>
    <col min="6923" max="6923" width="10.6640625" style="270" customWidth="1"/>
    <col min="6924" max="6924" width="1.6640625" style="270" customWidth="1"/>
    <col min="6925" max="6925" width="10.6640625" style="270" customWidth="1"/>
    <col min="6926" max="6926" width="1.6640625" style="270" customWidth="1"/>
    <col min="6927" max="6927" width="10.6640625" style="270" customWidth="1"/>
    <col min="6928" max="6928" width="1.6640625" style="270" customWidth="1"/>
    <col min="6929" max="6929" width="10.6640625" style="270" customWidth="1"/>
    <col min="6930" max="6930" width="1.6640625" style="270" customWidth="1"/>
    <col min="6931" max="6931" width="0" style="270" hidden="1" customWidth="1"/>
    <col min="6932" max="6932" width="8.6640625" style="270" customWidth="1"/>
    <col min="6933" max="6933" width="0" style="270" hidden="1" customWidth="1"/>
    <col min="6934" max="6936" width="8.88671875" style="270"/>
    <col min="6937" max="6946" width="0" style="270" hidden="1" customWidth="1"/>
    <col min="6947" max="6949" width="9.109375" style="270" customWidth="1"/>
    <col min="6950" max="7168" width="8.88671875" style="270"/>
    <col min="7169" max="7170" width="3.33203125" style="270" customWidth="1"/>
    <col min="7171" max="7172" width="4.6640625" style="270" customWidth="1"/>
    <col min="7173" max="7173" width="4.33203125" style="270" customWidth="1"/>
    <col min="7174" max="7174" width="12.6640625" style="270" customWidth="1"/>
    <col min="7175" max="7175" width="2.6640625" style="270" customWidth="1"/>
    <col min="7176" max="7176" width="7.6640625" style="270" customWidth="1"/>
    <col min="7177" max="7177" width="16" style="270" customWidth="1"/>
    <col min="7178" max="7178" width="1.6640625" style="270" customWidth="1"/>
    <col min="7179" max="7179" width="10.6640625" style="270" customWidth="1"/>
    <col min="7180" max="7180" width="1.6640625" style="270" customWidth="1"/>
    <col min="7181" max="7181" width="10.6640625" style="270" customWidth="1"/>
    <col min="7182" max="7182" width="1.6640625" style="270" customWidth="1"/>
    <col min="7183" max="7183" width="10.6640625" style="270" customWidth="1"/>
    <col min="7184" max="7184" width="1.6640625" style="270" customWidth="1"/>
    <col min="7185" max="7185" width="10.6640625" style="270" customWidth="1"/>
    <col min="7186" max="7186" width="1.6640625" style="270" customWidth="1"/>
    <col min="7187" max="7187" width="0" style="270" hidden="1" customWidth="1"/>
    <col min="7188" max="7188" width="8.6640625" style="270" customWidth="1"/>
    <col min="7189" max="7189" width="0" style="270" hidden="1" customWidth="1"/>
    <col min="7190" max="7192" width="8.88671875" style="270"/>
    <col min="7193" max="7202" width="0" style="270" hidden="1" customWidth="1"/>
    <col min="7203" max="7205" width="9.109375" style="270" customWidth="1"/>
    <col min="7206" max="7424" width="8.88671875" style="270"/>
    <col min="7425" max="7426" width="3.33203125" style="270" customWidth="1"/>
    <col min="7427" max="7428" width="4.6640625" style="270" customWidth="1"/>
    <col min="7429" max="7429" width="4.33203125" style="270" customWidth="1"/>
    <col min="7430" max="7430" width="12.6640625" style="270" customWidth="1"/>
    <col min="7431" max="7431" width="2.6640625" style="270" customWidth="1"/>
    <col min="7432" max="7432" width="7.6640625" style="270" customWidth="1"/>
    <col min="7433" max="7433" width="16" style="270" customWidth="1"/>
    <col min="7434" max="7434" width="1.6640625" style="270" customWidth="1"/>
    <col min="7435" max="7435" width="10.6640625" style="270" customWidth="1"/>
    <col min="7436" max="7436" width="1.6640625" style="270" customWidth="1"/>
    <col min="7437" max="7437" width="10.6640625" style="270" customWidth="1"/>
    <col min="7438" max="7438" width="1.6640625" style="270" customWidth="1"/>
    <col min="7439" max="7439" width="10.6640625" style="270" customWidth="1"/>
    <col min="7440" max="7440" width="1.6640625" style="270" customWidth="1"/>
    <col min="7441" max="7441" width="10.6640625" style="270" customWidth="1"/>
    <col min="7442" max="7442" width="1.6640625" style="270" customWidth="1"/>
    <col min="7443" max="7443" width="0" style="270" hidden="1" customWidth="1"/>
    <col min="7444" max="7444" width="8.6640625" style="270" customWidth="1"/>
    <col min="7445" max="7445" width="0" style="270" hidden="1" customWidth="1"/>
    <col min="7446" max="7448" width="8.88671875" style="270"/>
    <col min="7449" max="7458" width="0" style="270" hidden="1" customWidth="1"/>
    <col min="7459" max="7461" width="9.109375" style="270" customWidth="1"/>
    <col min="7462" max="7680" width="8.88671875" style="270"/>
    <col min="7681" max="7682" width="3.33203125" style="270" customWidth="1"/>
    <col min="7683" max="7684" width="4.6640625" style="270" customWidth="1"/>
    <col min="7685" max="7685" width="4.33203125" style="270" customWidth="1"/>
    <col min="7686" max="7686" width="12.6640625" style="270" customWidth="1"/>
    <col min="7687" max="7687" width="2.6640625" style="270" customWidth="1"/>
    <col min="7688" max="7688" width="7.6640625" style="270" customWidth="1"/>
    <col min="7689" max="7689" width="16" style="270" customWidth="1"/>
    <col min="7690" max="7690" width="1.6640625" style="270" customWidth="1"/>
    <col min="7691" max="7691" width="10.6640625" style="270" customWidth="1"/>
    <col min="7692" max="7692" width="1.6640625" style="270" customWidth="1"/>
    <col min="7693" max="7693" width="10.6640625" style="270" customWidth="1"/>
    <col min="7694" max="7694" width="1.6640625" style="270" customWidth="1"/>
    <col min="7695" max="7695" width="10.6640625" style="270" customWidth="1"/>
    <col min="7696" max="7696" width="1.6640625" style="270" customWidth="1"/>
    <col min="7697" max="7697" width="10.6640625" style="270" customWidth="1"/>
    <col min="7698" max="7698" width="1.6640625" style="270" customWidth="1"/>
    <col min="7699" max="7699" width="0" style="270" hidden="1" customWidth="1"/>
    <col min="7700" max="7700" width="8.6640625" style="270" customWidth="1"/>
    <col min="7701" max="7701" width="0" style="270" hidden="1" customWidth="1"/>
    <col min="7702" max="7704" width="8.88671875" style="270"/>
    <col min="7705" max="7714" width="0" style="270" hidden="1" customWidth="1"/>
    <col min="7715" max="7717" width="9.109375" style="270" customWidth="1"/>
    <col min="7718" max="7936" width="8.88671875" style="270"/>
    <col min="7937" max="7938" width="3.33203125" style="270" customWidth="1"/>
    <col min="7939" max="7940" width="4.6640625" style="270" customWidth="1"/>
    <col min="7941" max="7941" width="4.33203125" style="270" customWidth="1"/>
    <col min="7942" max="7942" width="12.6640625" style="270" customWidth="1"/>
    <col min="7943" max="7943" width="2.6640625" style="270" customWidth="1"/>
    <col min="7944" max="7944" width="7.6640625" style="270" customWidth="1"/>
    <col min="7945" max="7945" width="16" style="270" customWidth="1"/>
    <col min="7946" max="7946" width="1.6640625" style="270" customWidth="1"/>
    <col min="7947" max="7947" width="10.6640625" style="270" customWidth="1"/>
    <col min="7948" max="7948" width="1.6640625" style="270" customWidth="1"/>
    <col min="7949" max="7949" width="10.6640625" style="270" customWidth="1"/>
    <col min="7950" max="7950" width="1.6640625" style="270" customWidth="1"/>
    <col min="7951" max="7951" width="10.6640625" style="270" customWidth="1"/>
    <col min="7952" max="7952" width="1.6640625" style="270" customWidth="1"/>
    <col min="7953" max="7953" width="10.6640625" style="270" customWidth="1"/>
    <col min="7954" max="7954" width="1.6640625" style="270" customWidth="1"/>
    <col min="7955" max="7955" width="0" style="270" hidden="1" customWidth="1"/>
    <col min="7956" max="7956" width="8.6640625" style="270" customWidth="1"/>
    <col min="7957" max="7957" width="0" style="270" hidden="1" customWidth="1"/>
    <col min="7958" max="7960" width="8.88671875" style="270"/>
    <col min="7961" max="7970" width="0" style="270" hidden="1" customWidth="1"/>
    <col min="7971" max="7973" width="9.109375" style="270" customWidth="1"/>
    <col min="7974" max="8192" width="8.88671875" style="270"/>
    <col min="8193" max="8194" width="3.33203125" style="270" customWidth="1"/>
    <col min="8195" max="8196" width="4.6640625" style="270" customWidth="1"/>
    <col min="8197" max="8197" width="4.33203125" style="270" customWidth="1"/>
    <col min="8198" max="8198" width="12.6640625" style="270" customWidth="1"/>
    <col min="8199" max="8199" width="2.6640625" style="270" customWidth="1"/>
    <col min="8200" max="8200" width="7.6640625" style="270" customWidth="1"/>
    <col min="8201" max="8201" width="16" style="270" customWidth="1"/>
    <col min="8202" max="8202" width="1.6640625" style="270" customWidth="1"/>
    <col min="8203" max="8203" width="10.6640625" style="270" customWidth="1"/>
    <col min="8204" max="8204" width="1.6640625" style="270" customWidth="1"/>
    <col min="8205" max="8205" width="10.6640625" style="270" customWidth="1"/>
    <col min="8206" max="8206" width="1.6640625" style="270" customWidth="1"/>
    <col min="8207" max="8207" width="10.6640625" style="270" customWidth="1"/>
    <col min="8208" max="8208" width="1.6640625" style="270" customWidth="1"/>
    <col min="8209" max="8209" width="10.6640625" style="270" customWidth="1"/>
    <col min="8210" max="8210" width="1.6640625" style="270" customWidth="1"/>
    <col min="8211" max="8211" width="0" style="270" hidden="1" customWidth="1"/>
    <col min="8212" max="8212" width="8.6640625" style="270" customWidth="1"/>
    <col min="8213" max="8213" width="0" style="270" hidden="1" customWidth="1"/>
    <col min="8214" max="8216" width="8.88671875" style="270"/>
    <col min="8217" max="8226" width="0" style="270" hidden="1" customWidth="1"/>
    <col min="8227" max="8229" width="9.109375" style="270" customWidth="1"/>
    <col min="8230" max="8448" width="8.88671875" style="270"/>
    <col min="8449" max="8450" width="3.33203125" style="270" customWidth="1"/>
    <col min="8451" max="8452" width="4.6640625" style="270" customWidth="1"/>
    <col min="8453" max="8453" width="4.33203125" style="270" customWidth="1"/>
    <col min="8454" max="8454" width="12.6640625" style="270" customWidth="1"/>
    <col min="8455" max="8455" width="2.6640625" style="270" customWidth="1"/>
    <col min="8456" max="8456" width="7.6640625" style="270" customWidth="1"/>
    <col min="8457" max="8457" width="16" style="270" customWidth="1"/>
    <col min="8458" max="8458" width="1.6640625" style="270" customWidth="1"/>
    <col min="8459" max="8459" width="10.6640625" style="270" customWidth="1"/>
    <col min="8460" max="8460" width="1.6640625" style="270" customWidth="1"/>
    <col min="8461" max="8461" width="10.6640625" style="270" customWidth="1"/>
    <col min="8462" max="8462" width="1.6640625" style="270" customWidth="1"/>
    <col min="8463" max="8463" width="10.6640625" style="270" customWidth="1"/>
    <col min="8464" max="8464" width="1.6640625" style="270" customWidth="1"/>
    <col min="8465" max="8465" width="10.6640625" style="270" customWidth="1"/>
    <col min="8466" max="8466" width="1.6640625" style="270" customWidth="1"/>
    <col min="8467" max="8467" width="0" style="270" hidden="1" customWidth="1"/>
    <col min="8468" max="8468" width="8.6640625" style="270" customWidth="1"/>
    <col min="8469" max="8469" width="0" style="270" hidden="1" customWidth="1"/>
    <col min="8470" max="8472" width="8.88671875" style="270"/>
    <col min="8473" max="8482" width="0" style="270" hidden="1" customWidth="1"/>
    <col min="8483" max="8485" width="9.109375" style="270" customWidth="1"/>
    <col min="8486" max="8704" width="8.88671875" style="270"/>
    <col min="8705" max="8706" width="3.33203125" style="270" customWidth="1"/>
    <col min="8707" max="8708" width="4.6640625" style="270" customWidth="1"/>
    <col min="8709" max="8709" width="4.33203125" style="270" customWidth="1"/>
    <col min="8710" max="8710" width="12.6640625" style="270" customWidth="1"/>
    <col min="8711" max="8711" width="2.6640625" style="270" customWidth="1"/>
    <col min="8712" max="8712" width="7.6640625" style="270" customWidth="1"/>
    <col min="8713" max="8713" width="16" style="270" customWidth="1"/>
    <col min="8714" max="8714" width="1.6640625" style="270" customWidth="1"/>
    <col min="8715" max="8715" width="10.6640625" style="270" customWidth="1"/>
    <col min="8716" max="8716" width="1.6640625" style="270" customWidth="1"/>
    <col min="8717" max="8717" width="10.6640625" style="270" customWidth="1"/>
    <col min="8718" max="8718" width="1.6640625" style="270" customWidth="1"/>
    <col min="8719" max="8719" width="10.6640625" style="270" customWidth="1"/>
    <col min="8720" max="8720" width="1.6640625" style="270" customWidth="1"/>
    <col min="8721" max="8721" width="10.6640625" style="270" customWidth="1"/>
    <col min="8722" max="8722" width="1.6640625" style="270" customWidth="1"/>
    <col min="8723" max="8723" width="0" style="270" hidden="1" customWidth="1"/>
    <col min="8724" max="8724" width="8.6640625" style="270" customWidth="1"/>
    <col min="8725" max="8725" width="0" style="270" hidden="1" customWidth="1"/>
    <col min="8726" max="8728" width="8.88671875" style="270"/>
    <col min="8729" max="8738" width="0" style="270" hidden="1" customWidth="1"/>
    <col min="8739" max="8741" width="9.109375" style="270" customWidth="1"/>
    <col min="8742" max="8960" width="8.88671875" style="270"/>
    <col min="8961" max="8962" width="3.33203125" style="270" customWidth="1"/>
    <col min="8963" max="8964" width="4.6640625" style="270" customWidth="1"/>
    <col min="8965" max="8965" width="4.33203125" style="270" customWidth="1"/>
    <col min="8966" max="8966" width="12.6640625" style="270" customWidth="1"/>
    <col min="8967" max="8967" width="2.6640625" style="270" customWidth="1"/>
    <col min="8968" max="8968" width="7.6640625" style="270" customWidth="1"/>
    <col min="8969" max="8969" width="16" style="270" customWidth="1"/>
    <col min="8970" max="8970" width="1.6640625" style="270" customWidth="1"/>
    <col min="8971" max="8971" width="10.6640625" style="270" customWidth="1"/>
    <col min="8972" max="8972" width="1.6640625" style="270" customWidth="1"/>
    <col min="8973" max="8973" width="10.6640625" style="270" customWidth="1"/>
    <col min="8974" max="8974" width="1.6640625" style="270" customWidth="1"/>
    <col min="8975" max="8975" width="10.6640625" style="270" customWidth="1"/>
    <col min="8976" max="8976" width="1.6640625" style="270" customWidth="1"/>
    <col min="8977" max="8977" width="10.6640625" style="270" customWidth="1"/>
    <col min="8978" max="8978" width="1.6640625" style="270" customWidth="1"/>
    <col min="8979" max="8979" width="0" style="270" hidden="1" customWidth="1"/>
    <col min="8980" max="8980" width="8.6640625" style="270" customWidth="1"/>
    <col min="8981" max="8981" width="0" style="270" hidden="1" customWidth="1"/>
    <col min="8982" max="8984" width="8.88671875" style="270"/>
    <col min="8985" max="8994" width="0" style="270" hidden="1" customWidth="1"/>
    <col min="8995" max="8997" width="9.109375" style="270" customWidth="1"/>
    <col min="8998" max="9216" width="8.88671875" style="270"/>
    <col min="9217" max="9218" width="3.33203125" style="270" customWidth="1"/>
    <col min="9219" max="9220" width="4.6640625" style="270" customWidth="1"/>
    <col min="9221" max="9221" width="4.33203125" style="270" customWidth="1"/>
    <col min="9222" max="9222" width="12.6640625" style="270" customWidth="1"/>
    <col min="9223" max="9223" width="2.6640625" style="270" customWidth="1"/>
    <col min="9224" max="9224" width="7.6640625" style="270" customWidth="1"/>
    <col min="9225" max="9225" width="16" style="270" customWidth="1"/>
    <col min="9226" max="9226" width="1.6640625" style="270" customWidth="1"/>
    <col min="9227" max="9227" width="10.6640625" style="270" customWidth="1"/>
    <col min="9228" max="9228" width="1.6640625" style="270" customWidth="1"/>
    <col min="9229" max="9229" width="10.6640625" style="270" customWidth="1"/>
    <col min="9230" max="9230" width="1.6640625" style="270" customWidth="1"/>
    <col min="9231" max="9231" width="10.6640625" style="270" customWidth="1"/>
    <col min="9232" max="9232" width="1.6640625" style="270" customWidth="1"/>
    <col min="9233" max="9233" width="10.6640625" style="270" customWidth="1"/>
    <col min="9234" max="9234" width="1.6640625" style="270" customWidth="1"/>
    <col min="9235" max="9235" width="0" style="270" hidden="1" customWidth="1"/>
    <col min="9236" max="9236" width="8.6640625" style="270" customWidth="1"/>
    <col min="9237" max="9237" width="0" style="270" hidden="1" customWidth="1"/>
    <col min="9238" max="9240" width="8.88671875" style="270"/>
    <col min="9241" max="9250" width="0" style="270" hidden="1" customWidth="1"/>
    <col min="9251" max="9253" width="9.109375" style="270" customWidth="1"/>
    <col min="9254" max="9472" width="8.88671875" style="270"/>
    <col min="9473" max="9474" width="3.33203125" style="270" customWidth="1"/>
    <col min="9475" max="9476" width="4.6640625" style="270" customWidth="1"/>
    <col min="9477" max="9477" width="4.33203125" style="270" customWidth="1"/>
    <col min="9478" max="9478" width="12.6640625" style="270" customWidth="1"/>
    <col min="9479" max="9479" width="2.6640625" style="270" customWidth="1"/>
    <col min="9480" max="9480" width="7.6640625" style="270" customWidth="1"/>
    <col min="9481" max="9481" width="16" style="270" customWidth="1"/>
    <col min="9482" max="9482" width="1.6640625" style="270" customWidth="1"/>
    <col min="9483" max="9483" width="10.6640625" style="270" customWidth="1"/>
    <col min="9484" max="9484" width="1.6640625" style="270" customWidth="1"/>
    <col min="9485" max="9485" width="10.6640625" style="270" customWidth="1"/>
    <col min="9486" max="9486" width="1.6640625" style="270" customWidth="1"/>
    <col min="9487" max="9487" width="10.6640625" style="270" customWidth="1"/>
    <col min="9488" max="9488" width="1.6640625" style="270" customWidth="1"/>
    <col min="9489" max="9489" width="10.6640625" style="270" customWidth="1"/>
    <col min="9490" max="9490" width="1.6640625" style="270" customWidth="1"/>
    <col min="9491" max="9491" width="0" style="270" hidden="1" customWidth="1"/>
    <col min="9492" max="9492" width="8.6640625" style="270" customWidth="1"/>
    <col min="9493" max="9493" width="0" style="270" hidden="1" customWidth="1"/>
    <col min="9494" max="9496" width="8.88671875" style="270"/>
    <col min="9497" max="9506" width="0" style="270" hidden="1" customWidth="1"/>
    <col min="9507" max="9509" width="9.109375" style="270" customWidth="1"/>
    <col min="9510" max="9728" width="8.88671875" style="270"/>
    <col min="9729" max="9730" width="3.33203125" style="270" customWidth="1"/>
    <col min="9731" max="9732" width="4.6640625" style="270" customWidth="1"/>
    <col min="9733" max="9733" width="4.33203125" style="270" customWidth="1"/>
    <col min="9734" max="9734" width="12.6640625" style="270" customWidth="1"/>
    <col min="9735" max="9735" width="2.6640625" style="270" customWidth="1"/>
    <col min="9736" max="9736" width="7.6640625" style="270" customWidth="1"/>
    <col min="9737" max="9737" width="16" style="270" customWidth="1"/>
    <col min="9738" max="9738" width="1.6640625" style="270" customWidth="1"/>
    <col min="9739" max="9739" width="10.6640625" style="270" customWidth="1"/>
    <col min="9740" max="9740" width="1.6640625" style="270" customWidth="1"/>
    <col min="9741" max="9741" width="10.6640625" style="270" customWidth="1"/>
    <col min="9742" max="9742" width="1.6640625" style="270" customWidth="1"/>
    <col min="9743" max="9743" width="10.6640625" style="270" customWidth="1"/>
    <col min="9744" max="9744" width="1.6640625" style="270" customWidth="1"/>
    <col min="9745" max="9745" width="10.6640625" style="270" customWidth="1"/>
    <col min="9746" max="9746" width="1.6640625" style="270" customWidth="1"/>
    <col min="9747" max="9747" width="0" style="270" hidden="1" customWidth="1"/>
    <col min="9748" max="9748" width="8.6640625" style="270" customWidth="1"/>
    <col min="9749" max="9749" width="0" style="270" hidden="1" customWidth="1"/>
    <col min="9750" max="9752" width="8.88671875" style="270"/>
    <col min="9753" max="9762" width="0" style="270" hidden="1" customWidth="1"/>
    <col min="9763" max="9765" width="9.109375" style="270" customWidth="1"/>
    <col min="9766" max="9984" width="8.88671875" style="270"/>
    <col min="9985" max="9986" width="3.33203125" style="270" customWidth="1"/>
    <col min="9987" max="9988" width="4.6640625" style="270" customWidth="1"/>
    <col min="9989" max="9989" width="4.33203125" style="270" customWidth="1"/>
    <col min="9990" max="9990" width="12.6640625" style="270" customWidth="1"/>
    <col min="9991" max="9991" width="2.6640625" style="270" customWidth="1"/>
    <col min="9992" max="9992" width="7.6640625" style="270" customWidth="1"/>
    <col min="9993" max="9993" width="16" style="270" customWidth="1"/>
    <col min="9994" max="9994" width="1.6640625" style="270" customWidth="1"/>
    <col min="9995" max="9995" width="10.6640625" style="270" customWidth="1"/>
    <col min="9996" max="9996" width="1.6640625" style="270" customWidth="1"/>
    <col min="9997" max="9997" width="10.6640625" style="270" customWidth="1"/>
    <col min="9998" max="9998" width="1.6640625" style="270" customWidth="1"/>
    <col min="9999" max="9999" width="10.6640625" style="270" customWidth="1"/>
    <col min="10000" max="10000" width="1.6640625" style="270" customWidth="1"/>
    <col min="10001" max="10001" width="10.6640625" style="270" customWidth="1"/>
    <col min="10002" max="10002" width="1.6640625" style="270" customWidth="1"/>
    <col min="10003" max="10003" width="0" style="270" hidden="1" customWidth="1"/>
    <col min="10004" max="10004" width="8.6640625" style="270" customWidth="1"/>
    <col min="10005" max="10005" width="0" style="270" hidden="1" customWidth="1"/>
    <col min="10006" max="10008" width="8.88671875" style="270"/>
    <col min="10009" max="10018" width="0" style="270" hidden="1" customWidth="1"/>
    <col min="10019" max="10021" width="9.109375" style="270" customWidth="1"/>
    <col min="10022" max="10240" width="8.88671875" style="270"/>
    <col min="10241" max="10242" width="3.33203125" style="270" customWidth="1"/>
    <col min="10243" max="10244" width="4.6640625" style="270" customWidth="1"/>
    <col min="10245" max="10245" width="4.33203125" style="270" customWidth="1"/>
    <col min="10246" max="10246" width="12.6640625" style="270" customWidth="1"/>
    <col min="10247" max="10247" width="2.6640625" style="270" customWidth="1"/>
    <col min="10248" max="10248" width="7.6640625" style="270" customWidth="1"/>
    <col min="10249" max="10249" width="16" style="270" customWidth="1"/>
    <col min="10250" max="10250" width="1.6640625" style="270" customWidth="1"/>
    <col min="10251" max="10251" width="10.6640625" style="270" customWidth="1"/>
    <col min="10252" max="10252" width="1.6640625" style="270" customWidth="1"/>
    <col min="10253" max="10253" width="10.6640625" style="270" customWidth="1"/>
    <col min="10254" max="10254" width="1.6640625" style="270" customWidth="1"/>
    <col min="10255" max="10255" width="10.6640625" style="270" customWidth="1"/>
    <col min="10256" max="10256" width="1.6640625" style="270" customWidth="1"/>
    <col min="10257" max="10257" width="10.6640625" style="270" customWidth="1"/>
    <col min="10258" max="10258" width="1.6640625" style="270" customWidth="1"/>
    <col min="10259" max="10259" width="0" style="270" hidden="1" customWidth="1"/>
    <col min="10260" max="10260" width="8.6640625" style="270" customWidth="1"/>
    <col min="10261" max="10261" width="0" style="270" hidden="1" customWidth="1"/>
    <col min="10262" max="10264" width="8.88671875" style="270"/>
    <col min="10265" max="10274" width="0" style="270" hidden="1" customWidth="1"/>
    <col min="10275" max="10277" width="9.109375" style="270" customWidth="1"/>
    <col min="10278" max="10496" width="8.88671875" style="270"/>
    <col min="10497" max="10498" width="3.33203125" style="270" customWidth="1"/>
    <col min="10499" max="10500" width="4.6640625" style="270" customWidth="1"/>
    <col min="10501" max="10501" width="4.33203125" style="270" customWidth="1"/>
    <col min="10502" max="10502" width="12.6640625" style="270" customWidth="1"/>
    <col min="10503" max="10503" width="2.6640625" style="270" customWidth="1"/>
    <col min="10504" max="10504" width="7.6640625" style="270" customWidth="1"/>
    <col min="10505" max="10505" width="16" style="270" customWidth="1"/>
    <col min="10506" max="10506" width="1.6640625" style="270" customWidth="1"/>
    <col min="10507" max="10507" width="10.6640625" style="270" customWidth="1"/>
    <col min="10508" max="10508" width="1.6640625" style="270" customWidth="1"/>
    <col min="10509" max="10509" width="10.6640625" style="270" customWidth="1"/>
    <col min="10510" max="10510" width="1.6640625" style="270" customWidth="1"/>
    <col min="10511" max="10511" width="10.6640625" style="270" customWidth="1"/>
    <col min="10512" max="10512" width="1.6640625" style="270" customWidth="1"/>
    <col min="10513" max="10513" width="10.6640625" style="270" customWidth="1"/>
    <col min="10514" max="10514" width="1.6640625" style="270" customWidth="1"/>
    <col min="10515" max="10515" width="0" style="270" hidden="1" customWidth="1"/>
    <col min="10516" max="10516" width="8.6640625" style="270" customWidth="1"/>
    <col min="10517" max="10517" width="0" style="270" hidden="1" customWidth="1"/>
    <col min="10518" max="10520" width="8.88671875" style="270"/>
    <col min="10521" max="10530" width="0" style="270" hidden="1" customWidth="1"/>
    <col min="10531" max="10533" width="9.109375" style="270" customWidth="1"/>
    <col min="10534" max="10752" width="8.88671875" style="270"/>
    <col min="10753" max="10754" width="3.33203125" style="270" customWidth="1"/>
    <col min="10755" max="10756" width="4.6640625" style="270" customWidth="1"/>
    <col min="10757" max="10757" width="4.33203125" style="270" customWidth="1"/>
    <col min="10758" max="10758" width="12.6640625" style="270" customWidth="1"/>
    <col min="10759" max="10759" width="2.6640625" style="270" customWidth="1"/>
    <col min="10760" max="10760" width="7.6640625" style="270" customWidth="1"/>
    <col min="10761" max="10761" width="16" style="270" customWidth="1"/>
    <col min="10762" max="10762" width="1.6640625" style="270" customWidth="1"/>
    <col min="10763" max="10763" width="10.6640625" style="270" customWidth="1"/>
    <col min="10764" max="10764" width="1.6640625" style="270" customWidth="1"/>
    <col min="10765" max="10765" width="10.6640625" style="270" customWidth="1"/>
    <col min="10766" max="10766" width="1.6640625" style="270" customWidth="1"/>
    <col min="10767" max="10767" width="10.6640625" style="270" customWidth="1"/>
    <col min="10768" max="10768" width="1.6640625" style="270" customWidth="1"/>
    <col min="10769" max="10769" width="10.6640625" style="270" customWidth="1"/>
    <col min="10770" max="10770" width="1.6640625" style="270" customWidth="1"/>
    <col min="10771" max="10771" width="0" style="270" hidden="1" customWidth="1"/>
    <col min="10772" max="10772" width="8.6640625" style="270" customWidth="1"/>
    <col min="10773" max="10773" width="0" style="270" hidden="1" customWidth="1"/>
    <col min="10774" max="10776" width="8.88671875" style="270"/>
    <col min="10777" max="10786" width="0" style="270" hidden="1" customWidth="1"/>
    <col min="10787" max="10789" width="9.109375" style="270" customWidth="1"/>
    <col min="10790" max="11008" width="8.88671875" style="270"/>
    <col min="11009" max="11010" width="3.33203125" style="270" customWidth="1"/>
    <col min="11011" max="11012" width="4.6640625" style="270" customWidth="1"/>
    <col min="11013" max="11013" width="4.33203125" style="270" customWidth="1"/>
    <col min="11014" max="11014" width="12.6640625" style="270" customWidth="1"/>
    <col min="11015" max="11015" width="2.6640625" style="270" customWidth="1"/>
    <col min="11016" max="11016" width="7.6640625" style="270" customWidth="1"/>
    <col min="11017" max="11017" width="16" style="270" customWidth="1"/>
    <col min="11018" max="11018" width="1.6640625" style="270" customWidth="1"/>
    <col min="11019" max="11019" width="10.6640625" style="270" customWidth="1"/>
    <col min="11020" max="11020" width="1.6640625" style="270" customWidth="1"/>
    <col min="11021" max="11021" width="10.6640625" style="270" customWidth="1"/>
    <col min="11022" max="11022" width="1.6640625" style="270" customWidth="1"/>
    <col min="11023" max="11023" width="10.6640625" style="270" customWidth="1"/>
    <col min="11024" max="11024" width="1.6640625" style="270" customWidth="1"/>
    <col min="11025" max="11025" width="10.6640625" style="270" customWidth="1"/>
    <col min="11026" max="11026" width="1.6640625" style="270" customWidth="1"/>
    <col min="11027" max="11027" width="0" style="270" hidden="1" customWidth="1"/>
    <col min="11028" max="11028" width="8.6640625" style="270" customWidth="1"/>
    <col min="11029" max="11029" width="0" style="270" hidden="1" customWidth="1"/>
    <col min="11030" max="11032" width="8.88671875" style="270"/>
    <col min="11033" max="11042" width="0" style="270" hidden="1" customWidth="1"/>
    <col min="11043" max="11045" width="9.109375" style="270" customWidth="1"/>
    <col min="11046" max="11264" width="8.88671875" style="270"/>
    <col min="11265" max="11266" width="3.33203125" style="270" customWidth="1"/>
    <col min="11267" max="11268" width="4.6640625" style="270" customWidth="1"/>
    <col min="11269" max="11269" width="4.33203125" style="270" customWidth="1"/>
    <col min="11270" max="11270" width="12.6640625" style="270" customWidth="1"/>
    <col min="11271" max="11271" width="2.6640625" style="270" customWidth="1"/>
    <col min="11272" max="11272" width="7.6640625" style="270" customWidth="1"/>
    <col min="11273" max="11273" width="16" style="270" customWidth="1"/>
    <col min="11274" max="11274" width="1.6640625" style="270" customWidth="1"/>
    <col min="11275" max="11275" width="10.6640625" style="270" customWidth="1"/>
    <col min="11276" max="11276" width="1.6640625" style="270" customWidth="1"/>
    <col min="11277" max="11277" width="10.6640625" style="270" customWidth="1"/>
    <col min="11278" max="11278" width="1.6640625" style="270" customWidth="1"/>
    <col min="11279" max="11279" width="10.6640625" style="270" customWidth="1"/>
    <col min="11280" max="11280" width="1.6640625" style="270" customWidth="1"/>
    <col min="11281" max="11281" width="10.6640625" style="270" customWidth="1"/>
    <col min="11282" max="11282" width="1.6640625" style="270" customWidth="1"/>
    <col min="11283" max="11283" width="0" style="270" hidden="1" customWidth="1"/>
    <col min="11284" max="11284" width="8.6640625" style="270" customWidth="1"/>
    <col min="11285" max="11285" width="0" style="270" hidden="1" customWidth="1"/>
    <col min="11286" max="11288" width="8.88671875" style="270"/>
    <col min="11289" max="11298" width="0" style="270" hidden="1" customWidth="1"/>
    <col min="11299" max="11301" width="9.109375" style="270" customWidth="1"/>
    <col min="11302" max="11520" width="8.88671875" style="270"/>
    <col min="11521" max="11522" width="3.33203125" style="270" customWidth="1"/>
    <col min="11523" max="11524" width="4.6640625" style="270" customWidth="1"/>
    <col min="11525" max="11525" width="4.33203125" style="270" customWidth="1"/>
    <col min="11526" max="11526" width="12.6640625" style="270" customWidth="1"/>
    <col min="11527" max="11527" width="2.6640625" style="270" customWidth="1"/>
    <col min="11528" max="11528" width="7.6640625" style="270" customWidth="1"/>
    <col min="11529" max="11529" width="16" style="270" customWidth="1"/>
    <col min="11530" max="11530" width="1.6640625" style="270" customWidth="1"/>
    <col min="11531" max="11531" width="10.6640625" style="270" customWidth="1"/>
    <col min="11532" max="11532" width="1.6640625" style="270" customWidth="1"/>
    <col min="11533" max="11533" width="10.6640625" style="270" customWidth="1"/>
    <col min="11534" max="11534" width="1.6640625" style="270" customWidth="1"/>
    <col min="11535" max="11535" width="10.6640625" style="270" customWidth="1"/>
    <col min="11536" max="11536" width="1.6640625" style="270" customWidth="1"/>
    <col min="11537" max="11537" width="10.6640625" style="270" customWidth="1"/>
    <col min="11538" max="11538" width="1.6640625" style="270" customWidth="1"/>
    <col min="11539" max="11539" width="0" style="270" hidden="1" customWidth="1"/>
    <col min="11540" max="11540" width="8.6640625" style="270" customWidth="1"/>
    <col min="11541" max="11541" width="0" style="270" hidden="1" customWidth="1"/>
    <col min="11542" max="11544" width="8.88671875" style="270"/>
    <col min="11545" max="11554" width="0" style="270" hidden="1" customWidth="1"/>
    <col min="11555" max="11557" width="9.109375" style="270" customWidth="1"/>
    <col min="11558" max="11776" width="8.88671875" style="270"/>
    <col min="11777" max="11778" width="3.33203125" style="270" customWidth="1"/>
    <col min="11779" max="11780" width="4.6640625" style="270" customWidth="1"/>
    <col min="11781" max="11781" width="4.33203125" style="270" customWidth="1"/>
    <col min="11782" max="11782" width="12.6640625" style="270" customWidth="1"/>
    <col min="11783" max="11783" width="2.6640625" style="270" customWidth="1"/>
    <col min="11784" max="11784" width="7.6640625" style="270" customWidth="1"/>
    <col min="11785" max="11785" width="16" style="270" customWidth="1"/>
    <col min="11786" max="11786" width="1.6640625" style="270" customWidth="1"/>
    <col min="11787" max="11787" width="10.6640625" style="270" customWidth="1"/>
    <col min="11788" max="11788" width="1.6640625" style="270" customWidth="1"/>
    <col min="11789" max="11789" width="10.6640625" style="270" customWidth="1"/>
    <col min="11790" max="11790" width="1.6640625" style="270" customWidth="1"/>
    <col min="11791" max="11791" width="10.6640625" style="270" customWidth="1"/>
    <col min="11792" max="11792" width="1.6640625" style="270" customWidth="1"/>
    <col min="11793" max="11793" width="10.6640625" style="270" customWidth="1"/>
    <col min="11794" max="11794" width="1.6640625" style="270" customWidth="1"/>
    <col min="11795" max="11795" width="0" style="270" hidden="1" customWidth="1"/>
    <col min="11796" max="11796" width="8.6640625" style="270" customWidth="1"/>
    <col min="11797" max="11797" width="0" style="270" hidden="1" customWidth="1"/>
    <col min="11798" max="11800" width="8.88671875" style="270"/>
    <col min="11801" max="11810" width="0" style="270" hidden="1" customWidth="1"/>
    <col min="11811" max="11813" width="9.109375" style="270" customWidth="1"/>
    <col min="11814" max="12032" width="8.88671875" style="270"/>
    <col min="12033" max="12034" width="3.33203125" style="270" customWidth="1"/>
    <col min="12035" max="12036" width="4.6640625" style="270" customWidth="1"/>
    <col min="12037" max="12037" width="4.33203125" style="270" customWidth="1"/>
    <col min="12038" max="12038" width="12.6640625" style="270" customWidth="1"/>
    <col min="12039" max="12039" width="2.6640625" style="270" customWidth="1"/>
    <col min="12040" max="12040" width="7.6640625" style="270" customWidth="1"/>
    <col min="12041" max="12041" width="16" style="270" customWidth="1"/>
    <col min="12042" max="12042" width="1.6640625" style="270" customWidth="1"/>
    <col min="12043" max="12043" width="10.6640625" style="270" customWidth="1"/>
    <col min="12044" max="12044" width="1.6640625" style="270" customWidth="1"/>
    <col min="12045" max="12045" width="10.6640625" style="270" customWidth="1"/>
    <col min="12046" max="12046" width="1.6640625" style="270" customWidth="1"/>
    <col min="12047" max="12047" width="10.6640625" style="270" customWidth="1"/>
    <col min="12048" max="12048" width="1.6640625" style="270" customWidth="1"/>
    <col min="12049" max="12049" width="10.6640625" style="270" customWidth="1"/>
    <col min="12050" max="12050" width="1.6640625" style="270" customWidth="1"/>
    <col min="12051" max="12051" width="0" style="270" hidden="1" customWidth="1"/>
    <col min="12052" max="12052" width="8.6640625" style="270" customWidth="1"/>
    <col min="12053" max="12053" width="0" style="270" hidden="1" customWidth="1"/>
    <col min="12054" max="12056" width="8.88671875" style="270"/>
    <col min="12057" max="12066" width="0" style="270" hidden="1" customWidth="1"/>
    <col min="12067" max="12069" width="9.109375" style="270" customWidth="1"/>
    <col min="12070" max="12288" width="8.88671875" style="270"/>
    <col min="12289" max="12290" width="3.33203125" style="270" customWidth="1"/>
    <col min="12291" max="12292" width="4.6640625" style="270" customWidth="1"/>
    <col min="12293" max="12293" width="4.33203125" style="270" customWidth="1"/>
    <col min="12294" max="12294" width="12.6640625" style="270" customWidth="1"/>
    <col min="12295" max="12295" width="2.6640625" style="270" customWidth="1"/>
    <col min="12296" max="12296" width="7.6640625" style="270" customWidth="1"/>
    <col min="12297" max="12297" width="16" style="270" customWidth="1"/>
    <col min="12298" max="12298" width="1.6640625" style="270" customWidth="1"/>
    <col min="12299" max="12299" width="10.6640625" style="270" customWidth="1"/>
    <col min="12300" max="12300" width="1.6640625" style="270" customWidth="1"/>
    <col min="12301" max="12301" width="10.6640625" style="270" customWidth="1"/>
    <col min="12302" max="12302" width="1.6640625" style="270" customWidth="1"/>
    <col min="12303" max="12303" width="10.6640625" style="270" customWidth="1"/>
    <col min="12304" max="12304" width="1.6640625" style="270" customWidth="1"/>
    <col min="12305" max="12305" width="10.6640625" style="270" customWidth="1"/>
    <col min="12306" max="12306" width="1.6640625" style="270" customWidth="1"/>
    <col min="12307" max="12307" width="0" style="270" hidden="1" customWidth="1"/>
    <col min="12308" max="12308" width="8.6640625" style="270" customWidth="1"/>
    <col min="12309" max="12309" width="0" style="270" hidden="1" customWidth="1"/>
    <col min="12310" max="12312" width="8.88671875" style="270"/>
    <col min="12313" max="12322" width="0" style="270" hidden="1" customWidth="1"/>
    <col min="12323" max="12325" width="9.109375" style="270" customWidth="1"/>
    <col min="12326" max="12544" width="8.88671875" style="270"/>
    <col min="12545" max="12546" width="3.33203125" style="270" customWidth="1"/>
    <col min="12547" max="12548" width="4.6640625" style="270" customWidth="1"/>
    <col min="12549" max="12549" width="4.33203125" style="270" customWidth="1"/>
    <col min="12550" max="12550" width="12.6640625" style="270" customWidth="1"/>
    <col min="12551" max="12551" width="2.6640625" style="270" customWidth="1"/>
    <col min="12552" max="12552" width="7.6640625" style="270" customWidth="1"/>
    <col min="12553" max="12553" width="16" style="270" customWidth="1"/>
    <col min="12554" max="12554" width="1.6640625" style="270" customWidth="1"/>
    <col min="12555" max="12555" width="10.6640625" style="270" customWidth="1"/>
    <col min="12556" max="12556" width="1.6640625" style="270" customWidth="1"/>
    <col min="12557" max="12557" width="10.6640625" style="270" customWidth="1"/>
    <col min="12558" max="12558" width="1.6640625" style="270" customWidth="1"/>
    <col min="12559" max="12559" width="10.6640625" style="270" customWidth="1"/>
    <col min="12560" max="12560" width="1.6640625" style="270" customWidth="1"/>
    <col min="12561" max="12561" width="10.6640625" style="270" customWidth="1"/>
    <col min="12562" max="12562" width="1.6640625" style="270" customWidth="1"/>
    <col min="12563" max="12563" width="0" style="270" hidden="1" customWidth="1"/>
    <col min="12564" max="12564" width="8.6640625" style="270" customWidth="1"/>
    <col min="12565" max="12565" width="0" style="270" hidden="1" customWidth="1"/>
    <col min="12566" max="12568" width="8.88671875" style="270"/>
    <col min="12569" max="12578" width="0" style="270" hidden="1" customWidth="1"/>
    <col min="12579" max="12581" width="9.109375" style="270" customWidth="1"/>
    <col min="12582" max="12800" width="8.88671875" style="270"/>
    <col min="12801" max="12802" width="3.33203125" style="270" customWidth="1"/>
    <col min="12803" max="12804" width="4.6640625" style="270" customWidth="1"/>
    <col min="12805" max="12805" width="4.33203125" style="270" customWidth="1"/>
    <col min="12806" max="12806" width="12.6640625" style="270" customWidth="1"/>
    <col min="12807" max="12807" width="2.6640625" style="270" customWidth="1"/>
    <col min="12808" max="12808" width="7.6640625" style="270" customWidth="1"/>
    <col min="12809" max="12809" width="16" style="270" customWidth="1"/>
    <col min="12810" max="12810" width="1.6640625" style="270" customWidth="1"/>
    <col min="12811" max="12811" width="10.6640625" style="270" customWidth="1"/>
    <col min="12812" max="12812" width="1.6640625" style="270" customWidth="1"/>
    <col min="12813" max="12813" width="10.6640625" style="270" customWidth="1"/>
    <col min="12814" max="12814" width="1.6640625" style="270" customWidth="1"/>
    <col min="12815" max="12815" width="10.6640625" style="270" customWidth="1"/>
    <col min="12816" max="12816" width="1.6640625" style="270" customWidth="1"/>
    <col min="12817" max="12817" width="10.6640625" style="270" customWidth="1"/>
    <col min="12818" max="12818" width="1.6640625" style="270" customWidth="1"/>
    <col min="12819" max="12819" width="0" style="270" hidden="1" customWidth="1"/>
    <col min="12820" max="12820" width="8.6640625" style="270" customWidth="1"/>
    <col min="12821" max="12821" width="0" style="270" hidden="1" customWidth="1"/>
    <col min="12822" max="12824" width="8.88671875" style="270"/>
    <col min="12825" max="12834" width="0" style="270" hidden="1" customWidth="1"/>
    <col min="12835" max="12837" width="9.109375" style="270" customWidth="1"/>
    <col min="12838" max="13056" width="8.88671875" style="270"/>
    <col min="13057" max="13058" width="3.33203125" style="270" customWidth="1"/>
    <col min="13059" max="13060" width="4.6640625" style="270" customWidth="1"/>
    <col min="13061" max="13061" width="4.33203125" style="270" customWidth="1"/>
    <col min="13062" max="13062" width="12.6640625" style="270" customWidth="1"/>
    <col min="13063" max="13063" width="2.6640625" style="270" customWidth="1"/>
    <col min="13064" max="13064" width="7.6640625" style="270" customWidth="1"/>
    <col min="13065" max="13065" width="16" style="270" customWidth="1"/>
    <col min="13066" max="13066" width="1.6640625" style="270" customWidth="1"/>
    <col min="13067" max="13067" width="10.6640625" style="270" customWidth="1"/>
    <col min="13068" max="13068" width="1.6640625" style="270" customWidth="1"/>
    <col min="13069" max="13069" width="10.6640625" style="270" customWidth="1"/>
    <col min="13070" max="13070" width="1.6640625" style="270" customWidth="1"/>
    <col min="13071" max="13071" width="10.6640625" style="270" customWidth="1"/>
    <col min="13072" max="13072" width="1.6640625" style="270" customWidth="1"/>
    <col min="13073" max="13073" width="10.6640625" style="270" customWidth="1"/>
    <col min="13074" max="13074" width="1.6640625" style="270" customWidth="1"/>
    <col min="13075" max="13075" width="0" style="270" hidden="1" customWidth="1"/>
    <col min="13076" max="13076" width="8.6640625" style="270" customWidth="1"/>
    <col min="13077" max="13077" width="0" style="270" hidden="1" customWidth="1"/>
    <col min="13078" max="13080" width="8.88671875" style="270"/>
    <col min="13081" max="13090" width="0" style="270" hidden="1" customWidth="1"/>
    <col min="13091" max="13093" width="9.109375" style="270" customWidth="1"/>
    <col min="13094" max="13312" width="8.88671875" style="270"/>
    <col min="13313" max="13314" width="3.33203125" style="270" customWidth="1"/>
    <col min="13315" max="13316" width="4.6640625" style="270" customWidth="1"/>
    <col min="13317" max="13317" width="4.33203125" style="270" customWidth="1"/>
    <col min="13318" max="13318" width="12.6640625" style="270" customWidth="1"/>
    <col min="13319" max="13319" width="2.6640625" style="270" customWidth="1"/>
    <col min="13320" max="13320" width="7.6640625" style="270" customWidth="1"/>
    <col min="13321" max="13321" width="16" style="270" customWidth="1"/>
    <col min="13322" max="13322" width="1.6640625" style="270" customWidth="1"/>
    <col min="13323" max="13323" width="10.6640625" style="270" customWidth="1"/>
    <col min="13324" max="13324" width="1.6640625" style="270" customWidth="1"/>
    <col min="13325" max="13325" width="10.6640625" style="270" customWidth="1"/>
    <col min="13326" max="13326" width="1.6640625" style="270" customWidth="1"/>
    <col min="13327" max="13327" width="10.6640625" style="270" customWidth="1"/>
    <col min="13328" max="13328" width="1.6640625" style="270" customWidth="1"/>
    <col min="13329" max="13329" width="10.6640625" style="270" customWidth="1"/>
    <col min="13330" max="13330" width="1.6640625" style="270" customWidth="1"/>
    <col min="13331" max="13331" width="0" style="270" hidden="1" customWidth="1"/>
    <col min="13332" max="13332" width="8.6640625" style="270" customWidth="1"/>
    <col min="13333" max="13333" width="0" style="270" hidden="1" customWidth="1"/>
    <col min="13334" max="13336" width="8.88671875" style="270"/>
    <col min="13337" max="13346" width="0" style="270" hidden="1" customWidth="1"/>
    <col min="13347" max="13349" width="9.109375" style="270" customWidth="1"/>
    <col min="13350" max="13568" width="8.88671875" style="270"/>
    <col min="13569" max="13570" width="3.33203125" style="270" customWidth="1"/>
    <col min="13571" max="13572" width="4.6640625" style="270" customWidth="1"/>
    <col min="13573" max="13573" width="4.33203125" style="270" customWidth="1"/>
    <col min="13574" max="13574" width="12.6640625" style="270" customWidth="1"/>
    <col min="13575" max="13575" width="2.6640625" style="270" customWidth="1"/>
    <col min="13576" max="13576" width="7.6640625" style="270" customWidth="1"/>
    <col min="13577" max="13577" width="16" style="270" customWidth="1"/>
    <col min="13578" max="13578" width="1.6640625" style="270" customWidth="1"/>
    <col min="13579" max="13579" width="10.6640625" style="270" customWidth="1"/>
    <col min="13580" max="13580" width="1.6640625" style="270" customWidth="1"/>
    <col min="13581" max="13581" width="10.6640625" style="270" customWidth="1"/>
    <col min="13582" max="13582" width="1.6640625" style="270" customWidth="1"/>
    <col min="13583" max="13583" width="10.6640625" style="270" customWidth="1"/>
    <col min="13584" max="13584" width="1.6640625" style="270" customWidth="1"/>
    <col min="13585" max="13585" width="10.6640625" style="270" customWidth="1"/>
    <col min="13586" max="13586" width="1.6640625" style="270" customWidth="1"/>
    <col min="13587" max="13587" width="0" style="270" hidden="1" customWidth="1"/>
    <col min="13588" max="13588" width="8.6640625" style="270" customWidth="1"/>
    <col min="13589" max="13589" width="0" style="270" hidden="1" customWidth="1"/>
    <col min="13590" max="13592" width="8.88671875" style="270"/>
    <col min="13593" max="13602" width="0" style="270" hidden="1" customWidth="1"/>
    <col min="13603" max="13605" width="9.109375" style="270" customWidth="1"/>
    <col min="13606" max="13824" width="8.88671875" style="270"/>
    <col min="13825" max="13826" width="3.33203125" style="270" customWidth="1"/>
    <col min="13827" max="13828" width="4.6640625" style="270" customWidth="1"/>
    <col min="13829" max="13829" width="4.33203125" style="270" customWidth="1"/>
    <col min="13830" max="13830" width="12.6640625" style="270" customWidth="1"/>
    <col min="13831" max="13831" width="2.6640625" style="270" customWidth="1"/>
    <col min="13832" max="13832" width="7.6640625" style="270" customWidth="1"/>
    <col min="13833" max="13833" width="16" style="270" customWidth="1"/>
    <col min="13834" max="13834" width="1.6640625" style="270" customWidth="1"/>
    <col min="13835" max="13835" width="10.6640625" style="270" customWidth="1"/>
    <col min="13836" max="13836" width="1.6640625" style="270" customWidth="1"/>
    <col min="13837" max="13837" width="10.6640625" style="270" customWidth="1"/>
    <col min="13838" max="13838" width="1.6640625" style="270" customWidth="1"/>
    <col min="13839" max="13839" width="10.6640625" style="270" customWidth="1"/>
    <col min="13840" max="13840" width="1.6640625" style="270" customWidth="1"/>
    <col min="13841" max="13841" width="10.6640625" style="270" customWidth="1"/>
    <col min="13842" max="13842" width="1.6640625" style="270" customWidth="1"/>
    <col min="13843" max="13843" width="0" style="270" hidden="1" customWidth="1"/>
    <col min="13844" max="13844" width="8.6640625" style="270" customWidth="1"/>
    <col min="13845" max="13845" width="0" style="270" hidden="1" customWidth="1"/>
    <col min="13846" max="13848" width="8.88671875" style="270"/>
    <col min="13849" max="13858" width="0" style="270" hidden="1" customWidth="1"/>
    <col min="13859" max="13861" width="9.109375" style="270" customWidth="1"/>
    <col min="13862" max="14080" width="8.88671875" style="270"/>
    <col min="14081" max="14082" width="3.33203125" style="270" customWidth="1"/>
    <col min="14083" max="14084" width="4.6640625" style="270" customWidth="1"/>
    <col min="14085" max="14085" width="4.33203125" style="270" customWidth="1"/>
    <col min="14086" max="14086" width="12.6640625" style="270" customWidth="1"/>
    <col min="14087" max="14087" width="2.6640625" style="270" customWidth="1"/>
    <col min="14088" max="14088" width="7.6640625" style="270" customWidth="1"/>
    <col min="14089" max="14089" width="16" style="270" customWidth="1"/>
    <col min="14090" max="14090" width="1.6640625" style="270" customWidth="1"/>
    <col min="14091" max="14091" width="10.6640625" style="270" customWidth="1"/>
    <col min="14092" max="14092" width="1.6640625" style="270" customWidth="1"/>
    <col min="14093" max="14093" width="10.6640625" style="270" customWidth="1"/>
    <col min="14094" max="14094" width="1.6640625" style="270" customWidth="1"/>
    <col min="14095" max="14095" width="10.6640625" style="270" customWidth="1"/>
    <col min="14096" max="14096" width="1.6640625" style="270" customWidth="1"/>
    <col min="14097" max="14097" width="10.6640625" style="270" customWidth="1"/>
    <col min="14098" max="14098" width="1.6640625" style="270" customWidth="1"/>
    <col min="14099" max="14099" width="0" style="270" hidden="1" customWidth="1"/>
    <col min="14100" max="14100" width="8.6640625" style="270" customWidth="1"/>
    <col min="14101" max="14101" width="0" style="270" hidden="1" customWidth="1"/>
    <col min="14102" max="14104" width="8.88671875" style="270"/>
    <col min="14105" max="14114" width="0" style="270" hidden="1" customWidth="1"/>
    <col min="14115" max="14117" width="9.109375" style="270" customWidth="1"/>
    <col min="14118" max="14336" width="8.88671875" style="270"/>
    <col min="14337" max="14338" width="3.33203125" style="270" customWidth="1"/>
    <col min="14339" max="14340" width="4.6640625" style="270" customWidth="1"/>
    <col min="14341" max="14341" width="4.33203125" style="270" customWidth="1"/>
    <col min="14342" max="14342" width="12.6640625" style="270" customWidth="1"/>
    <col min="14343" max="14343" width="2.6640625" style="270" customWidth="1"/>
    <col min="14344" max="14344" width="7.6640625" style="270" customWidth="1"/>
    <col min="14345" max="14345" width="16" style="270" customWidth="1"/>
    <col min="14346" max="14346" width="1.6640625" style="270" customWidth="1"/>
    <col min="14347" max="14347" width="10.6640625" style="270" customWidth="1"/>
    <col min="14348" max="14348" width="1.6640625" style="270" customWidth="1"/>
    <col min="14349" max="14349" width="10.6640625" style="270" customWidth="1"/>
    <col min="14350" max="14350" width="1.6640625" style="270" customWidth="1"/>
    <col min="14351" max="14351" width="10.6640625" style="270" customWidth="1"/>
    <col min="14352" max="14352" width="1.6640625" style="270" customWidth="1"/>
    <col min="14353" max="14353" width="10.6640625" style="270" customWidth="1"/>
    <col min="14354" max="14354" width="1.6640625" style="270" customWidth="1"/>
    <col min="14355" max="14355" width="0" style="270" hidden="1" customWidth="1"/>
    <col min="14356" max="14356" width="8.6640625" style="270" customWidth="1"/>
    <col min="14357" max="14357" width="0" style="270" hidden="1" customWidth="1"/>
    <col min="14358" max="14360" width="8.88671875" style="270"/>
    <col min="14361" max="14370" width="0" style="270" hidden="1" customWidth="1"/>
    <col min="14371" max="14373" width="9.109375" style="270" customWidth="1"/>
    <col min="14374" max="14592" width="8.88671875" style="270"/>
    <col min="14593" max="14594" width="3.33203125" style="270" customWidth="1"/>
    <col min="14595" max="14596" width="4.6640625" style="270" customWidth="1"/>
    <col min="14597" max="14597" width="4.33203125" style="270" customWidth="1"/>
    <col min="14598" max="14598" width="12.6640625" style="270" customWidth="1"/>
    <col min="14599" max="14599" width="2.6640625" style="270" customWidth="1"/>
    <col min="14600" max="14600" width="7.6640625" style="270" customWidth="1"/>
    <col min="14601" max="14601" width="16" style="270" customWidth="1"/>
    <col min="14602" max="14602" width="1.6640625" style="270" customWidth="1"/>
    <col min="14603" max="14603" width="10.6640625" style="270" customWidth="1"/>
    <col min="14604" max="14604" width="1.6640625" style="270" customWidth="1"/>
    <col min="14605" max="14605" width="10.6640625" style="270" customWidth="1"/>
    <col min="14606" max="14606" width="1.6640625" style="270" customWidth="1"/>
    <col min="14607" max="14607" width="10.6640625" style="270" customWidth="1"/>
    <col min="14608" max="14608" width="1.6640625" style="270" customWidth="1"/>
    <col min="14609" max="14609" width="10.6640625" style="270" customWidth="1"/>
    <col min="14610" max="14610" width="1.6640625" style="270" customWidth="1"/>
    <col min="14611" max="14611" width="0" style="270" hidden="1" customWidth="1"/>
    <col min="14612" max="14612" width="8.6640625" style="270" customWidth="1"/>
    <col min="14613" max="14613" width="0" style="270" hidden="1" customWidth="1"/>
    <col min="14614" max="14616" width="8.88671875" style="270"/>
    <col min="14617" max="14626" width="0" style="270" hidden="1" customWidth="1"/>
    <col min="14627" max="14629" width="9.109375" style="270" customWidth="1"/>
    <col min="14630" max="14848" width="8.88671875" style="270"/>
    <col min="14849" max="14850" width="3.33203125" style="270" customWidth="1"/>
    <col min="14851" max="14852" width="4.6640625" style="270" customWidth="1"/>
    <col min="14853" max="14853" width="4.33203125" style="270" customWidth="1"/>
    <col min="14854" max="14854" width="12.6640625" style="270" customWidth="1"/>
    <col min="14855" max="14855" width="2.6640625" style="270" customWidth="1"/>
    <col min="14856" max="14856" width="7.6640625" style="270" customWidth="1"/>
    <col min="14857" max="14857" width="16" style="270" customWidth="1"/>
    <col min="14858" max="14858" width="1.6640625" style="270" customWidth="1"/>
    <col min="14859" max="14859" width="10.6640625" style="270" customWidth="1"/>
    <col min="14860" max="14860" width="1.6640625" style="270" customWidth="1"/>
    <col min="14861" max="14861" width="10.6640625" style="270" customWidth="1"/>
    <col min="14862" max="14862" width="1.6640625" style="270" customWidth="1"/>
    <col min="14863" max="14863" width="10.6640625" style="270" customWidth="1"/>
    <col min="14864" max="14864" width="1.6640625" style="270" customWidth="1"/>
    <col min="14865" max="14865" width="10.6640625" style="270" customWidth="1"/>
    <col min="14866" max="14866" width="1.6640625" style="270" customWidth="1"/>
    <col min="14867" max="14867" width="0" style="270" hidden="1" customWidth="1"/>
    <col min="14868" max="14868" width="8.6640625" style="270" customWidth="1"/>
    <col min="14869" max="14869" width="0" style="270" hidden="1" customWidth="1"/>
    <col min="14870" max="14872" width="8.88671875" style="270"/>
    <col min="14873" max="14882" width="0" style="270" hidden="1" customWidth="1"/>
    <col min="14883" max="14885" width="9.109375" style="270" customWidth="1"/>
    <col min="14886" max="15104" width="8.88671875" style="270"/>
    <col min="15105" max="15106" width="3.33203125" style="270" customWidth="1"/>
    <col min="15107" max="15108" width="4.6640625" style="270" customWidth="1"/>
    <col min="15109" max="15109" width="4.33203125" style="270" customWidth="1"/>
    <col min="15110" max="15110" width="12.6640625" style="270" customWidth="1"/>
    <col min="15111" max="15111" width="2.6640625" style="270" customWidth="1"/>
    <col min="15112" max="15112" width="7.6640625" style="270" customWidth="1"/>
    <col min="15113" max="15113" width="16" style="270" customWidth="1"/>
    <col min="15114" max="15114" width="1.6640625" style="270" customWidth="1"/>
    <col min="15115" max="15115" width="10.6640625" style="270" customWidth="1"/>
    <col min="15116" max="15116" width="1.6640625" style="270" customWidth="1"/>
    <col min="15117" max="15117" width="10.6640625" style="270" customWidth="1"/>
    <col min="15118" max="15118" width="1.6640625" style="270" customWidth="1"/>
    <col min="15119" max="15119" width="10.6640625" style="270" customWidth="1"/>
    <col min="15120" max="15120" width="1.6640625" style="270" customWidth="1"/>
    <col min="15121" max="15121" width="10.6640625" style="270" customWidth="1"/>
    <col min="15122" max="15122" width="1.6640625" style="270" customWidth="1"/>
    <col min="15123" max="15123" width="0" style="270" hidden="1" customWidth="1"/>
    <col min="15124" max="15124" width="8.6640625" style="270" customWidth="1"/>
    <col min="15125" max="15125" width="0" style="270" hidden="1" customWidth="1"/>
    <col min="15126" max="15128" width="8.88671875" style="270"/>
    <col min="15129" max="15138" width="0" style="270" hidden="1" customWidth="1"/>
    <col min="15139" max="15141" width="9.109375" style="270" customWidth="1"/>
    <col min="15142" max="15360" width="8.88671875" style="270"/>
    <col min="15361" max="15362" width="3.33203125" style="270" customWidth="1"/>
    <col min="15363" max="15364" width="4.6640625" style="270" customWidth="1"/>
    <col min="15365" max="15365" width="4.33203125" style="270" customWidth="1"/>
    <col min="15366" max="15366" width="12.6640625" style="270" customWidth="1"/>
    <col min="15367" max="15367" width="2.6640625" style="270" customWidth="1"/>
    <col min="15368" max="15368" width="7.6640625" style="270" customWidth="1"/>
    <col min="15369" max="15369" width="16" style="270" customWidth="1"/>
    <col min="15370" max="15370" width="1.6640625" style="270" customWidth="1"/>
    <col min="15371" max="15371" width="10.6640625" style="270" customWidth="1"/>
    <col min="15372" max="15372" width="1.6640625" style="270" customWidth="1"/>
    <col min="15373" max="15373" width="10.6640625" style="270" customWidth="1"/>
    <col min="15374" max="15374" width="1.6640625" style="270" customWidth="1"/>
    <col min="15375" max="15375" width="10.6640625" style="270" customWidth="1"/>
    <col min="15376" max="15376" width="1.6640625" style="270" customWidth="1"/>
    <col min="15377" max="15377" width="10.6640625" style="270" customWidth="1"/>
    <col min="15378" max="15378" width="1.6640625" style="270" customWidth="1"/>
    <col min="15379" max="15379" width="0" style="270" hidden="1" customWidth="1"/>
    <col min="15380" max="15380" width="8.6640625" style="270" customWidth="1"/>
    <col min="15381" max="15381" width="0" style="270" hidden="1" customWidth="1"/>
    <col min="15382" max="15384" width="8.88671875" style="270"/>
    <col min="15385" max="15394" width="0" style="270" hidden="1" customWidth="1"/>
    <col min="15395" max="15397" width="9.109375" style="270" customWidth="1"/>
    <col min="15398" max="15616" width="8.88671875" style="270"/>
    <col min="15617" max="15618" width="3.33203125" style="270" customWidth="1"/>
    <col min="15619" max="15620" width="4.6640625" style="270" customWidth="1"/>
    <col min="15621" max="15621" width="4.33203125" style="270" customWidth="1"/>
    <col min="15622" max="15622" width="12.6640625" style="270" customWidth="1"/>
    <col min="15623" max="15623" width="2.6640625" style="270" customWidth="1"/>
    <col min="15624" max="15624" width="7.6640625" style="270" customWidth="1"/>
    <col min="15625" max="15625" width="16" style="270" customWidth="1"/>
    <col min="15626" max="15626" width="1.6640625" style="270" customWidth="1"/>
    <col min="15627" max="15627" width="10.6640625" style="270" customWidth="1"/>
    <col min="15628" max="15628" width="1.6640625" style="270" customWidth="1"/>
    <col min="15629" max="15629" width="10.6640625" style="270" customWidth="1"/>
    <col min="15630" max="15630" width="1.6640625" style="270" customWidth="1"/>
    <col min="15631" max="15631" width="10.6640625" style="270" customWidth="1"/>
    <col min="15632" max="15632" width="1.6640625" style="270" customWidth="1"/>
    <col min="15633" max="15633" width="10.6640625" style="270" customWidth="1"/>
    <col min="15634" max="15634" width="1.6640625" style="270" customWidth="1"/>
    <col min="15635" max="15635" width="0" style="270" hidden="1" customWidth="1"/>
    <col min="15636" max="15636" width="8.6640625" style="270" customWidth="1"/>
    <col min="15637" max="15637" width="0" style="270" hidden="1" customWidth="1"/>
    <col min="15638" max="15640" width="8.88671875" style="270"/>
    <col min="15641" max="15650" width="0" style="270" hidden="1" customWidth="1"/>
    <col min="15651" max="15653" width="9.109375" style="270" customWidth="1"/>
    <col min="15654" max="15872" width="8.88671875" style="270"/>
    <col min="15873" max="15874" width="3.33203125" style="270" customWidth="1"/>
    <col min="15875" max="15876" width="4.6640625" style="270" customWidth="1"/>
    <col min="15877" max="15877" width="4.33203125" style="270" customWidth="1"/>
    <col min="15878" max="15878" width="12.6640625" style="270" customWidth="1"/>
    <col min="15879" max="15879" width="2.6640625" style="270" customWidth="1"/>
    <col min="15880" max="15880" width="7.6640625" style="270" customWidth="1"/>
    <col min="15881" max="15881" width="16" style="270" customWidth="1"/>
    <col min="15882" max="15882" width="1.6640625" style="270" customWidth="1"/>
    <col min="15883" max="15883" width="10.6640625" style="270" customWidth="1"/>
    <col min="15884" max="15884" width="1.6640625" style="270" customWidth="1"/>
    <col min="15885" max="15885" width="10.6640625" style="270" customWidth="1"/>
    <col min="15886" max="15886" width="1.6640625" style="270" customWidth="1"/>
    <col min="15887" max="15887" width="10.6640625" style="270" customWidth="1"/>
    <col min="15888" max="15888" width="1.6640625" style="270" customWidth="1"/>
    <col min="15889" max="15889" width="10.6640625" style="270" customWidth="1"/>
    <col min="15890" max="15890" width="1.6640625" style="270" customWidth="1"/>
    <col min="15891" max="15891" width="0" style="270" hidden="1" customWidth="1"/>
    <col min="15892" max="15892" width="8.6640625" style="270" customWidth="1"/>
    <col min="15893" max="15893" width="0" style="270" hidden="1" customWidth="1"/>
    <col min="15894" max="15896" width="8.88671875" style="270"/>
    <col min="15897" max="15906" width="0" style="270" hidden="1" customWidth="1"/>
    <col min="15907" max="15909" width="9.109375" style="270" customWidth="1"/>
    <col min="15910" max="16128" width="8.88671875" style="270"/>
    <col min="16129" max="16130" width="3.33203125" style="270" customWidth="1"/>
    <col min="16131" max="16132" width="4.6640625" style="270" customWidth="1"/>
    <col min="16133" max="16133" width="4.33203125" style="270" customWidth="1"/>
    <col min="16134" max="16134" width="12.6640625" style="270" customWidth="1"/>
    <col min="16135" max="16135" width="2.6640625" style="270" customWidth="1"/>
    <col min="16136" max="16136" width="7.6640625" style="270" customWidth="1"/>
    <col min="16137" max="16137" width="16" style="270" customWidth="1"/>
    <col min="16138" max="16138" width="1.6640625" style="270" customWidth="1"/>
    <col min="16139" max="16139" width="10.6640625" style="270" customWidth="1"/>
    <col min="16140" max="16140" width="1.6640625" style="270" customWidth="1"/>
    <col min="16141" max="16141" width="10.6640625" style="270" customWidth="1"/>
    <col min="16142" max="16142" width="1.6640625" style="270" customWidth="1"/>
    <col min="16143" max="16143" width="10.6640625" style="270" customWidth="1"/>
    <col min="16144" max="16144" width="1.6640625" style="270" customWidth="1"/>
    <col min="16145" max="16145" width="10.6640625" style="270" customWidth="1"/>
    <col min="16146" max="16146" width="1.6640625" style="270" customWidth="1"/>
    <col min="16147" max="16147" width="0" style="270" hidden="1" customWidth="1"/>
    <col min="16148" max="16148" width="8.6640625" style="270" customWidth="1"/>
    <col min="16149" max="16149" width="0" style="270" hidden="1" customWidth="1"/>
    <col min="16150" max="16152" width="8.88671875" style="270"/>
    <col min="16153" max="16162" width="0" style="270" hidden="1" customWidth="1"/>
    <col min="16163" max="16165" width="9.109375" style="270" customWidth="1"/>
    <col min="16166" max="16384" width="8.88671875" style="270"/>
  </cols>
  <sheetData>
    <row r="1" spans="1:37" s="474" customFormat="1" ht="21.75" customHeight="1" x14ac:dyDescent="0.25">
      <c r="A1" s="525" t="str">
        <f>[3]Altalanos!$A$6</f>
        <v>Somogy Vármegyei Tenisz DO B kategória - Fiú</v>
      </c>
      <c r="B1" s="262"/>
      <c r="C1" s="356"/>
      <c r="D1" s="356"/>
      <c r="E1" s="356"/>
      <c r="F1" s="356"/>
      <c r="G1" s="356"/>
      <c r="H1" s="262"/>
      <c r="I1" s="526"/>
      <c r="J1" s="355"/>
      <c r="K1" s="264" t="s">
        <v>44</v>
      </c>
      <c r="L1" s="265"/>
      <c r="M1" s="267"/>
      <c r="N1" s="355"/>
      <c r="O1" s="355" t="s">
        <v>435</v>
      </c>
      <c r="P1" s="355"/>
      <c r="Q1" s="356"/>
      <c r="R1" s="355"/>
      <c r="Y1" s="475"/>
      <c r="Z1" s="475"/>
      <c r="AA1" s="475"/>
      <c r="AB1" s="357" t="e">
        <f>IF($Y$5=1,CONCATENATE(VLOOKUP($Y$3,$AA$2:$AH$14,2)),CONCATENATE(VLOOKUP($Y$3,$AA$16:$AH$25,2)))</f>
        <v>#N/A</v>
      </c>
      <c r="AC1" s="357" t="e">
        <f>IF($Y$5=1,CONCATENATE(VLOOKUP($Y$3,$AA$2:$AH$14,3)),CONCATENATE(VLOOKUP($Y$3,$AA$16:$AH$25,3)))</f>
        <v>#N/A</v>
      </c>
      <c r="AD1" s="357" t="e">
        <f>IF($Y$5=1,CONCATENATE(VLOOKUP($Y$3,$AA$2:$AH$14,4)),CONCATENATE(VLOOKUP($Y$3,$AA$16:$AH$25,4)))</f>
        <v>#N/A</v>
      </c>
      <c r="AE1" s="357" t="e">
        <f>IF($Y$5=1,CONCATENATE(VLOOKUP($Y$3,$AA$2:$AH$14,5)),CONCATENATE(VLOOKUP($Y$3,$AA$16:$AH$25,5)))</f>
        <v>#N/A</v>
      </c>
      <c r="AF1" s="357" t="e">
        <f>IF($Y$5=1,CONCATENATE(VLOOKUP($Y$3,$AA$2:$AH$14,6)),CONCATENATE(VLOOKUP($Y$3,$AA$16:$AH$25,6)))</f>
        <v>#N/A</v>
      </c>
      <c r="AG1" s="357" t="e">
        <f>IF($Y$5=1,CONCATENATE(VLOOKUP($Y$3,$AA$2:$AH$14,7)),CONCATENATE(VLOOKUP($Y$3,$AA$16:$AH$25,7)))</f>
        <v>#N/A</v>
      </c>
      <c r="AH1" s="357" t="e">
        <f>IF($Y$5=1,CONCATENATE(VLOOKUP($Y$3,$AA$2:$AH$14,8)),CONCATENATE(VLOOKUP($Y$3,$AA$16:$AH$25,8)))</f>
        <v>#N/A</v>
      </c>
    </row>
    <row r="2" spans="1:37" s="476" customFormat="1" x14ac:dyDescent="0.25">
      <c r="A2" s="527" t="s">
        <v>43</v>
      </c>
      <c r="B2" s="271"/>
      <c r="C2" s="271"/>
      <c r="D2" s="271"/>
      <c r="E2" s="528" t="str">
        <f>[3]Altalanos!$D$8</f>
        <v>IV.kcs.-U12-F</v>
      </c>
      <c r="F2" s="271"/>
      <c r="G2" s="529"/>
      <c r="H2" s="364"/>
      <c r="I2" s="364"/>
      <c r="J2" s="363"/>
      <c r="K2" s="265"/>
      <c r="L2" s="265"/>
      <c r="M2" s="265"/>
      <c r="N2" s="363"/>
      <c r="O2" s="364"/>
      <c r="P2" s="363"/>
      <c r="Q2" s="364"/>
      <c r="R2" s="363"/>
      <c r="Y2" s="365"/>
      <c r="Z2" s="366"/>
      <c r="AA2" s="366" t="s">
        <v>52</v>
      </c>
      <c r="AB2" s="367">
        <v>300</v>
      </c>
      <c r="AC2" s="367">
        <v>250</v>
      </c>
      <c r="AD2" s="367">
        <v>200</v>
      </c>
      <c r="AE2" s="367">
        <v>150</v>
      </c>
      <c r="AF2" s="367">
        <v>120</v>
      </c>
      <c r="AG2" s="367">
        <v>90</v>
      </c>
      <c r="AH2" s="367">
        <v>40</v>
      </c>
      <c r="AI2" s="270"/>
      <c r="AJ2" s="270"/>
      <c r="AK2" s="270"/>
    </row>
    <row r="3" spans="1:37" s="477" customFormat="1" ht="11.25" customHeight="1" x14ac:dyDescent="0.25">
      <c r="A3" s="286" t="s">
        <v>21</v>
      </c>
      <c r="B3" s="286"/>
      <c r="C3" s="286"/>
      <c r="D3" s="286"/>
      <c r="E3" s="286"/>
      <c r="F3" s="286"/>
      <c r="G3" s="286" t="s">
        <v>19</v>
      </c>
      <c r="H3" s="286"/>
      <c r="I3" s="286"/>
      <c r="J3" s="368"/>
      <c r="K3" s="286" t="s">
        <v>24</v>
      </c>
      <c r="L3" s="368"/>
      <c r="M3" s="286"/>
      <c r="N3" s="368"/>
      <c r="O3" s="286"/>
      <c r="P3" s="368"/>
      <c r="Q3" s="286"/>
      <c r="R3" s="369" t="s">
        <v>25</v>
      </c>
      <c r="Y3" s="366" t="str">
        <f>IF(K4="OB","A",IF(K4="IX","W",IF(K4="","",K4)))</f>
        <v/>
      </c>
      <c r="Z3" s="366"/>
      <c r="AA3" s="366" t="s">
        <v>53</v>
      </c>
      <c r="AB3" s="367">
        <v>280</v>
      </c>
      <c r="AC3" s="367">
        <v>230</v>
      </c>
      <c r="AD3" s="367">
        <v>180</v>
      </c>
      <c r="AE3" s="367">
        <v>140</v>
      </c>
      <c r="AF3" s="367">
        <v>80</v>
      </c>
      <c r="AG3" s="367">
        <v>0</v>
      </c>
      <c r="AH3" s="367">
        <v>0</v>
      </c>
      <c r="AI3" s="270"/>
      <c r="AJ3" s="270"/>
      <c r="AK3" s="270"/>
    </row>
    <row r="4" spans="1:37" s="478" customFormat="1" ht="11.25" customHeight="1" thickBot="1" x14ac:dyDescent="0.3">
      <c r="A4" s="687">
        <f>[3]Altalanos!$A$10</f>
        <v>46135</v>
      </c>
      <c r="B4" s="687"/>
      <c r="C4" s="687"/>
      <c r="D4" s="296"/>
      <c r="E4" s="530"/>
      <c r="F4" s="530"/>
      <c r="G4" s="530" t="str">
        <f>[3]Altalanos!$C$10</f>
        <v>Balatonboglár</v>
      </c>
      <c r="H4" s="531"/>
      <c r="I4" s="530"/>
      <c r="J4" s="532"/>
      <c r="K4" s="533"/>
      <c r="L4" s="532"/>
      <c r="M4" s="534"/>
      <c r="N4" s="532"/>
      <c r="O4" s="530"/>
      <c r="P4" s="532"/>
      <c r="Q4" s="530"/>
      <c r="R4" s="302" t="str">
        <f>[3]Altalanos!$E$10</f>
        <v>Nagyistók-Nádasi Judit</v>
      </c>
      <c r="Y4" s="366"/>
      <c r="Z4" s="366"/>
      <c r="AA4" s="366" t="s">
        <v>65</v>
      </c>
      <c r="AB4" s="367">
        <v>250</v>
      </c>
      <c r="AC4" s="367">
        <v>200</v>
      </c>
      <c r="AD4" s="367">
        <v>150</v>
      </c>
      <c r="AE4" s="367">
        <v>120</v>
      </c>
      <c r="AF4" s="367">
        <v>90</v>
      </c>
      <c r="AG4" s="367">
        <v>60</v>
      </c>
      <c r="AH4" s="367">
        <v>25</v>
      </c>
      <c r="AI4" s="270"/>
      <c r="AJ4" s="270"/>
      <c r="AK4" s="270"/>
    </row>
    <row r="5" spans="1:37" s="477" customFormat="1" x14ac:dyDescent="0.25">
      <c r="A5" s="438"/>
      <c r="B5" s="479" t="s">
        <v>429</v>
      </c>
      <c r="C5" s="480" t="s">
        <v>35</v>
      </c>
      <c r="D5" s="479" t="s">
        <v>430</v>
      </c>
      <c r="E5" s="479" t="s">
        <v>431</v>
      </c>
      <c r="F5" s="481" t="s">
        <v>22</v>
      </c>
      <c r="G5" s="481" t="s">
        <v>23</v>
      </c>
      <c r="H5" s="481"/>
      <c r="I5" s="481" t="s">
        <v>26</v>
      </c>
      <c r="J5" s="481"/>
      <c r="K5" s="479" t="s">
        <v>432</v>
      </c>
      <c r="L5" s="482"/>
      <c r="M5" s="479" t="s">
        <v>436</v>
      </c>
      <c r="N5" s="482"/>
      <c r="O5" s="479" t="s">
        <v>369</v>
      </c>
      <c r="P5" s="482"/>
      <c r="Q5" s="479" t="s">
        <v>433</v>
      </c>
      <c r="R5" s="483"/>
      <c r="Y5" s="366">
        <f>IF(OR([3]Altalanos!$A$8="F1",[3]Altalanos!$A$8="F2",[3]Altalanos!$A$8="N1",[3]Altalanos!$A$8="N2"),1,2)</f>
        <v>2</v>
      </c>
      <c r="Z5" s="366"/>
      <c r="AA5" s="366" t="s">
        <v>66</v>
      </c>
      <c r="AB5" s="367">
        <v>200</v>
      </c>
      <c r="AC5" s="367">
        <v>150</v>
      </c>
      <c r="AD5" s="367">
        <v>120</v>
      </c>
      <c r="AE5" s="367">
        <v>90</v>
      </c>
      <c r="AF5" s="367">
        <v>60</v>
      </c>
      <c r="AG5" s="367">
        <v>40</v>
      </c>
      <c r="AH5" s="367">
        <v>15</v>
      </c>
      <c r="AI5" s="270"/>
      <c r="AJ5" s="270"/>
      <c r="AK5" s="270"/>
    </row>
    <row r="6" spans="1:37" s="477" customFormat="1" ht="11.1" customHeight="1" thickBot="1" x14ac:dyDescent="0.3">
      <c r="A6" s="535"/>
      <c r="B6" s="485"/>
      <c r="C6" s="485"/>
      <c r="D6" s="485"/>
      <c r="E6" s="485"/>
      <c r="F6" s="484" t="str">
        <f>IF(Y3="","",CONCATENATE(AH1," / ",VLOOKUP(Y3,AB1:AH1,5)," pont"))</f>
        <v/>
      </c>
      <c r="G6" s="486"/>
      <c r="H6" s="487"/>
      <c r="I6" s="486"/>
      <c r="J6" s="488"/>
      <c r="K6" s="485" t="str">
        <f>IF(Y3="","",CONCATENATE(VLOOKUP(Y3,AB1:AH1,4)," pont"))</f>
        <v/>
      </c>
      <c r="L6" s="488"/>
      <c r="M6" s="485" t="str">
        <f>IF(Y3="","",CONCATENATE(VLOOKUP(Y3,AB1:AH1,3)," pont"))</f>
        <v/>
      </c>
      <c r="N6" s="488"/>
      <c r="O6" s="485" t="str">
        <f>IF(Y3="","",CONCATENATE(VLOOKUP(Y3,AB1:AH1,2)," pont"))</f>
        <v/>
      </c>
      <c r="P6" s="488"/>
      <c r="Q6" s="485" t="str">
        <f>IF(Y3="","",CONCATENATE(VLOOKUP(Y3,AB1:AH1,1)," pont"))</f>
        <v/>
      </c>
      <c r="R6" s="489"/>
      <c r="Y6" s="366"/>
      <c r="Z6" s="366"/>
      <c r="AA6" s="366" t="s">
        <v>67</v>
      </c>
      <c r="AB6" s="367">
        <v>150</v>
      </c>
      <c r="AC6" s="367">
        <v>120</v>
      </c>
      <c r="AD6" s="367">
        <v>90</v>
      </c>
      <c r="AE6" s="367">
        <v>60</v>
      </c>
      <c r="AF6" s="367">
        <v>40</v>
      </c>
      <c r="AG6" s="367">
        <v>25</v>
      </c>
      <c r="AH6" s="367">
        <v>10</v>
      </c>
      <c r="AI6" s="270"/>
      <c r="AJ6" s="270"/>
      <c r="AK6" s="270"/>
    </row>
    <row r="7" spans="1:37" s="496" customFormat="1" ht="7.8" customHeight="1" x14ac:dyDescent="0.25">
      <c r="A7" s="490">
        <v>1</v>
      </c>
      <c r="B7" s="536">
        <f>IF($E7="","",VLOOKUP($E7,'[3]IV.kcs.-U12-F elo'!$A$7:$O$22,14))</f>
        <v>0</v>
      </c>
      <c r="C7" s="537">
        <f>IF($E7="","",VLOOKUP($E7,'[3]IV.kcs.-U12-F elo'!$A$7:$O$22,15))</f>
        <v>0</v>
      </c>
      <c r="D7" s="537" t="str">
        <f>IF($E7="","",VLOOKUP($E7,'[3]IV.kcs.-U12-F elo'!$A$7:$O$22,5))</f>
        <v>140921</v>
      </c>
      <c r="E7" s="538">
        <v>1</v>
      </c>
      <c r="F7" s="539" t="str">
        <f>UPPER(IF($E7="","",VLOOKUP($E7,'[3]IV.kcs.-U12-F elo'!$A$7:$O$22,2)))</f>
        <v>GYŐRY</v>
      </c>
      <c r="G7" s="539" t="str">
        <f>IF($E7="","",VLOOKUP($E7,'[3]IV.kcs.-U12-F elo'!$A$7:$O$22,3))</f>
        <v>László Benedek</v>
      </c>
      <c r="H7" s="539"/>
      <c r="I7" s="539" t="str">
        <f>IF($E7="","",VLOOKUP($E7,'[3]IV.kcs.-U12-F elo'!$A$7:$O$22,4))</f>
        <v>B.lelle-Karádi Ált. Isk. és AMI</v>
      </c>
      <c r="J7" s="540"/>
      <c r="K7" s="541"/>
      <c r="L7" s="541"/>
      <c r="M7" s="541"/>
      <c r="N7" s="541"/>
      <c r="O7" s="491"/>
      <c r="P7" s="492"/>
      <c r="Q7" s="493"/>
      <c r="R7" s="494"/>
      <c r="S7" s="495"/>
      <c r="U7" s="542" t="e">
        <f>#REF!</f>
        <v>#REF!</v>
      </c>
      <c r="Y7" s="366"/>
      <c r="Z7" s="366"/>
      <c r="AA7" s="366" t="s">
        <v>68</v>
      </c>
      <c r="AB7" s="367">
        <v>120</v>
      </c>
      <c r="AC7" s="367">
        <v>90</v>
      </c>
      <c r="AD7" s="367">
        <v>60</v>
      </c>
      <c r="AE7" s="367">
        <v>40</v>
      </c>
      <c r="AF7" s="367">
        <v>25</v>
      </c>
      <c r="AG7" s="367">
        <v>10</v>
      </c>
      <c r="AH7" s="367">
        <v>5</v>
      </c>
      <c r="AI7" s="270"/>
      <c r="AJ7" s="270"/>
      <c r="AK7" s="270"/>
    </row>
    <row r="8" spans="1:37" s="496" customFormat="1" ht="12.9" customHeight="1" x14ac:dyDescent="0.25">
      <c r="A8" s="497"/>
      <c r="B8" s="543"/>
      <c r="C8" s="544"/>
      <c r="D8" s="544"/>
      <c r="E8" s="545"/>
      <c r="F8" s="546"/>
      <c r="G8" s="546"/>
      <c r="H8" s="547"/>
      <c r="I8" s="548" t="s">
        <v>434</v>
      </c>
      <c r="J8" s="498" t="s">
        <v>437</v>
      </c>
      <c r="K8" s="549" t="str">
        <f>UPPER(IF(OR(J8="a",J8="as"),F7,IF(OR(J8="b",J8="bs"),F9,)))</f>
        <v>GYŐRY</v>
      </c>
      <c r="L8" s="549"/>
      <c r="M8" s="541"/>
      <c r="N8" s="541"/>
      <c r="O8" s="491"/>
      <c r="P8" s="492"/>
      <c r="Q8" s="493"/>
      <c r="R8" s="494"/>
      <c r="S8" s="495"/>
      <c r="U8" s="550" t="e">
        <f>#REF!</f>
        <v>#REF!</v>
      </c>
      <c r="Y8" s="366"/>
      <c r="Z8" s="366"/>
      <c r="AA8" s="366" t="s">
        <v>69</v>
      </c>
      <c r="AB8" s="367">
        <v>90</v>
      </c>
      <c r="AC8" s="367">
        <v>60</v>
      </c>
      <c r="AD8" s="367">
        <v>40</v>
      </c>
      <c r="AE8" s="367">
        <v>25</v>
      </c>
      <c r="AF8" s="367">
        <v>10</v>
      </c>
      <c r="AG8" s="367">
        <v>5</v>
      </c>
      <c r="AH8" s="367">
        <v>2</v>
      </c>
      <c r="AI8" s="270"/>
      <c r="AJ8" s="270"/>
      <c r="AK8" s="270"/>
    </row>
    <row r="9" spans="1:37" s="496" customFormat="1" ht="12.9" customHeight="1" x14ac:dyDescent="0.25">
      <c r="A9" s="497">
        <v>2</v>
      </c>
      <c r="B9" s="536" t="str">
        <f>IF($E9="","",VLOOKUP($E9,'[3]IV.kcs.-U12-F elo'!$A$7:$O$22,14))</f>
        <v/>
      </c>
      <c r="C9" s="537" t="str">
        <f>IF($E9="","",VLOOKUP($E9,'[3]IV.kcs.-U12-F elo'!$A$7:$O$22,15))</f>
        <v/>
      </c>
      <c r="D9" s="537" t="str">
        <f>IF($E9="","",VLOOKUP($E9,'[3]IV.kcs.-U12-F elo'!$A$7:$O$22,5))</f>
        <v/>
      </c>
      <c r="E9" s="538"/>
      <c r="F9" s="551" t="str">
        <f>UPPER(IF($E9="","",VLOOKUP($E9,'[3]IV.kcs.-U12-F elo'!$A$7:$O$22,2)))</f>
        <v/>
      </c>
      <c r="G9" s="551" t="str">
        <f>IF($E9="","",VLOOKUP($E9,'[3]IV.kcs.-U12-F elo'!$A$7:$O$22,3))</f>
        <v/>
      </c>
      <c r="H9" s="551"/>
      <c r="I9" s="539" t="str">
        <f>IF($E9="","",VLOOKUP($E9,'[3]IV.kcs.-U12-F elo'!$A$7:$O$22,4))</f>
        <v/>
      </c>
      <c r="J9" s="552"/>
      <c r="K9" s="541"/>
      <c r="L9" s="553"/>
      <c r="M9" s="541"/>
      <c r="N9" s="541"/>
      <c r="O9" s="491"/>
      <c r="P9" s="492"/>
      <c r="Q9" s="493"/>
      <c r="R9" s="494"/>
      <c r="S9" s="495"/>
      <c r="U9" s="550" t="e">
        <f>#REF!</f>
        <v>#REF!</v>
      </c>
      <c r="Y9" s="366"/>
      <c r="Z9" s="366"/>
      <c r="AA9" s="366" t="s">
        <v>70</v>
      </c>
      <c r="AB9" s="367">
        <v>60</v>
      </c>
      <c r="AC9" s="367">
        <v>40</v>
      </c>
      <c r="AD9" s="367">
        <v>25</v>
      </c>
      <c r="AE9" s="367">
        <v>10</v>
      </c>
      <c r="AF9" s="367">
        <v>5</v>
      </c>
      <c r="AG9" s="367">
        <v>2</v>
      </c>
      <c r="AH9" s="367">
        <v>1</v>
      </c>
      <c r="AI9" s="270"/>
      <c r="AJ9" s="270"/>
      <c r="AK9" s="270"/>
    </row>
    <row r="10" spans="1:37" s="496" customFormat="1" ht="12.9" customHeight="1" x14ac:dyDescent="0.25">
      <c r="A10" s="497"/>
      <c r="B10" s="543"/>
      <c r="C10" s="544"/>
      <c r="D10" s="544"/>
      <c r="E10" s="554"/>
      <c r="F10" s="546"/>
      <c r="G10" s="546"/>
      <c r="H10" s="547"/>
      <c r="I10" s="541"/>
      <c r="J10" s="555"/>
      <c r="K10" s="556" t="s">
        <v>434</v>
      </c>
      <c r="L10" s="499" t="s">
        <v>437</v>
      </c>
      <c r="M10" s="549" t="str">
        <f>UPPER(IF(OR(L10="a",L10="as"),K8,IF(OR(L10="b",L10="bs"),K12,)))</f>
        <v>GYŐRY</v>
      </c>
      <c r="N10" s="557"/>
      <c r="O10" s="558"/>
      <c r="P10" s="558"/>
      <c r="Q10" s="493"/>
      <c r="R10" s="494"/>
      <c r="S10" s="495"/>
      <c r="U10" s="550" t="e">
        <f>#REF!</f>
        <v>#REF!</v>
      </c>
      <c r="Y10" s="366"/>
      <c r="Z10" s="366"/>
      <c r="AA10" s="366" t="s">
        <v>71</v>
      </c>
      <c r="AB10" s="367">
        <v>40</v>
      </c>
      <c r="AC10" s="367">
        <v>25</v>
      </c>
      <c r="AD10" s="367">
        <v>15</v>
      </c>
      <c r="AE10" s="367">
        <v>7</v>
      </c>
      <c r="AF10" s="367">
        <v>4</v>
      </c>
      <c r="AG10" s="367">
        <v>1</v>
      </c>
      <c r="AH10" s="367">
        <v>0</v>
      </c>
      <c r="AI10" s="270"/>
      <c r="AJ10" s="270"/>
      <c r="AK10" s="270"/>
    </row>
    <row r="11" spans="1:37" s="496" customFormat="1" ht="12.9" customHeight="1" x14ac:dyDescent="0.25">
      <c r="A11" s="497">
        <v>3</v>
      </c>
      <c r="B11" s="536">
        <f>IF($E11="","",VLOOKUP($E11,'[3]IV.kcs.-U12-F elo'!$A$7:$O$22,14))</f>
        <v>0</v>
      </c>
      <c r="C11" s="537">
        <f>IF($E11="","",VLOOKUP($E11,'[3]IV.kcs.-U12-F elo'!$A$7:$O$22,15))</f>
        <v>0</v>
      </c>
      <c r="D11" s="537" t="str">
        <f>IF($E11="","",VLOOKUP($E11,'[3]IV.kcs.-U12-F elo'!$A$7:$O$22,5))</f>
        <v>141228</v>
      </c>
      <c r="E11" s="538">
        <v>3</v>
      </c>
      <c r="F11" s="551" t="str">
        <f>UPPER(IF($E11="","",VLOOKUP($E11,'[3]IV.kcs.-U12-F elo'!$A$7:$O$22,2)))</f>
        <v>KOLLÁR</v>
      </c>
      <c r="G11" s="551" t="str">
        <f>IF($E11="","",VLOOKUP($E11,'[3]IV.kcs.-U12-F elo'!$A$7:$O$22,3))</f>
        <v>Barnabás Huba</v>
      </c>
      <c r="H11" s="551"/>
      <c r="I11" s="551" t="str">
        <f>IF($E11="","",VLOOKUP($E11,'[3]IV.kcs.-U12-F elo'!$A$7:$O$22,4))</f>
        <v>Lorántffy Zs. Kaposvár</v>
      </c>
      <c r="J11" s="540"/>
      <c r="K11" s="541"/>
      <c r="L11" s="559"/>
      <c r="M11" s="541" t="s">
        <v>760</v>
      </c>
      <c r="N11" s="560"/>
      <c r="O11" s="558"/>
      <c r="P11" s="558"/>
      <c r="Q11" s="493"/>
      <c r="R11" s="494"/>
      <c r="S11" s="495"/>
      <c r="U11" s="550" t="e">
        <f>#REF!</f>
        <v>#REF!</v>
      </c>
      <c r="Y11" s="366"/>
      <c r="Z11" s="366"/>
      <c r="AA11" s="366" t="s">
        <v>72</v>
      </c>
      <c r="AB11" s="367">
        <v>25</v>
      </c>
      <c r="AC11" s="367">
        <v>15</v>
      </c>
      <c r="AD11" s="367">
        <v>10</v>
      </c>
      <c r="AE11" s="367">
        <v>6</v>
      </c>
      <c r="AF11" s="367">
        <v>3</v>
      </c>
      <c r="AG11" s="367">
        <v>1</v>
      </c>
      <c r="AH11" s="367">
        <v>0</v>
      </c>
      <c r="AI11" s="270"/>
      <c r="AJ11" s="270"/>
      <c r="AK11" s="270"/>
    </row>
    <row r="12" spans="1:37" s="496" customFormat="1" ht="12.9" customHeight="1" x14ac:dyDescent="0.25">
      <c r="A12" s="497"/>
      <c r="B12" s="543"/>
      <c r="C12" s="544"/>
      <c r="D12" s="544"/>
      <c r="E12" s="554"/>
      <c r="F12" s="546"/>
      <c r="G12" s="546"/>
      <c r="H12" s="547"/>
      <c r="I12" s="548" t="s">
        <v>434</v>
      </c>
      <c r="J12" s="498" t="s">
        <v>437</v>
      </c>
      <c r="K12" s="549" t="str">
        <f>UPPER(IF(OR(J12="a",J12="as"),F11,IF(OR(J12="b",J12="bs"),F13,)))</f>
        <v>KOLLÁR</v>
      </c>
      <c r="L12" s="561"/>
      <c r="M12" s="541"/>
      <c r="N12" s="560"/>
      <c r="O12" s="558"/>
      <c r="P12" s="558"/>
      <c r="Q12" s="493"/>
      <c r="R12" s="494"/>
      <c r="S12" s="495"/>
      <c r="U12" s="550" t="e">
        <f>#REF!</f>
        <v>#REF!</v>
      </c>
      <c r="Y12" s="366"/>
      <c r="Z12" s="366"/>
      <c r="AA12" s="366" t="s">
        <v>77</v>
      </c>
      <c r="AB12" s="367">
        <v>15</v>
      </c>
      <c r="AC12" s="367">
        <v>10</v>
      </c>
      <c r="AD12" s="367">
        <v>6</v>
      </c>
      <c r="AE12" s="367">
        <v>3</v>
      </c>
      <c r="AF12" s="367">
        <v>1</v>
      </c>
      <c r="AG12" s="367">
        <v>0</v>
      </c>
      <c r="AH12" s="367">
        <v>0</v>
      </c>
      <c r="AI12" s="270"/>
      <c r="AJ12" s="270"/>
      <c r="AK12" s="270"/>
    </row>
    <row r="13" spans="1:37" s="496" customFormat="1" ht="12.9" customHeight="1" x14ac:dyDescent="0.25">
      <c r="A13" s="497">
        <v>4</v>
      </c>
      <c r="B13" s="536" t="str">
        <f>IF($E13="","",VLOOKUP($E13,'[3]IV.kcs.-U12-F elo'!$A$7:$O$22,14))</f>
        <v/>
      </c>
      <c r="C13" s="537" t="str">
        <f>IF($E13="","",VLOOKUP($E13,'[3]IV.kcs.-U12-F elo'!$A$7:$O$22,15))</f>
        <v/>
      </c>
      <c r="D13" s="537" t="str">
        <f>IF($E13="","",VLOOKUP($E13,'[3]IV.kcs.-U12-F elo'!$A$7:$O$22,5))</f>
        <v/>
      </c>
      <c r="E13" s="538"/>
      <c r="F13" s="551" t="str">
        <f>UPPER(IF($E13="","",VLOOKUP($E13,'[3]IV.kcs.-U12-F elo'!$A$7:$O$22,2)))</f>
        <v/>
      </c>
      <c r="G13" s="551" t="str">
        <f>IF($E13="","",VLOOKUP($E13,'[3]IV.kcs.-U12-F elo'!$A$7:$O$22,3))</f>
        <v/>
      </c>
      <c r="H13" s="551"/>
      <c r="I13" s="551" t="str">
        <f>IF($E13="","",VLOOKUP($E13,'[3]IV.kcs.-U12-F elo'!$A$7:$O$22,4))</f>
        <v/>
      </c>
      <c r="J13" s="562"/>
      <c r="K13" s="541"/>
      <c r="L13" s="541"/>
      <c r="M13" s="541"/>
      <c r="N13" s="560"/>
      <c r="O13" s="558"/>
      <c r="P13" s="558"/>
      <c r="Q13" s="493"/>
      <c r="R13" s="494"/>
      <c r="S13" s="495"/>
      <c r="U13" s="550" t="e">
        <f>#REF!</f>
        <v>#REF!</v>
      </c>
      <c r="Y13" s="366"/>
      <c r="Z13" s="366"/>
      <c r="AA13" s="366" t="s">
        <v>73</v>
      </c>
      <c r="AB13" s="367">
        <v>10</v>
      </c>
      <c r="AC13" s="367">
        <v>6</v>
      </c>
      <c r="AD13" s="367">
        <v>3</v>
      </c>
      <c r="AE13" s="367">
        <v>1</v>
      </c>
      <c r="AF13" s="367">
        <v>0</v>
      </c>
      <c r="AG13" s="367">
        <v>0</v>
      </c>
      <c r="AH13" s="367">
        <v>0</v>
      </c>
      <c r="AI13" s="270"/>
      <c r="AJ13" s="270"/>
      <c r="AK13" s="270"/>
    </row>
    <row r="14" spans="1:37" s="496" customFormat="1" ht="12.9" customHeight="1" x14ac:dyDescent="0.25">
      <c r="A14" s="497"/>
      <c r="B14" s="543"/>
      <c r="C14" s="544"/>
      <c r="D14" s="544"/>
      <c r="E14" s="554"/>
      <c r="F14" s="541"/>
      <c r="G14" s="541"/>
      <c r="H14" s="563"/>
      <c r="I14" s="564"/>
      <c r="J14" s="555"/>
      <c r="K14" s="541"/>
      <c r="L14" s="541"/>
      <c r="M14" s="556" t="s">
        <v>434</v>
      </c>
      <c r="N14" s="499" t="s">
        <v>437</v>
      </c>
      <c r="O14" s="549" t="str">
        <f>UPPER(IF(OR(N14="a",N14="as"),M10,IF(OR(N14="b",N14="bs"),M18,)))</f>
        <v>GYŐRY</v>
      </c>
      <c r="P14" s="557"/>
      <c r="Q14" s="493"/>
      <c r="R14" s="494"/>
      <c r="S14" s="495"/>
      <c r="U14" s="550" t="e">
        <f>#REF!</f>
        <v>#REF!</v>
      </c>
      <c r="Y14" s="366"/>
      <c r="Z14" s="366"/>
      <c r="AA14" s="366" t="s">
        <v>74</v>
      </c>
      <c r="AB14" s="367">
        <v>3</v>
      </c>
      <c r="AC14" s="367">
        <v>2</v>
      </c>
      <c r="AD14" s="367">
        <v>1</v>
      </c>
      <c r="AE14" s="367">
        <v>0</v>
      </c>
      <c r="AF14" s="367">
        <v>0</v>
      </c>
      <c r="AG14" s="367">
        <v>0</v>
      </c>
      <c r="AH14" s="367">
        <v>0</v>
      </c>
      <c r="AI14" s="270"/>
      <c r="AJ14" s="270"/>
      <c r="AK14" s="270"/>
    </row>
    <row r="15" spans="1:37" s="496" customFormat="1" ht="12.9" customHeight="1" x14ac:dyDescent="0.25">
      <c r="A15" s="490">
        <v>5</v>
      </c>
      <c r="B15" s="536">
        <f>IF($E15="","",VLOOKUP($E15,'[3]IV.kcs.-U12-F elo'!$A$7:$O$22,14))</f>
        <v>0</v>
      </c>
      <c r="C15" s="537">
        <f>IF($E15="","",VLOOKUP($E15,'[3]IV.kcs.-U12-F elo'!$A$7:$O$22,15))</f>
        <v>0</v>
      </c>
      <c r="D15" s="537" t="str">
        <f>IF($E15="","",VLOOKUP($E15,'[3]IV.kcs.-U12-F elo'!$A$7:$O$22,5))</f>
        <v>140901</v>
      </c>
      <c r="E15" s="538">
        <v>5</v>
      </c>
      <c r="F15" s="539" t="str">
        <f>UPPER(IF($E15="","",VLOOKUP($E15,'[3]IV.kcs.-U12-F elo'!$A$7:$O$22,2)))</f>
        <v>KÖRMENDI-BOHORQUEZ</v>
      </c>
      <c r="G15" s="539" t="str">
        <f>IF($E15="","",VLOOKUP($E15,'[3]IV.kcs.-U12-F elo'!$A$7:$O$22,3))</f>
        <v>Hugó Gábor</v>
      </c>
      <c r="H15" s="539"/>
      <c r="I15" s="539" t="str">
        <f>IF($E15="","",VLOOKUP($E15,'[3]IV.kcs.-U12-F elo'!$A$7:$O$22,4))</f>
        <v>Nagyboldogasszony - Kaposvár</v>
      </c>
      <c r="J15" s="565"/>
      <c r="K15" s="541"/>
      <c r="L15" s="541"/>
      <c r="M15" s="541"/>
      <c r="N15" s="560"/>
      <c r="O15" s="541" t="s">
        <v>762</v>
      </c>
      <c r="P15" s="560"/>
      <c r="Q15" s="493"/>
      <c r="R15" s="494"/>
      <c r="S15" s="495"/>
      <c r="U15" s="550" t="e">
        <f>#REF!</f>
        <v>#REF!</v>
      </c>
      <c r="Y15" s="366"/>
      <c r="Z15" s="366"/>
      <c r="AA15" s="366"/>
      <c r="AB15" s="366"/>
      <c r="AC15" s="366"/>
      <c r="AD15" s="366"/>
      <c r="AE15" s="366"/>
      <c r="AF15" s="366"/>
      <c r="AG15" s="366"/>
      <c r="AH15" s="366"/>
      <c r="AI15" s="270"/>
      <c r="AJ15" s="270"/>
      <c r="AK15" s="270"/>
    </row>
    <row r="16" spans="1:37" s="496" customFormat="1" ht="12.9" customHeight="1" thickBot="1" x14ac:dyDescent="0.3">
      <c r="A16" s="497"/>
      <c r="B16" s="543"/>
      <c r="C16" s="544"/>
      <c r="D16" s="544"/>
      <c r="E16" s="554"/>
      <c r="F16" s="546"/>
      <c r="G16" s="546"/>
      <c r="H16" s="547"/>
      <c r="I16" s="548" t="s">
        <v>434</v>
      </c>
      <c r="J16" s="498" t="s">
        <v>437</v>
      </c>
      <c r="K16" s="549" t="str">
        <f>UPPER(IF(OR(J16="a",J16="as"),F15,IF(OR(J16="b",J16="bs"),F17,)))</f>
        <v>KÖRMENDI-BOHORQUEZ</v>
      </c>
      <c r="L16" s="549"/>
      <c r="M16" s="541"/>
      <c r="N16" s="560"/>
      <c r="O16" s="558"/>
      <c r="P16" s="560"/>
      <c r="Q16" s="493"/>
      <c r="R16" s="494"/>
      <c r="S16" s="495"/>
      <c r="U16" s="566" t="e">
        <f>#REF!</f>
        <v>#REF!</v>
      </c>
      <c r="Y16" s="366"/>
      <c r="Z16" s="366"/>
      <c r="AA16" s="366" t="s">
        <v>52</v>
      </c>
      <c r="AB16" s="367">
        <v>150</v>
      </c>
      <c r="AC16" s="367">
        <v>120</v>
      </c>
      <c r="AD16" s="367">
        <v>90</v>
      </c>
      <c r="AE16" s="367">
        <v>60</v>
      </c>
      <c r="AF16" s="367">
        <v>40</v>
      </c>
      <c r="AG16" s="367">
        <v>25</v>
      </c>
      <c r="AH16" s="367">
        <v>15</v>
      </c>
      <c r="AI16" s="270"/>
      <c r="AJ16" s="270"/>
      <c r="AK16" s="270"/>
    </row>
    <row r="17" spans="1:37" s="496" customFormat="1" ht="12.9" customHeight="1" x14ac:dyDescent="0.25">
      <c r="A17" s="497">
        <v>6</v>
      </c>
      <c r="B17" s="536" t="str">
        <f>IF($E17="","",VLOOKUP($E17,'[3]IV.kcs.-U12-F elo'!$A$7:$O$22,14))</f>
        <v/>
      </c>
      <c r="C17" s="537" t="str">
        <f>IF($E17="","",VLOOKUP($E17,'[3]IV.kcs.-U12-F elo'!$A$7:$O$22,15))</f>
        <v/>
      </c>
      <c r="D17" s="537" t="str">
        <f>IF($E17="","",VLOOKUP($E17,'[3]IV.kcs.-U12-F elo'!$A$7:$O$22,5))</f>
        <v/>
      </c>
      <c r="E17" s="538"/>
      <c r="F17" s="551" t="str">
        <f>UPPER(IF($E17="","",VLOOKUP($E17,'[3]IV.kcs.-U12-F elo'!$A$7:$O$22,2)))</f>
        <v/>
      </c>
      <c r="G17" s="551" t="str">
        <f>IF($E17="","",VLOOKUP($E17,'[3]IV.kcs.-U12-F elo'!$A$7:$O$22,3))</f>
        <v/>
      </c>
      <c r="H17" s="551"/>
      <c r="I17" s="551" t="str">
        <f>IF($E17="","",VLOOKUP($E17,'[3]IV.kcs.-U12-F elo'!$A$7:$O$22,4))</f>
        <v/>
      </c>
      <c r="J17" s="552"/>
      <c r="K17" s="541"/>
      <c r="L17" s="553"/>
      <c r="M17" s="541"/>
      <c r="N17" s="560"/>
      <c r="O17" s="558"/>
      <c r="P17" s="560"/>
      <c r="Q17" s="493"/>
      <c r="R17" s="494"/>
      <c r="S17" s="495"/>
      <c r="Y17" s="366"/>
      <c r="Z17" s="366"/>
      <c r="AA17" s="366" t="s">
        <v>65</v>
      </c>
      <c r="AB17" s="367">
        <v>120</v>
      </c>
      <c r="AC17" s="367">
        <v>90</v>
      </c>
      <c r="AD17" s="367">
        <v>60</v>
      </c>
      <c r="AE17" s="367">
        <v>40</v>
      </c>
      <c r="AF17" s="367">
        <v>25</v>
      </c>
      <c r="AG17" s="367">
        <v>15</v>
      </c>
      <c r="AH17" s="367">
        <v>8</v>
      </c>
      <c r="AI17" s="270"/>
      <c r="AJ17" s="270"/>
      <c r="AK17" s="270"/>
    </row>
    <row r="18" spans="1:37" s="496" customFormat="1" ht="12.9" customHeight="1" x14ac:dyDescent="0.25">
      <c r="A18" s="497"/>
      <c r="B18" s="543"/>
      <c r="C18" s="544"/>
      <c r="D18" s="544"/>
      <c r="E18" s="554"/>
      <c r="F18" s="546"/>
      <c r="G18" s="546"/>
      <c r="H18" s="547"/>
      <c r="I18" s="541"/>
      <c r="J18" s="555"/>
      <c r="K18" s="556" t="s">
        <v>434</v>
      </c>
      <c r="L18" s="499" t="s">
        <v>437</v>
      </c>
      <c r="M18" s="549" t="str">
        <f>UPPER(IF(OR(L18="a",L18="as"),K16,IF(OR(L18="b",L18="bs"),K20,)))</f>
        <v>KÖRMENDI-BOHORQUEZ</v>
      </c>
      <c r="N18" s="567"/>
      <c r="O18" s="558"/>
      <c r="P18" s="560"/>
      <c r="Q18" s="493"/>
      <c r="R18" s="494"/>
      <c r="S18" s="495"/>
      <c r="Y18" s="366"/>
      <c r="Z18" s="366"/>
      <c r="AA18" s="366" t="s">
        <v>66</v>
      </c>
      <c r="AB18" s="367">
        <v>90</v>
      </c>
      <c r="AC18" s="367">
        <v>60</v>
      </c>
      <c r="AD18" s="367">
        <v>40</v>
      </c>
      <c r="AE18" s="367">
        <v>25</v>
      </c>
      <c r="AF18" s="367">
        <v>15</v>
      </c>
      <c r="AG18" s="367">
        <v>8</v>
      </c>
      <c r="AH18" s="367">
        <v>4</v>
      </c>
      <c r="AI18" s="270"/>
      <c r="AJ18" s="270"/>
      <c r="AK18" s="270"/>
    </row>
    <row r="19" spans="1:37" s="496" customFormat="1" ht="12.9" customHeight="1" x14ac:dyDescent="0.25">
      <c r="A19" s="497">
        <v>7</v>
      </c>
      <c r="B19" s="536">
        <f>IF($E19="","",VLOOKUP($E19,'[3]IV.kcs.-U12-F elo'!$A$7:$O$22,14))</f>
        <v>0</v>
      </c>
      <c r="C19" s="537">
        <f>IF($E19="","",VLOOKUP($E19,'[3]IV.kcs.-U12-F elo'!$A$7:$O$22,15))</f>
        <v>0</v>
      </c>
      <c r="D19" s="537" t="str">
        <f>IF($E19="","",VLOOKUP($E19,'[3]IV.kcs.-U12-F elo'!$A$7:$O$22,5))</f>
        <v>140926</v>
      </c>
      <c r="E19" s="538">
        <v>4</v>
      </c>
      <c r="F19" s="551" t="str">
        <f>UPPER(IF($E19="","",VLOOKUP($E19,'[3]IV.kcs.-U12-F elo'!$A$7:$O$22,2)))</f>
        <v>KOPP</v>
      </c>
      <c r="G19" s="551" t="str">
        <f>IF($E19="","",VLOOKUP($E19,'[3]IV.kcs.-U12-F elo'!$A$7:$O$22,3))</f>
        <v>Ádám</v>
      </c>
      <c r="H19" s="551"/>
      <c r="I19" s="551" t="str">
        <f>IF($E19="","",VLOOKUP($E19,'[3]IV.kcs.-U12-F elo'!$A$7:$O$22,4))</f>
        <v>Siófoki Vak Bottyán J.Ált.Isk. és AMI</v>
      </c>
      <c r="J19" s="540"/>
      <c r="K19" s="541"/>
      <c r="L19" s="559"/>
      <c r="M19" s="541" t="s">
        <v>761</v>
      </c>
      <c r="N19" s="558"/>
      <c r="O19" s="558"/>
      <c r="P19" s="560"/>
      <c r="Q19" s="493"/>
      <c r="R19" s="494"/>
      <c r="S19" s="495"/>
      <c r="Y19" s="366"/>
      <c r="Z19" s="366"/>
      <c r="AA19" s="366" t="s">
        <v>67</v>
      </c>
      <c r="AB19" s="367">
        <v>60</v>
      </c>
      <c r="AC19" s="367">
        <v>40</v>
      </c>
      <c r="AD19" s="367">
        <v>25</v>
      </c>
      <c r="AE19" s="367">
        <v>15</v>
      </c>
      <c r="AF19" s="367">
        <v>8</v>
      </c>
      <c r="AG19" s="367">
        <v>4</v>
      </c>
      <c r="AH19" s="367">
        <v>2</v>
      </c>
      <c r="AI19" s="270"/>
      <c r="AJ19" s="270"/>
      <c r="AK19" s="270"/>
    </row>
    <row r="20" spans="1:37" s="496" customFormat="1" ht="12.9" customHeight="1" x14ac:dyDescent="0.25">
      <c r="A20" s="497"/>
      <c r="B20" s="543"/>
      <c r="C20" s="544"/>
      <c r="D20" s="544"/>
      <c r="E20" s="545"/>
      <c r="F20" s="546"/>
      <c r="G20" s="546"/>
      <c r="H20" s="547"/>
      <c r="I20" s="548" t="s">
        <v>434</v>
      </c>
      <c r="J20" s="498" t="s">
        <v>437</v>
      </c>
      <c r="K20" s="549" t="str">
        <f>UPPER(IF(OR(J20="a",J20="as"),F19,IF(OR(J20="b",J20="bs"),F21,)))</f>
        <v>KOPP</v>
      </c>
      <c r="L20" s="561"/>
      <c r="M20" s="541"/>
      <c r="N20" s="558"/>
      <c r="O20" s="558"/>
      <c r="P20" s="560"/>
      <c r="Q20" s="493"/>
      <c r="R20" s="494"/>
      <c r="S20" s="495"/>
      <c r="Y20" s="366"/>
      <c r="Z20" s="366"/>
      <c r="AA20" s="366" t="s">
        <v>68</v>
      </c>
      <c r="AB20" s="367">
        <v>40</v>
      </c>
      <c r="AC20" s="367">
        <v>25</v>
      </c>
      <c r="AD20" s="367">
        <v>15</v>
      </c>
      <c r="AE20" s="367">
        <v>8</v>
      </c>
      <c r="AF20" s="367">
        <v>4</v>
      </c>
      <c r="AG20" s="367">
        <v>2</v>
      </c>
      <c r="AH20" s="367">
        <v>1</v>
      </c>
      <c r="AI20" s="270"/>
      <c r="AJ20" s="270"/>
      <c r="AK20" s="270"/>
    </row>
    <row r="21" spans="1:37" s="496" customFormat="1" ht="12.9" customHeight="1" x14ac:dyDescent="0.25">
      <c r="A21" s="497">
        <v>8</v>
      </c>
      <c r="B21" s="536" t="str">
        <f>IF($E21="","",VLOOKUP($E21,'[3]IV.kcs.-U12-F elo'!$A$7:$O$22,14))</f>
        <v/>
      </c>
      <c r="C21" s="537" t="str">
        <f>IF($E21="","",VLOOKUP($E21,'[3]IV.kcs.-U12-F elo'!$A$7:$O$22,15))</f>
        <v/>
      </c>
      <c r="D21" s="537" t="str">
        <f>IF($E21="","",VLOOKUP($E21,'[3]IV.kcs.-U12-F elo'!$A$7:$O$22,5))</f>
        <v/>
      </c>
      <c r="E21" s="538"/>
      <c r="F21" s="551" t="str">
        <f>UPPER(IF($E21="","",VLOOKUP($E21,'[3]IV.kcs.-U12-F elo'!$A$7:$O$22,2)))</f>
        <v/>
      </c>
      <c r="G21" s="551" t="str">
        <f>IF($E21="","",VLOOKUP($E21,'[3]IV.kcs.-U12-F elo'!$A$7:$O$22,3))</f>
        <v/>
      </c>
      <c r="H21" s="551"/>
      <c r="I21" s="551" t="str">
        <f>IF($E21="","",VLOOKUP($E21,'[3]IV.kcs.-U12-F elo'!$A$7:$O$22,4))</f>
        <v/>
      </c>
      <c r="J21" s="562"/>
      <c r="K21" s="541"/>
      <c r="L21" s="541"/>
      <c r="M21" s="541"/>
      <c r="N21" s="558"/>
      <c r="O21" s="558"/>
      <c r="P21" s="560"/>
      <c r="Q21" s="493"/>
      <c r="R21" s="494"/>
      <c r="S21" s="495"/>
      <c r="Y21" s="366"/>
      <c r="Z21" s="366"/>
      <c r="AA21" s="366" t="s">
        <v>69</v>
      </c>
      <c r="AB21" s="367">
        <v>25</v>
      </c>
      <c r="AC21" s="367">
        <v>15</v>
      </c>
      <c r="AD21" s="367">
        <v>10</v>
      </c>
      <c r="AE21" s="367">
        <v>6</v>
      </c>
      <c r="AF21" s="367">
        <v>3</v>
      </c>
      <c r="AG21" s="367">
        <v>1</v>
      </c>
      <c r="AH21" s="367">
        <v>0</v>
      </c>
      <c r="AI21" s="270"/>
      <c r="AJ21" s="270"/>
      <c r="AK21" s="270"/>
    </row>
    <row r="22" spans="1:37" s="496" customFormat="1" ht="12.9" customHeight="1" x14ac:dyDescent="0.25">
      <c r="A22" s="497"/>
      <c r="B22" s="543"/>
      <c r="C22" s="544"/>
      <c r="D22" s="544"/>
      <c r="E22" s="545"/>
      <c r="F22" s="564"/>
      <c r="G22" s="564"/>
      <c r="H22" s="568"/>
      <c r="I22" s="564"/>
      <c r="J22" s="555"/>
      <c r="K22" s="541"/>
      <c r="L22" s="541"/>
      <c r="M22" s="541"/>
      <c r="N22" s="558"/>
      <c r="O22" s="556" t="s">
        <v>434</v>
      </c>
      <c r="P22" s="499" t="s">
        <v>438</v>
      </c>
      <c r="Q22" s="549" t="str">
        <f>UPPER(IF(OR(P22="a",P22="as"),O14,IF(OR(P22="b",P22="bs"),O30,)))</f>
        <v>KAPIN</v>
      </c>
      <c r="R22" s="557"/>
      <c r="S22" s="495"/>
      <c r="Y22" s="366"/>
      <c r="Z22" s="366"/>
      <c r="AA22" s="366" t="s">
        <v>70</v>
      </c>
      <c r="AB22" s="367">
        <v>15</v>
      </c>
      <c r="AC22" s="367">
        <v>10</v>
      </c>
      <c r="AD22" s="367">
        <v>6</v>
      </c>
      <c r="AE22" s="367">
        <v>3</v>
      </c>
      <c r="AF22" s="367">
        <v>1</v>
      </c>
      <c r="AG22" s="367">
        <v>0</v>
      </c>
      <c r="AH22" s="367">
        <v>0</v>
      </c>
      <c r="AI22" s="270"/>
      <c r="AJ22" s="270"/>
      <c r="AK22" s="270"/>
    </row>
    <row r="23" spans="1:37" s="496" customFormat="1" ht="12.9" customHeight="1" x14ac:dyDescent="0.25">
      <c r="A23" s="497">
        <v>9</v>
      </c>
      <c r="B23" s="536" t="str">
        <f>IF($E23="","",VLOOKUP($E23,'[3]IV.kcs.-U12-F elo'!$A$7:$O$22,14))</f>
        <v/>
      </c>
      <c r="C23" s="537" t="str">
        <f>IF($E23="","",VLOOKUP($E23,'[3]IV.kcs.-U12-F elo'!$A$7:$O$22,15))</f>
        <v/>
      </c>
      <c r="D23" s="537" t="str">
        <f>IF($E23="","",VLOOKUP($E23,'[3]IV.kcs.-U12-F elo'!$A$7:$O$22,5))</f>
        <v/>
      </c>
      <c r="E23" s="538"/>
      <c r="F23" s="551" t="str">
        <f>UPPER(IF($E23="","",VLOOKUP($E23,'[3]IV.kcs.-U12-F elo'!$A$7:$O$22,2)))</f>
        <v/>
      </c>
      <c r="G23" s="551" t="str">
        <f>IF($E23="","",VLOOKUP($E23,'[3]IV.kcs.-U12-F elo'!$A$7:$O$22,3))</f>
        <v/>
      </c>
      <c r="H23" s="551"/>
      <c r="I23" s="551" t="str">
        <f>IF($E23="","",VLOOKUP($E23,'[3]IV.kcs.-U12-F elo'!$A$7:$O$22,4))</f>
        <v/>
      </c>
      <c r="J23" s="540"/>
      <c r="K23" s="541"/>
      <c r="L23" s="541"/>
      <c r="M23" s="541"/>
      <c r="N23" s="558"/>
      <c r="O23" s="541"/>
      <c r="P23" s="560"/>
      <c r="Q23" s="541" t="s">
        <v>765</v>
      </c>
      <c r="R23" s="558"/>
      <c r="S23" s="495"/>
      <c r="Y23" s="366"/>
      <c r="Z23" s="366"/>
      <c r="AA23" s="366" t="s">
        <v>71</v>
      </c>
      <c r="AB23" s="367">
        <v>10</v>
      </c>
      <c r="AC23" s="367">
        <v>6</v>
      </c>
      <c r="AD23" s="367">
        <v>3</v>
      </c>
      <c r="AE23" s="367">
        <v>1</v>
      </c>
      <c r="AF23" s="367">
        <v>0</v>
      </c>
      <c r="AG23" s="367">
        <v>0</v>
      </c>
      <c r="AH23" s="367">
        <v>0</v>
      </c>
      <c r="AI23" s="270"/>
      <c r="AJ23" s="270"/>
      <c r="AK23" s="270"/>
    </row>
    <row r="24" spans="1:37" s="496" customFormat="1" ht="12.9" customHeight="1" x14ac:dyDescent="0.25">
      <c r="A24" s="497"/>
      <c r="B24" s="543"/>
      <c r="C24" s="544"/>
      <c r="D24" s="544"/>
      <c r="E24" s="545"/>
      <c r="F24" s="546"/>
      <c r="G24" s="546"/>
      <c r="H24" s="547"/>
      <c r="I24" s="548" t="s">
        <v>434</v>
      </c>
      <c r="J24" s="498" t="s">
        <v>438</v>
      </c>
      <c r="K24" s="549" t="str">
        <f>UPPER(IF(OR(J24="a",J24="as"),F23,IF(OR(J24="b",J24="bs"),F25,)))</f>
        <v>PEITLER</v>
      </c>
      <c r="L24" s="549"/>
      <c r="M24" s="541"/>
      <c r="N24" s="558"/>
      <c r="O24" s="558"/>
      <c r="P24" s="560"/>
      <c r="Q24" s="493"/>
      <c r="R24" s="494"/>
      <c r="S24" s="495"/>
      <c r="Y24" s="366"/>
      <c r="Z24" s="366"/>
      <c r="AA24" s="366" t="s">
        <v>72</v>
      </c>
      <c r="AB24" s="367">
        <v>6</v>
      </c>
      <c r="AC24" s="367">
        <v>3</v>
      </c>
      <c r="AD24" s="367">
        <v>1</v>
      </c>
      <c r="AE24" s="367">
        <v>0</v>
      </c>
      <c r="AF24" s="367">
        <v>0</v>
      </c>
      <c r="AG24" s="367">
        <v>0</v>
      </c>
      <c r="AH24" s="367">
        <v>0</v>
      </c>
      <c r="AI24" s="270"/>
      <c r="AJ24" s="270"/>
      <c r="AK24" s="270"/>
    </row>
    <row r="25" spans="1:37" s="496" customFormat="1" ht="12.9" customHeight="1" x14ac:dyDescent="0.25">
      <c r="A25" s="497">
        <v>10</v>
      </c>
      <c r="B25" s="536">
        <f>IF($E25="","",VLOOKUP($E25,'[3]IV.kcs.-U12-F elo'!$A$7:$O$22,14))</f>
        <v>0</v>
      </c>
      <c r="C25" s="537">
        <f>IF($E25="","",VLOOKUP($E25,'[3]IV.kcs.-U12-F elo'!$A$7:$O$22,15))</f>
        <v>0</v>
      </c>
      <c r="D25" s="537" t="str">
        <f>IF($E25="","",VLOOKUP($E25,'[3]IV.kcs.-U12-F elo'!$A$7:$O$22,5))</f>
        <v>140912</v>
      </c>
      <c r="E25" s="538">
        <v>7</v>
      </c>
      <c r="F25" s="551" t="str">
        <f>UPPER(IF($E25="","",VLOOKUP($E25,'[3]IV.kcs.-U12-F elo'!$A$7:$O$22,2)))</f>
        <v>PEITLER</v>
      </c>
      <c r="G25" s="551" t="str">
        <f>IF($E25="","",VLOOKUP($E25,'[3]IV.kcs.-U12-F elo'!$A$7:$O$22,3))</f>
        <v>Benett</v>
      </c>
      <c r="H25" s="551"/>
      <c r="I25" s="551" t="str">
        <f>IF($E25="","",VLOOKUP($E25,'[3]IV.kcs.-U12-F elo'!$A$7:$O$22,4))</f>
        <v>Boglári Általános Iskola és AMI</v>
      </c>
      <c r="J25" s="552"/>
      <c r="K25" s="541"/>
      <c r="L25" s="553"/>
      <c r="M25" s="541"/>
      <c r="N25" s="558"/>
      <c r="O25" s="558"/>
      <c r="P25" s="560"/>
      <c r="Q25" s="493"/>
      <c r="R25" s="494"/>
      <c r="S25" s="495"/>
      <c r="Y25" s="366"/>
      <c r="Z25" s="366"/>
      <c r="AA25" s="366" t="s">
        <v>77</v>
      </c>
      <c r="AB25" s="367">
        <v>3</v>
      </c>
      <c r="AC25" s="367">
        <v>2</v>
      </c>
      <c r="AD25" s="367">
        <v>1</v>
      </c>
      <c r="AE25" s="367">
        <v>0</v>
      </c>
      <c r="AF25" s="367">
        <v>0</v>
      </c>
      <c r="AG25" s="367">
        <v>0</v>
      </c>
      <c r="AH25" s="367">
        <v>0</v>
      </c>
      <c r="AI25" s="270"/>
      <c r="AJ25" s="270"/>
      <c r="AK25" s="270"/>
    </row>
    <row r="26" spans="1:37" s="496" customFormat="1" ht="12.9" customHeight="1" x14ac:dyDescent="0.25">
      <c r="A26" s="497"/>
      <c r="B26" s="543"/>
      <c r="C26" s="544"/>
      <c r="D26" s="544"/>
      <c r="E26" s="554"/>
      <c r="F26" s="546"/>
      <c r="G26" s="546"/>
      <c r="H26" s="547"/>
      <c r="I26" s="541"/>
      <c r="J26" s="555"/>
      <c r="K26" s="556" t="s">
        <v>434</v>
      </c>
      <c r="L26" s="499" t="s">
        <v>438</v>
      </c>
      <c r="M26" s="549" t="str">
        <f>UPPER(IF(OR(L26="a",L26="as"),K24,IF(OR(L26="b",L26="bs"),K28,)))</f>
        <v>MÁRKUS</v>
      </c>
      <c r="N26" s="557"/>
      <c r="O26" s="558"/>
      <c r="P26" s="560"/>
      <c r="Q26" s="493"/>
      <c r="R26" s="494"/>
      <c r="S26" s="495"/>
      <c r="Y26" s="270"/>
      <c r="Z26" s="270"/>
      <c r="AA26" s="270"/>
      <c r="AB26" s="270"/>
      <c r="AC26" s="270"/>
      <c r="AD26" s="270"/>
      <c r="AE26" s="270"/>
      <c r="AF26" s="270"/>
      <c r="AG26" s="270"/>
      <c r="AH26" s="270"/>
      <c r="AI26" s="270"/>
      <c r="AJ26" s="270"/>
      <c r="AK26" s="270"/>
    </row>
    <row r="27" spans="1:37" s="496" customFormat="1" ht="12.9" customHeight="1" x14ac:dyDescent="0.25">
      <c r="A27" s="497">
        <v>11</v>
      </c>
      <c r="B27" s="536" t="str">
        <f>IF($E27="","",VLOOKUP($E27,'[3]IV.kcs.-U12-F elo'!$A$7:$O$22,14))</f>
        <v/>
      </c>
      <c r="C27" s="537" t="str">
        <f>IF($E27="","",VLOOKUP($E27,'[3]IV.kcs.-U12-F elo'!$A$7:$O$22,15))</f>
        <v/>
      </c>
      <c r="D27" s="537" t="str">
        <f>IF($E27="","",VLOOKUP($E27,'[3]IV.kcs.-U12-F elo'!$A$7:$O$22,5))</f>
        <v/>
      </c>
      <c r="E27" s="538"/>
      <c r="F27" s="551" t="str">
        <f>UPPER(IF($E27="","",VLOOKUP($E27,'[3]IV.kcs.-U12-F elo'!$A$7:$O$22,2)))</f>
        <v/>
      </c>
      <c r="G27" s="551" t="str">
        <f>IF($E27="","",VLOOKUP($E27,'[3]IV.kcs.-U12-F elo'!$A$7:$O$22,3))</f>
        <v/>
      </c>
      <c r="H27" s="551"/>
      <c r="I27" s="551" t="str">
        <f>IF($E27="","",VLOOKUP($E27,'[3]IV.kcs.-U12-F elo'!$A$7:$O$22,4))</f>
        <v/>
      </c>
      <c r="J27" s="540"/>
      <c r="K27" s="541"/>
      <c r="L27" s="559"/>
      <c r="M27" s="541" t="s">
        <v>762</v>
      </c>
      <c r="N27" s="560"/>
      <c r="O27" s="558"/>
      <c r="P27" s="560"/>
      <c r="Q27" s="493"/>
      <c r="R27" s="494"/>
      <c r="S27" s="495"/>
      <c r="Y27" s="270"/>
      <c r="Z27" s="270"/>
      <c r="AA27" s="270"/>
      <c r="AB27" s="270"/>
      <c r="AC27" s="270"/>
      <c r="AD27" s="270"/>
      <c r="AE27" s="270"/>
      <c r="AF27" s="270"/>
      <c r="AG27" s="270"/>
      <c r="AH27" s="270"/>
      <c r="AI27" s="270"/>
      <c r="AJ27" s="270"/>
      <c r="AK27" s="270"/>
    </row>
    <row r="28" spans="1:37" s="496" customFormat="1" ht="12.9" customHeight="1" x14ac:dyDescent="0.25">
      <c r="A28" s="500"/>
      <c r="B28" s="543"/>
      <c r="C28" s="544"/>
      <c r="D28" s="544"/>
      <c r="E28" s="554"/>
      <c r="F28" s="546"/>
      <c r="G28" s="546"/>
      <c r="H28" s="547"/>
      <c r="I28" s="548" t="s">
        <v>434</v>
      </c>
      <c r="J28" s="498" t="s">
        <v>438</v>
      </c>
      <c r="K28" s="549" t="str">
        <f>UPPER(IF(OR(J28="a",J28="as"),F27,IF(OR(J28="b",J28="bs"),F29,)))</f>
        <v>MÁRKUS</v>
      </c>
      <c r="L28" s="561"/>
      <c r="M28" s="541"/>
      <c r="N28" s="560"/>
      <c r="O28" s="558"/>
      <c r="P28" s="560"/>
      <c r="Q28" s="493"/>
      <c r="R28" s="494"/>
      <c r="S28" s="495"/>
    </row>
    <row r="29" spans="1:37" s="496" customFormat="1" ht="12.9" customHeight="1" x14ac:dyDescent="0.25">
      <c r="A29" s="490">
        <v>12</v>
      </c>
      <c r="B29" s="536">
        <f>IF($E29="","",VLOOKUP($E29,'[3]IV.kcs.-U12-F elo'!$A$7:$O$22,14))</f>
        <v>0</v>
      </c>
      <c r="C29" s="537">
        <f>IF($E29="","",VLOOKUP($E29,'[3]IV.kcs.-U12-F elo'!$A$7:$O$22,15))</f>
        <v>0</v>
      </c>
      <c r="D29" s="537" t="str">
        <f>IF($E29="","",VLOOKUP($E29,'[3]IV.kcs.-U12-F elo'!$A$7:$O$22,5))</f>
        <v>140326</v>
      </c>
      <c r="E29" s="538">
        <v>6</v>
      </c>
      <c r="F29" s="539" t="str">
        <f>UPPER(IF($E29="","",VLOOKUP($E29,'[3]IV.kcs.-U12-F elo'!$A$7:$O$22,2)))</f>
        <v>MÁRKUS</v>
      </c>
      <c r="G29" s="539" t="str">
        <f>IF($E29="","",VLOOKUP($E29,'[3]IV.kcs.-U12-F elo'!$A$7:$O$22,3))</f>
        <v>Bence</v>
      </c>
      <c r="H29" s="539"/>
      <c r="I29" s="539" t="str">
        <f>IF($E29="","",VLOOKUP($E29,'[3]IV.kcs.-U12-F elo'!$A$7:$O$22,4))</f>
        <v>Kaposvári Kodály Z. Közp.Ált.Isk.</v>
      </c>
      <c r="J29" s="562"/>
      <c r="K29" s="541"/>
      <c r="L29" s="541"/>
      <c r="M29" s="541"/>
      <c r="N29" s="560"/>
      <c r="O29" s="558"/>
      <c r="P29" s="560"/>
      <c r="Q29" s="493"/>
      <c r="R29" s="494"/>
      <c r="S29" s="495"/>
    </row>
    <row r="30" spans="1:37" s="496" customFormat="1" ht="12.9" customHeight="1" x14ac:dyDescent="0.25">
      <c r="A30" s="497"/>
      <c r="B30" s="543"/>
      <c r="C30" s="544"/>
      <c r="D30" s="544"/>
      <c r="E30" s="554"/>
      <c r="F30" s="541"/>
      <c r="G30" s="541"/>
      <c r="H30" s="563"/>
      <c r="I30" s="564"/>
      <c r="J30" s="555"/>
      <c r="K30" s="541"/>
      <c r="L30" s="541"/>
      <c r="M30" s="556" t="s">
        <v>434</v>
      </c>
      <c r="N30" s="499" t="s">
        <v>438</v>
      </c>
      <c r="O30" s="549" t="str">
        <f>UPPER(IF(OR(N30="a",N30="as"),M26,IF(OR(N30="b",N30="bs"),M34,)))</f>
        <v>KAPIN</v>
      </c>
      <c r="P30" s="567"/>
      <c r="Q30" s="493"/>
      <c r="R30" s="494"/>
      <c r="S30" s="495"/>
    </row>
    <row r="31" spans="1:37" s="496" customFormat="1" ht="12.9" customHeight="1" x14ac:dyDescent="0.25">
      <c r="A31" s="497">
        <v>13</v>
      </c>
      <c r="B31" s="536" t="str">
        <f>IF($E31="","",VLOOKUP($E31,'[3]IV.kcs.-U12-F elo'!$A$7:$O$22,14))</f>
        <v/>
      </c>
      <c r="C31" s="537" t="str">
        <f>IF($E31="","",VLOOKUP($E31,'[3]IV.kcs.-U12-F elo'!$A$7:$O$22,15))</f>
        <v/>
      </c>
      <c r="D31" s="537" t="str">
        <f>IF($E31="","",VLOOKUP($E31,'[3]IV.kcs.-U12-F elo'!$A$7:$O$22,5))</f>
        <v/>
      </c>
      <c r="E31" s="538"/>
      <c r="F31" s="551" t="str">
        <f>UPPER(IF($E31="","",VLOOKUP($E31,'[3]IV.kcs.-U12-F elo'!$A$7:$O$22,2)))</f>
        <v/>
      </c>
      <c r="G31" s="551" t="str">
        <f>IF($E31="","",VLOOKUP($E31,'[3]IV.kcs.-U12-F elo'!$A$7:$O$22,3))</f>
        <v/>
      </c>
      <c r="H31" s="551"/>
      <c r="I31" s="551" t="str">
        <f>IF($E31="","",VLOOKUP($E31,'[3]IV.kcs.-U12-F elo'!$A$7:$O$22,4))</f>
        <v/>
      </c>
      <c r="J31" s="565"/>
      <c r="K31" s="541"/>
      <c r="L31" s="541"/>
      <c r="M31" s="541"/>
      <c r="N31" s="560"/>
      <c r="O31" s="541" t="s">
        <v>764</v>
      </c>
      <c r="P31" s="558"/>
      <c r="Q31" s="493"/>
      <c r="R31" s="494"/>
      <c r="S31" s="495"/>
    </row>
    <row r="32" spans="1:37" s="496" customFormat="1" ht="12.9" customHeight="1" x14ac:dyDescent="0.25">
      <c r="A32" s="497"/>
      <c r="B32" s="543"/>
      <c r="C32" s="544"/>
      <c r="D32" s="544"/>
      <c r="E32" s="554"/>
      <c r="F32" s="546"/>
      <c r="G32" s="546"/>
      <c r="H32" s="547"/>
      <c r="I32" s="556" t="s">
        <v>434</v>
      </c>
      <c r="J32" s="498" t="s">
        <v>438</v>
      </c>
      <c r="K32" s="549" t="str">
        <f>UPPER(IF(OR(J32="a",J32="as"),F31,IF(OR(J32="b",J32="bs"),F33,)))</f>
        <v>VÖLCSEI</v>
      </c>
      <c r="L32" s="549"/>
      <c r="M32" s="541"/>
      <c r="N32" s="560"/>
      <c r="O32" s="558"/>
      <c r="P32" s="558"/>
      <c r="Q32" s="493"/>
      <c r="R32" s="494"/>
      <c r="S32" s="495"/>
    </row>
    <row r="33" spans="1:19" s="496" customFormat="1" ht="12.9" customHeight="1" x14ac:dyDescent="0.25">
      <c r="A33" s="497">
        <v>14</v>
      </c>
      <c r="B33" s="536">
        <f>IF($E33="","",VLOOKUP($E33,'[3]IV.kcs.-U12-F elo'!$A$7:$O$22,14))</f>
        <v>0</v>
      </c>
      <c r="C33" s="537">
        <f>IF($E33="","",VLOOKUP($E33,'[3]IV.kcs.-U12-F elo'!$A$7:$O$22,15))</f>
        <v>0</v>
      </c>
      <c r="D33" s="537" t="str">
        <f>IF($E33="","",VLOOKUP($E33,'[3]IV.kcs.-U12-F elo'!$A$7:$O$22,5))</f>
        <v>140924</v>
      </c>
      <c r="E33" s="538">
        <v>8</v>
      </c>
      <c r="F33" s="551" t="str">
        <f>UPPER(IF($E33="","",VLOOKUP($E33,'[3]IV.kcs.-U12-F elo'!$A$7:$O$22,2)))</f>
        <v>VÖLCSEI</v>
      </c>
      <c r="G33" s="551" t="str">
        <f>IF($E33="","",VLOOKUP($E33,'[3]IV.kcs.-U12-F elo'!$A$7:$O$22,3))</f>
        <v>Misa</v>
      </c>
      <c r="H33" s="551"/>
      <c r="I33" s="551" t="str">
        <f>IF($E33="","",VLOOKUP($E33,'[3]IV.kcs.-U12-F elo'!$A$7:$O$22,4))</f>
        <v>B.lelle-Karádi Ált. Iskola és AMI</v>
      </c>
      <c r="J33" s="552"/>
      <c r="K33" s="541"/>
      <c r="L33" s="553"/>
      <c r="M33" s="541"/>
      <c r="N33" s="560"/>
      <c r="O33" s="558"/>
      <c r="P33" s="558"/>
      <c r="Q33" s="493"/>
      <c r="R33" s="494"/>
      <c r="S33" s="495"/>
    </row>
    <row r="34" spans="1:19" s="496" customFormat="1" ht="12.9" customHeight="1" x14ac:dyDescent="0.25">
      <c r="A34" s="497"/>
      <c r="B34" s="543"/>
      <c r="C34" s="544"/>
      <c r="D34" s="544"/>
      <c r="E34" s="554"/>
      <c r="F34" s="546"/>
      <c r="G34" s="546"/>
      <c r="H34" s="547"/>
      <c r="I34" s="541"/>
      <c r="J34" s="555"/>
      <c r="K34" s="556" t="s">
        <v>434</v>
      </c>
      <c r="L34" s="499" t="s">
        <v>438</v>
      </c>
      <c r="M34" s="549" t="str">
        <f>UPPER(IF(OR(L34="a",L34="as"),K32,IF(OR(L34="b",L34="bs"),K36,)))</f>
        <v>KAPIN</v>
      </c>
      <c r="N34" s="567"/>
      <c r="O34" s="558"/>
      <c r="P34" s="558"/>
      <c r="Q34" s="493"/>
      <c r="R34" s="494"/>
      <c r="S34" s="495"/>
    </row>
    <row r="35" spans="1:19" s="496" customFormat="1" ht="12.9" customHeight="1" x14ac:dyDescent="0.25">
      <c r="A35" s="497">
        <v>15</v>
      </c>
      <c r="B35" s="536" t="str">
        <f>IF($E35="","",VLOOKUP($E35,'[3]IV.kcs.-U12-F elo'!$A$7:$O$22,14))</f>
        <v/>
      </c>
      <c r="C35" s="537" t="str">
        <f>IF($E35="","",VLOOKUP($E35,'[3]IV.kcs.-U12-F elo'!$A$7:$O$22,15))</f>
        <v/>
      </c>
      <c r="D35" s="537" t="str">
        <f>IF($E35="","",VLOOKUP($E35,'[3]IV.kcs.-U12-F elo'!$A$7:$O$22,5))</f>
        <v/>
      </c>
      <c r="E35" s="538"/>
      <c r="F35" s="551" t="str">
        <f>UPPER(IF($E35="","",VLOOKUP($E35,'[3]IV.kcs.-U12-F elo'!$A$7:$O$22,2)))</f>
        <v/>
      </c>
      <c r="G35" s="551" t="str">
        <f>IF($E35="","",VLOOKUP($E35,'[3]IV.kcs.-U12-F elo'!$A$7:$O$22,3))</f>
        <v/>
      </c>
      <c r="H35" s="551"/>
      <c r="I35" s="551" t="str">
        <f>IF($E35="","",VLOOKUP($E35,'[3]IV.kcs.-U12-F elo'!$A$7:$O$22,4))</f>
        <v/>
      </c>
      <c r="J35" s="540"/>
      <c r="K35" s="541"/>
      <c r="L35" s="559"/>
      <c r="M35" s="541" t="s">
        <v>763</v>
      </c>
      <c r="N35" s="558"/>
      <c r="O35" s="558"/>
      <c r="P35" s="558"/>
      <c r="Q35" s="493"/>
      <c r="R35" s="494"/>
      <c r="S35" s="495"/>
    </row>
    <row r="36" spans="1:19" s="496" customFormat="1" ht="12.9" customHeight="1" x14ac:dyDescent="0.25">
      <c r="A36" s="497"/>
      <c r="B36" s="543"/>
      <c r="C36" s="544"/>
      <c r="D36" s="544"/>
      <c r="E36" s="545"/>
      <c r="F36" s="546"/>
      <c r="G36" s="546"/>
      <c r="H36" s="547"/>
      <c r="I36" s="556" t="s">
        <v>434</v>
      </c>
      <c r="J36" s="498" t="s">
        <v>438</v>
      </c>
      <c r="K36" s="549" t="str">
        <f>UPPER(IF(OR(J36="a",J36="as"),F35,IF(OR(J36="b",J36="bs"),F37,)))</f>
        <v>KAPIN</v>
      </c>
      <c r="L36" s="561"/>
      <c r="M36" s="541"/>
      <c r="N36" s="558"/>
      <c r="O36" s="558"/>
      <c r="P36" s="558"/>
      <c r="Q36" s="493"/>
      <c r="R36" s="494"/>
      <c r="S36" s="495"/>
    </row>
    <row r="37" spans="1:19" s="496" customFormat="1" ht="12.9" customHeight="1" x14ac:dyDescent="0.25">
      <c r="A37" s="490">
        <v>16</v>
      </c>
      <c r="B37" s="536">
        <f>IF($E37="","",VLOOKUP($E37,'[3]IV.kcs.-U12-F elo'!$A$7:$O$22,14))</f>
        <v>0</v>
      </c>
      <c r="C37" s="537">
        <f>IF($E37="","",VLOOKUP($E37,'[3]IV.kcs.-U12-F elo'!$A$7:$O$22,15))</f>
        <v>0</v>
      </c>
      <c r="D37" s="537" t="str">
        <f>IF($E37="","",VLOOKUP($E37,'[3]IV.kcs.-U12-F elo'!$A$7:$O$22,5))</f>
        <v>141129</v>
      </c>
      <c r="E37" s="538">
        <v>2</v>
      </c>
      <c r="F37" s="539" t="str">
        <f>UPPER(IF($E37="","",VLOOKUP($E37,'[3]IV.kcs.-U12-F elo'!$A$7:$O$22,2)))</f>
        <v>KAPIN</v>
      </c>
      <c r="G37" s="539" t="str">
        <f>IF($E37="","",VLOOKUP($E37,'[3]IV.kcs.-U12-F elo'!$A$7:$O$22,3))</f>
        <v>Zétény</v>
      </c>
      <c r="H37" s="551"/>
      <c r="I37" s="539" t="str">
        <f>IF($E37="","",VLOOKUP($E37,'[3]IV.kcs.-U12-F elo'!$A$7:$O$22,4))</f>
        <v>Siófoki Vak Bottyán J.Ált.Isk. és AMI</v>
      </c>
      <c r="J37" s="562"/>
      <c r="K37" s="541"/>
      <c r="L37" s="541"/>
      <c r="M37" s="541"/>
      <c r="N37" s="558"/>
      <c r="O37" s="558"/>
      <c r="P37" s="558"/>
      <c r="Q37" s="493"/>
      <c r="R37" s="494"/>
      <c r="S37" s="495"/>
    </row>
    <row r="38" spans="1:19" s="496" customFormat="1" ht="9.6" customHeight="1" x14ac:dyDescent="0.25">
      <c r="A38" s="569"/>
      <c r="B38" s="545"/>
      <c r="C38" s="545"/>
      <c r="D38" s="545"/>
      <c r="E38" s="545"/>
      <c r="F38" s="564"/>
      <c r="G38" s="564"/>
      <c r="H38" s="568"/>
      <c r="I38" s="541"/>
      <c r="J38" s="555"/>
      <c r="K38" s="541"/>
      <c r="L38" s="541"/>
      <c r="M38" s="541"/>
      <c r="N38" s="558"/>
      <c r="O38" s="558"/>
      <c r="P38" s="558"/>
      <c r="Q38" s="493"/>
      <c r="R38" s="494"/>
      <c r="S38" s="495"/>
    </row>
    <row r="39" spans="1:19" s="496" customFormat="1" ht="9.6" customHeight="1" x14ac:dyDescent="0.25">
      <c r="A39" s="570"/>
      <c r="B39" s="571"/>
      <c r="C39" s="571"/>
      <c r="D39" s="571"/>
      <c r="E39" s="545"/>
      <c r="F39" s="571"/>
      <c r="G39" s="571"/>
      <c r="H39" s="571"/>
      <c r="I39" s="571"/>
      <c r="J39" s="545"/>
      <c r="K39" s="571"/>
      <c r="L39" s="571"/>
      <c r="M39" s="571"/>
      <c r="N39" s="572"/>
      <c r="O39" s="572"/>
      <c r="P39" s="572"/>
      <c r="Q39" s="493"/>
      <c r="R39" s="494"/>
      <c r="S39" s="495"/>
    </row>
    <row r="40" spans="1:19" s="496" customFormat="1" ht="9.6" customHeight="1" x14ac:dyDescent="0.25">
      <c r="A40" s="569"/>
      <c r="B40" s="545"/>
      <c r="C40" s="545"/>
      <c r="D40" s="545"/>
      <c r="E40" s="545"/>
      <c r="F40" s="571"/>
      <c r="G40" s="571"/>
      <c r="I40" s="571"/>
      <c r="J40" s="545"/>
      <c r="K40" s="571"/>
      <c r="L40" s="571"/>
      <c r="M40" s="573"/>
      <c r="N40" s="545"/>
      <c r="O40" s="571"/>
      <c r="P40" s="572"/>
      <c r="Q40" s="493"/>
      <c r="R40" s="494"/>
      <c r="S40" s="495"/>
    </row>
    <row r="41" spans="1:19" s="496" customFormat="1" ht="9.6" customHeight="1" x14ac:dyDescent="0.25">
      <c r="A41" s="569"/>
      <c r="B41" s="571"/>
      <c r="C41" s="571"/>
      <c r="D41" s="571"/>
      <c r="E41" s="545"/>
      <c r="F41" s="571"/>
      <c r="G41" s="571"/>
      <c r="H41" s="571"/>
      <c r="I41" s="571"/>
      <c r="J41" s="545"/>
      <c r="K41" s="571"/>
      <c r="L41" s="571"/>
      <c r="M41" s="571"/>
      <c r="N41" s="572"/>
      <c r="O41" s="571"/>
      <c r="P41" s="572"/>
      <c r="Q41" s="493"/>
      <c r="R41" s="494"/>
      <c r="S41" s="495"/>
    </row>
    <row r="42" spans="1:19" s="496" customFormat="1" ht="9.6" customHeight="1" x14ac:dyDescent="0.25">
      <c r="A42" s="569"/>
      <c r="B42" s="545"/>
      <c r="C42" s="545"/>
      <c r="D42" s="545"/>
      <c r="E42" s="545"/>
      <c r="F42" s="571"/>
      <c r="G42" s="571"/>
      <c r="I42" s="573"/>
      <c r="J42" s="545"/>
      <c r="K42" s="571"/>
      <c r="L42" s="571"/>
      <c r="M42" s="571"/>
      <c r="N42" s="572"/>
      <c r="O42" s="572"/>
      <c r="P42" s="572"/>
      <c r="Q42" s="493"/>
      <c r="R42" s="494"/>
      <c r="S42" s="495"/>
    </row>
    <row r="43" spans="1:19" s="496" customFormat="1" ht="9.6" customHeight="1" x14ac:dyDescent="0.25">
      <c r="A43" s="569"/>
      <c r="B43" s="571"/>
      <c r="C43" s="571"/>
      <c r="D43" s="571"/>
      <c r="E43" s="545"/>
      <c r="F43" s="571"/>
      <c r="G43" s="571"/>
      <c r="H43" s="571"/>
      <c r="I43" s="571"/>
      <c r="J43" s="545"/>
      <c r="K43" s="571"/>
      <c r="L43" s="574"/>
      <c r="M43" s="571"/>
      <c r="N43" s="572"/>
      <c r="O43" s="572"/>
      <c r="P43" s="572"/>
      <c r="Q43" s="493"/>
      <c r="R43" s="494"/>
      <c r="S43" s="495"/>
    </row>
    <row r="44" spans="1:19" s="496" customFormat="1" ht="9.6" customHeight="1" x14ac:dyDescent="0.25">
      <c r="A44" s="569"/>
      <c r="B44" s="545"/>
      <c r="C44" s="545"/>
      <c r="D44" s="545"/>
      <c r="E44" s="545"/>
      <c r="F44" s="571"/>
      <c r="G44" s="571"/>
      <c r="I44" s="571"/>
      <c r="J44" s="545"/>
      <c r="K44" s="573"/>
      <c r="L44" s="545"/>
      <c r="M44" s="571"/>
      <c r="N44" s="572"/>
      <c r="O44" s="572"/>
      <c r="P44" s="572"/>
      <c r="Q44" s="493"/>
      <c r="R44" s="494"/>
      <c r="S44" s="495"/>
    </row>
    <row r="45" spans="1:19" s="496" customFormat="1" ht="9.6" customHeight="1" x14ac:dyDescent="0.25">
      <c r="A45" s="569"/>
      <c r="B45" s="571"/>
      <c r="C45" s="571"/>
      <c r="D45" s="571"/>
      <c r="E45" s="545"/>
      <c r="F45" s="571"/>
      <c r="G45" s="571"/>
      <c r="H45" s="571"/>
      <c r="I45" s="571"/>
      <c r="J45" s="545"/>
      <c r="K45" s="571"/>
      <c r="L45" s="571"/>
      <c r="M45" s="571"/>
      <c r="N45" s="572"/>
      <c r="O45" s="572"/>
      <c r="P45" s="572"/>
      <c r="Q45" s="493"/>
      <c r="R45" s="494"/>
      <c r="S45" s="495"/>
    </row>
    <row r="46" spans="1:19" s="496" customFormat="1" ht="9.6" customHeight="1" x14ac:dyDescent="0.25">
      <c r="A46" s="569"/>
      <c r="B46" s="545"/>
      <c r="C46" s="545"/>
      <c r="D46" s="545"/>
      <c r="E46" s="545"/>
      <c r="F46" s="571"/>
      <c r="G46" s="571"/>
      <c r="I46" s="573"/>
      <c r="J46" s="545"/>
      <c r="K46" s="571"/>
      <c r="L46" s="571"/>
      <c r="M46" s="571"/>
      <c r="N46" s="572"/>
      <c r="O46" s="572"/>
      <c r="P46" s="572"/>
      <c r="Q46" s="493"/>
      <c r="R46" s="494"/>
      <c r="S46" s="495"/>
    </row>
    <row r="47" spans="1:19" s="496" customFormat="1" ht="9.6" customHeight="1" x14ac:dyDescent="0.25">
      <c r="A47" s="570"/>
      <c r="B47" s="571"/>
      <c r="C47" s="571"/>
      <c r="D47" s="571"/>
      <c r="E47" s="545"/>
      <c r="F47" s="571"/>
      <c r="G47" s="571"/>
      <c r="H47" s="571"/>
      <c r="I47" s="571"/>
      <c r="J47" s="545"/>
      <c r="K47" s="571"/>
      <c r="L47" s="571"/>
      <c r="M47" s="571"/>
      <c r="N47" s="571"/>
      <c r="O47" s="491"/>
      <c r="P47" s="491"/>
      <c r="Q47" s="493"/>
      <c r="R47" s="494"/>
      <c r="S47" s="495"/>
    </row>
    <row r="48" spans="1:19" s="285" customFormat="1" ht="6.75" customHeight="1" x14ac:dyDescent="0.25">
      <c r="A48" s="503"/>
      <c r="B48" s="503"/>
      <c r="C48" s="503"/>
      <c r="D48" s="503"/>
      <c r="E48" s="503"/>
      <c r="F48" s="575"/>
      <c r="G48" s="575"/>
      <c r="H48" s="575"/>
      <c r="I48" s="575"/>
      <c r="J48" s="504"/>
      <c r="K48" s="505"/>
      <c r="L48" s="506"/>
      <c r="M48" s="505"/>
      <c r="N48" s="506"/>
      <c r="O48" s="505"/>
      <c r="P48" s="506"/>
      <c r="Q48" s="505"/>
      <c r="R48" s="506"/>
      <c r="S48" s="502"/>
    </row>
    <row r="49" spans="1:18" s="516" customFormat="1" ht="10.5" customHeight="1" x14ac:dyDescent="0.25">
      <c r="A49" s="397" t="s">
        <v>35</v>
      </c>
      <c r="B49" s="398"/>
      <c r="C49" s="398"/>
      <c r="D49" s="399"/>
      <c r="E49" s="507" t="s">
        <v>2</v>
      </c>
      <c r="F49" s="508" t="s">
        <v>37</v>
      </c>
      <c r="G49" s="507"/>
      <c r="H49" s="509"/>
      <c r="I49" s="510"/>
      <c r="J49" s="507" t="s">
        <v>2</v>
      </c>
      <c r="K49" s="508" t="s">
        <v>46</v>
      </c>
      <c r="L49" s="511"/>
      <c r="M49" s="508" t="s">
        <v>47</v>
      </c>
      <c r="N49" s="512"/>
      <c r="O49" s="513" t="s">
        <v>48</v>
      </c>
      <c r="P49" s="513"/>
      <c r="Q49" s="514"/>
      <c r="R49" s="515"/>
    </row>
    <row r="50" spans="1:18" s="516" customFormat="1" ht="9" customHeight="1" x14ac:dyDescent="0.25">
      <c r="A50" s="576" t="s">
        <v>36</v>
      </c>
      <c r="B50" s="577"/>
      <c r="C50" s="578"/>
      <c r="D50" s="579"/>
      <c r="E50" s="580"/>
      <c r="F50" s="435"/>
      <c r="G50" s="517"/>
      <c r="H50" s="435"/>
      <c r="I50" s="428"/>
      <c r="J50" s="581" t="s">
        <v>3</v>
      </c>
      <c r="K50" s="431"/>
      <c r="L50" s="420"/>
      <c r="M50" s="431"/>
      <c r="N50" s="582"/>
      <c r="O50" s="583" t="s">
        <v>38</v>
      </c>
      <c r="P50" s="584"/>
      <c r="Q50" s="584"/>
      <c r="R50" s="585"/>
    </row>
    <row r="51" spans="1:18" s="516" customFormat="1" ht="9" customHeight="1" x14ac:dyDescent="0.25">
      <c r="A51" s="586" t="s">
        <v>45</v>
      </c>
      <c r="B51" s="587"/>
      <c r="C51" s="588"/>
      <c r="D51" s="589"/>
      <c r="E51" s="580"/>
      <c r="F51" s="435"/>
      <c r="G51" s="517"/>
      <c r="H51" s="435"/>
      <c r="I51" s="428"/>
      <c r="J51" s="581" t="s">
        <v>4</v>
      </c>
      <c r="K51" s="431"/>
      <c r="L51" s="420"/>
      <c r="M51" s="431"/>
      <c r="N51" s="582"/>
      <c r="O51" s="590"/>
      <c r="P51" s="591"/>
      <c r="Q51" s="587"/>
      <c r="R51" s="592"/>
    </row>
    <row r="52" spans="1:18" s="516" customFormat="1" ht="9" customHeight="1" x14ac:dyDescent="0.25">
      <c r="A52" s="432"/>
      <c r="B52" s="433"/>
      <c r="C52" s="518"/>
      <c r="D52" s="434"/>
      <c r="E52" s="580"/>
      <c r="F52" s="435"/>
      <c r="G52" s="517"/>
      <c r="H52" s="435"/>
      <c r="I52" s="428"/>
      <c r="J52" s="581" t="s">
        <v>5</v>
      </c>
      <c r="K52" s="431"/>
      <c r="L52" s="420"/>
      <c r="M52" s="431"/>
      <c r="N52" s="582"/>
      <c r="O52" s="583" t="s">
        <v>39</v>
      </c>
      <c r="P52" s="584"/>
      <c r="Q52" s="584"/>
      <c r="R52" s="585"/>
    </row>
    <row r="53" spans="1:18" s="516" customFormat="1" ht="9" customHeight="1" x14ac:dyDescent="0.25">
      <c r="A53" s="437"/>
      <c r="B53" s="438"/>
      <c r="C53" s="438"/>
      <c r="D53" s="439"/>
      <c r="E53" s="580"/>
      <c r="F53" s="435"/>
      <c r="G53" s="517"/>
      <c r="H53" s="435"/>
      <c r="I53" s="428"/>
      <c r="J53" s="581" t="s">
        <v>6</v>
      </c>
      <c r="K53" s="431"/>
      <c r="L53" s="420"/>
      <c r="M53" s="431"/>
      <c r="N53" s="582"/>
      <c r="O53" s="431"/>
      <c r="P53" s="420"/>
      <c r="Q53" s="431"/>
      <c r="R53" s="582"/>
    </row>
    <row r="54" spans="1:18" s="516" customFormat="1" ht="9" customHeight="1" x14ac:dyDescent="0.25">
      <c r="A54" s="441"/>
      <c r="B54" s="442"/>
      <c r="C54" s="442"/>
      <c r="D54" s="443"/>
      <c r="E54" s="580"/>
      <c r="F54" s="435"/>
      <c r="G54" s="517"/>
      <c r="H54" s="435"/>
      <c r="I54" s="428"/>
      <c r="J54" s="581" t="s">
        <v>7</v>
      </c>
      <c r="K54" s="431"/>
      <c r="L54" s="420"/>
      <c r="M54" s="431"/>
      <c r="N54" s="582"/>
      <c r="O54" s="587"/>
      <c r="P54" s="591"/>
      <c r="Q54" s="587"/>
      <c r="R54" s="592"/>
    </row>
    <row r="55" spans="1:18" s="516" customFormat="1" ht="9" customHeight="1" x14ac:dyDescent="0.25">
      <c r="A55" s="444"/>
      <c r="B55" s="445"/>
      <c r="C55" s="438"/>
      <c r="D55" s="439"/>
      <c r="E55" s="580"/>
      <c r="F55" s="435"/>
      <c r="G55" s="517"/>
      <c r="H55" s="435"/>
      <c r="I55" s="428"/>
      <c r="J55" s="581" t="s">
        <v>8</v>
      </c>
      <c r="K55" s="431"/>
      <c r="L55" s="420"/>
      <c r="M55" s="431"/>
      <c r="N55" s="582"/>
      <c r="O55" s="583" t="s">
        <v>28</v>
      </c>
      <c r="P55" s="584"/>
      <c r="Q55" s="584"/>
      <c r="R55" s="585"/>
    </row>
    <row r="56" spans="1:18" s="516" customFormat="1" ht="9" customHeight="1" x14ac:dyDescent="0.25">
      <c r="A56" s="444"/>
      <c r="B56" s="445"/>
      <c r="C56" s="519"/>
      <c r="D56" s="446"/>
      <c r="E56" s="580"/>
      <c r="F56" s="435"/>
      <c r="G56" s="517"/>
      <c r="H56" s="435"/>
      <c r="I56" s="428"/>
      <c r="J56" s="581" t="s">
        <v>9</v>
      </c>
      <c r="K56" s="431"/>
      <c r="L56" s="420"/>
      <c r="M56" s="431"/>
      <c r="N56" s="582"/>
      <c r="O56" s="431"/>
      <c r="P56" s="420"/>
      <c r="Q56" s="431"/>
      <c r="R56" s="582"/>
    </row>
    <row r="57" spans="1:18" s="516" customFormat="1" ht="9" customHeight="1" x14ac:dyDescent="0.25">
      <c r="A57" s="447"/>
      <c r="B57" s="448"/>
      <c r="C57" s="520"/>
      <c r="D57" s="449"/>
      <c r="E57" s="593"/>
      <c r="F57" s="451"/>
      <c r="G57" s="521"/>
      <c r="H57" s="451"/>
      <c r="I57" s="454"/>
      <c r="J57" s="594" t="s">
        <v>10</v>
      </c>
      <c r="K57" s="587"/>
      <c r="L57" s="591"/>
      <c r="M57" s="587"/>
      <c r="N57" s="592"/>
      <c r="O57" s="587" t="str">
        <f>R4</f>
        <v>Nagyistók-Nádasi Judit</v>
      </c>
      <c r="P57" s="591"/>
      <c r="Q57" s="587"/>
      <c r="R57" s="522">
        <f>MIN(4,'[3]IV.kcs.-U12-F elo'!Q5)</f>
        <v>4</v>
      </c>
    </row>
  </sheetData>
  <mergeCells count="1">
    <mergeCell ref="A4:C4"/>
  </mergeCells>
  <conditionalFormatting sqref="G45:I45 G39:I39 H23 H25 H27 H29 H31 H33 H35 H37 G47:I47 G41:I41 G43:I43 H7 H9 H11 H13 H15 H17 H19 H21">
    <cfRule type="expression" dxfId="211" priority="14" stopIfTrue="1">
      <formula>AND($E7&lt;9,$C7&gt;0)</formula>
    </cfRule>
  </conditionalFormatting>
  <conditionalFormatting sqref="I32 I46 I36 K44 I42 K10 M14 K18 K26 K34 M30 M40 O22 I8 I12 I16 I20 I24 I28">
    <cfRule type="expression" dxfId="210" priority="11" stopIfTrue="1">
      <formula>AND($O$1="CU",I8="Umpire")</formula>
    </cfRule>
    <cfRule type="expression" dxfId="209" priority="12" stopIfTrue="1">
      <formula>AND($O$1="CU",I8&lt;&gt;"Umpire",J8&lt;&gt;"")</formula>
    </cfRule>
    <cfRule type="expression" dxfId="208" priority="13" stopIfTrue="1">
      <formula>AND($O$1="CU",I8&lt;&gt;"Umpire")</formula>
    </cfRule>
  </conditionalFormatting>
  <conditionalFormatting sqref="E39 E47 E45 E43 E41">
    <cfRule type="expression" dxfId="207" priority="10" stopIfTrue="1">
      <formula>AND($E39&lt;9,$C39&gt;0)</formula>
    </cfRule>
  </conditionalFormatting>
  <conditionalFormatting sqref="F41 F43 F45 F47 F39">
    <cfRule type="cellIs" dxfId="206" priority="8" stopIfTrue="1" operator="equal">
      <formula>"Bye"</formula>
    </cfRule>
    <cfRule type="expression" dxfId="205" priority="9" stopIfTrue="1">
      <formula>AND($E39&lt;9,$C39&gt;0)</formula>
    </cfRule>
  </conditionalFormatting>
  <conditionalFormatting sqref="M10 M18 M26 M34 O30 O40 M44 O14 Q22 K8 K12 K16 K20 K24 K28 K32 K36 K42 K46">
    <cfRule type="expression" dxfId="204" priority="6" stopIfTrue="1">
      <formula>J8="as"</formula>
    </cfRule>
    <cfRule type="expression" dxfId="203" priority="7" stopIfTrue="1">
      <formula>J8="bs"</formula>
    </cfRule>
  </conditionalFormatting>
  <conditionalFormatting sqref="B41 B43 B45 B47 B39">
    <cfRule type="cellIs" dxfId="202" priority="4" stopIfTrue="1" operator="equal">
      <formula>"QA"</formula>
    </cfRule>
    <cfRule type="cellIs" dxfId="201" priority="5" stopIfTrue="1" operator="equal">
      <formula>"DA"</formula>
    </cfRule>
  </conditionalFormatting>
  <conditionalFormatting sqref="R57 J8 J12 J16 J20 J24 J28 J32 J36 N30 N14 L10 L34 L18 L26 P22">
    <cfRule type="expression" dxfId="200" priority="3" stopIfTrue="1">
      <formula>$O$1="CU"</formula>
    </cfRule>
  </conditionalFormatting>
  <conditionalFormatting sqref="E9 E7 E11 E13 E15 E17 E19 E21 E23 E25 E27 E29 E31 E33 E35 E37">
    <cfRule type="expression" dxfId="199" priority="2" stopIfTrue="1">
      <formula>$E7&lt;5</formula>
    </cfRule>
  </conditionalFormatting>
  <conditionalFormatting sqref="F35 F37 F25 F33 F31 F29 F27 F23 F19 F21 F9 F17 F15 F13 F11 F7">
    <cfRule type="cellIs" dxfId="198" priority="1" stopIfTrue="1" operator="equal">
      <formula>"Bye"</formula>
    </cfRule>
  </conditionalFormatting>
  <printOptions horizontalCentered="1"/>
  <pageMargins left="0.35" right="0.35" top="0.39" bottom="0.39" header="0" footer="0"/>
  <pageSetup paperSize="9" scale="89" orientation="portrait" horizontalDpi="4294967294" verticalDpi="2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734209" r:id="rId4" name="Button 1">
              <controlPr defaultSize="0" print="0" autoFill="0" autoPict="0" macro="[3]!Jun_Show_CU">
                <anchor moveWithCells="1" sizeWithCells="1">
                  <from>
                    <xdr:col>12</xdr:col>
                    <xdr:colOff>525780</xdr:colOff>
                    <xdr:row>0</xdr:row>
                    <xdr:rowOff>7620</xdr:rowOff>
                  </from>
                  <to>
                    <xdr:col>14</xdr:col>
                    <xdr:colOff>373380</xdr:colOff>
                    <xdr:row>0</xdr:row>
                    <xdr:rowOff>175260</xdr:rowOff>
                  </to>
                </anchor>
              </controlPr>
            </control>
          </mc:Choice>
        </mc:AlternateContent>
        <mc:AlternateContent xmlns:mc="http://schemas.openxmlformats.org/markup-compatibility/2006">
          <mc:Choice Requires="x14">
            <control shapeId="734210" r:id="rId5" name="Button 2">
              <controlPr defaultSize="0" print="0" autoFill="0" autoPict="0" macro="[3]!Jun_Hide_CU">
                <anchor moveWithCells="1" sizeWithCells="1">
                  <from>
                    <xdr:col>12</xdr:col>
                    <xdr:colOff>518160</xdr:colOff>
                    <xdr:row>0</xdr:row>
                    <xdr:rowOff>182880</xdr:rowOff>
                  </from>
                  <to>
                    <xdr:col>14</xdr:col>
                    <xdr:colOff>373380</xdr:colOff>
                    <xdr:row>1</xdr:row>
                    <xdr:rowOff>60960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xr:uid="{2A10DF53-5E1B-46A1-88FB-E367C9382242}">
          <x14:formula1>
            <xm:f>$U$7:$U$16</xm:f>
          </x14:formula1>
          <xm:sqref>I46 JE46 TA46 ACW46 AMS46 AWO46 BGK46 BQG46 CAC46 CJY46 CTU46 DDQ46 DNM46 DXI46 EHE46 ERA46 FAW46 FKS46 FUO46 GEK46 GOG46 GYC46 HHY46 HRU46 IBQ46 ILM46 IVI46 JFE46 JPA46 JYW46 KIS46 KSO46 LCK46 LMG46 LWC46 MFY46 MPU46 MZQ46 NJM46 NTI46 ODE46 ONA46 OWW46 PGS46 PQO46 QAK46 QKG46 QUC46 RDY46 RNU46 RXQ46 SHM46 SRI46 TBE46 TLA46 TUW46 UES46 UOO46 UYK46 VIG46 VSC46 WBY46 WLU46 WVQ46 I65582 JE65582 TA65582 ACW65582 AMS65582 AWO65582 BGK65582 BQG65582 CAC65582 CJY65582 CTU65582 DDQ65582 DNM65582 DXI65582 EHE65582 ERA65582 FAW65582 FKS65582 FUO65582 GEK65582 GOG65582 GYC65582 HHY65582 HRU65582 IBQ65582 ILM65582 IVI65582 JFE65582 JPA65582 JYW65582 KIS65582 KSO65582 LCK65582 LMG65582 LWC65582 MFY65582 MPU65582 MZQ65582 NJM65582 NTI65582 ODE65582 ONA65582 OWW65582 PGS65582 PQO65582 QAK65582 QKG65582 QUC65582 RDY65582 RNU65582 RXQ65582 SHM65582 SRI65582 TBE65582 TLA65582 TUW65582 UES65582 UOO65582 UYK65582 VIG65582 VSC65582 WBY65582 WLU65582 WVQ65582 I131118 JE131118 TA131118 ACW131118 AMS131118 AWO131118 BGK131118 BQG131118 CAC131118 CJY131118 CTU131118 DDQ131118 DNM131118 DXI131118 EHE131118 ERA131118 FAW131118 FKS131118 FUO131118 GEK131118 GOG131118 GYC131118 HHY131118 HRU131118 IBQ131118 ILM131118 IVI131118 JFE131118 JPA131118 JYW131118 KIS131118 KSO131118 LCK131118 LMG131118 LWC131118 MFY131118 MPU131118 MZQ131118 NJM131118 NTI131118 ODE131118 ONA131118 OWW131118 PGS131118 PQO131118 QAK131118 QKG131118 QUC131118 RDY131118 RNU131118 RXQ131118 SHM131118 SRI131118 TBE131118 TLA131118 TUW131118 UES131118 UOO131118 UYK131118 VIG131118 VSC131118 WBY131118 WLU131118 WVQ131118 I196654 JE196654 TA196654 ACW196654 AMS196654 AWO196654 BGK196654 BQG196654 CAC196654 CJY196654 CTU196654 DDQ196654 DNM196654 DXI196654 EHE196654 ERA196654 FAW196654 FKS196654 FUO196654 GEK196654 GOG196654 GYC196654 HHY196654 HRU196654 IBQ196654 ILM196654 IVI196654 JFE196654 JPA196654 JYW196654 KIS196654 KSO196654 LCK196654 LMG196654 LWC196654 MFY196654 MPU196654 MZQ196654 NJM196654 NTI196654 ODE196654 ONA196654 OWW196654 PGS196654 PQO196654 QAK196654 QKG196654 QUC196654 RDY196654 RNU196654 RXQ196654 SHM196654 SRI196654 TBE196654 TLA196654 TUW196654 UES196654 UOO196654 UYK196654 VIG196654 VSC196654 WBY196654 WLU196654 WVQ196654 I262190 JE262190 TA262190 ACW262190 AMS262190 AWO262190 BGK262190 BQG262190 CAC262190 CJY262190 CTU262190 DDQ262190 DNM262190 DXI262190 EHE262190 ERA262190 FAW262190 FKS262190 FUO262190 GEK262190 GOG262190 GYC262190 HHY262190 HRU262190 IBQ262190 ILM262190 IVI262190 JFE262190 JPA262190 JYW262190 KIS262190 KSO262190 LCK262190 LMG262190 LWC262190 MFY262190 MPU262190 MZQ262190 NJM262190 NTI262190 ODE262190 ONA262190 OWW262190 PGS262190 PQO262190 QAK262190 QKG262190 QUC262190 RDY262190 RNU262190 RXQ262190 SHM262190 SRI262190 TBE262190 TLA262190 TUW262190 UES262190 UOO262190 UYK262190 VIG262190 VSC262190 WBY262190 WLU262190 WVQ262190 I327726 JE327726 TA327726 ACW327726 AMS327726 AWO327726 BGK327726 BQG327726 CAC327726 CJY327726 CTU327726 DDQ327726 DNM327726 DXI327726 EHE327726 ERA327726 FAW327726 FKS327726 FUO327726 GEK327726 GOG327726 GYC327726 HHY327726 HRU327726 IBQ327726 ILM327726 IVI327726 JFE327726 JPA327726 JYW327726 KIS327726 KSO327726 LCK327726 LMG327726 LWC327726 MFY327726 MPU327726 MZQ327726 NJM327726 NTI327726 ODE327726 ONA327726 OWW327726 PGS327726 PQO327726 QAK327726 QKG327726 QUC327726 RDY327726 RNU327726 RXQ327726 SHM327726 SRI327726 TBE327726 TLA327726 TUW327726 UES327726 UOO327726 UYK327726 VIG327726 VSC327726 WBY327726 WLU327726 WVQ327726 I393262 JE393262 TA393262 ACW393262 AMS393262 AWO393262 BGK393262 BQG393262 CAC393262 CJY393262 CTU393262 DDQ393262 DNM393262 DXI393262 EHE393262 ERA393262 FAW393262 FKS393262 FUO393262 GEK393262 GOG393262 GYC393262 HHY393262 HRU393262 IBQ393262 ILM393262 IVI393262 JFE393262 JPA393262 JYW393262 KIS393262 KSO393262 LCK393262 LMG393262 LWC393262 MFY393262 MPU393262 MZQ393262 NJM393262 NTI393262 ODE393262 ONA393262 OWW393262 PGS393262 PQO393262 QAK393262 QKG393262 QUC393262 RDY393262 RNU393262 RXQ393262 SHM393262 SRI393262 TBE393262 TLA393262 TUW393262 UES393262 UOO393262 UYK393262 VIG393262 VSC393262 WBY393262 WLU393262 WVQ393262 I458798 JE458798 TA458798 ACW458798 AMS458798 AWO458798 BGK458798 BQG458798 CAC458798 CJY458798 CTU458798 DDQ458798 DNM458798 DXI458798 EHE458798 ERA458798 FAW458798 FKS458798 FUO458798 GEK458798 GOG458798 GYC458798 HHY458798 HRU458798 IBQ458798 ILM458798 IVI458798 JFE458798 JPA458798 JYW458798 KIS458798 KSO458798 LCK458798 LMG458798 LWC458798 MFY458798 MPU458798 MZQ458798 NJM458798 NTI458798 ODE458798 ONA458798 OWW458798 PGS458798 PQO458798 QAK458798 QKG458798 QUC458798 RDY458798 RNU458798 RXQ458798 SHM458798 SRI458798 TBE458798 TLA458798 TUW458798 UES458798 UOO458798 UYK458798 VIG458798 VSC458798 WBY458798 WLU458798 WVQ458798 I524334 JE524334 TA524334 ACW524334 AMS524334 AWO524334 BGK524334 BQG524334 CAC524334 CJY524334 CTU524334 DDQ524334 DNM524334 DXI524334 EHE524334 ERA524334 FAW524334 FKS524334 FUO524334 GEK524334 GOG524334 GYC524334 HHY524334 HRU524334 IBQ524334 ILM524334 IVI524334 JFE524334 JPA524334 JYW524334 KIS524334 KSO524334 LCK524334 LMG524334 LWC524334 MFY524334 MPU524334 MZQ524334 NJM524334 NTI524334 ODE524334 ONA524334 OWW524334 PGS524334 PQO524334 QAK524334 QKG524334 QUC524334 RDY524334 RNU524334 RXQ524334 SHM524334 SRI524334 TBE524334 TLA524334 TUW524334 UES524334 UOO524334 UYK524334 VIG524334 VSC524334 WBY524334 WLU524334 WVQ524334 I589870 JE589870 TA589870 ACW589870 AMS589870 AWO589870 BGK589870 BQG589870 CAC589870 CJY589870 CTU589870 DDQ589870 DNM589870 DXI589870 EHE589870 ERA589870 FAW589870 FKS589870 FUO589870 GEK589870 GOG589870 GYC589870 HHY589870 HRU589870 IBQ589870 ILM589870 IVI589870 JFE589870 JPA589870 JYW589870 KIS589870 KSO589870 LCK589870 LMG589870 LWC589870 MFY589870 MPU589870 MZQ589870 NJM589870 NTI589870 ODE589870 ONA589870 OWW589870 PGS589870 PQO589870 QAK589870 QKG589870 QUC589870 RDY589870 RNU589870 RXQ589870 SHM589870 SRI589870 TBE589870 TLA589870 TUW589870 UES589870 UOO589870 UYK589870 VIG589870 VSC589870 WBY589870 WLU589870 WVQ589870 I655406 JE655406 TA655406 ACW655406 AMS655406 AWO655406 BGK655406 BQG655406 CAC655406 CJY655406 CTU655406 DDQ655406 DNM655406 DXI655406 EHE655406 ERA655406 FAW655406 FKS655406 FUO655406 GEK655406 GOG655406 GYC655406 HHY655406 HRU655406 IBQ655406 ILM655406 IVI655406 JFE655406 JPA655406 JYW655406 KIS655406 KSO655406 LCK655406 LMG655406 LWC655406 MFY655406 MPU655406 MZQ655406 NJM655406 NTI655406 ODE655406 ONA655406 OWW655406 PGS655406 PQO655406 QAK655406 QKG655406 QUC655406 RDY655406 RNU655406 RXQ655406 SHM655406 SRI655406 TBE655406 TLA655406 TUW655406 UES655406 UOO655406 UYK655406 VIG655406 VSC655406 WBY655406 WLU655406 WVQ655406 I720942 JE720942 TA720942 ACW720942 AMS720942 AWO720942 BGK720942 BQG720942 CAC720942 CJY720942 CTU720942 DDQ720942 DNM720942 DXI720942 EHE720942 ERA720942 FAW720942 FKS720942 FUO720942 GEK720942 GOG720942 GYC720942 HHY720942 HRU720942 IBQ720942 ILM720942 IVI720942 JFE720942 JPA720942 JYW720942 KIS720942 KSO720942 LCK720942 LMG720942 LWC720942 MFY720942 MPU720942 MZQ720942 NJM720942 NTI720942 ODE720942 ONA720942 OWW720942 PGS720942 PQO720942 QAK720942 QKG720942 QUC720942 RDY720942 RNU720942 RXQ720942 SHM720942 SRI720942 TBE720942 TLA720942 TUW720942 UES720942 UOO720942 UYK720942 VIG720942 VSC720942 WBY720942 WLU720942 WVQ720942 I786478 JE786478 TA786478 ACW786478 AMS786478 AWO786478 BGK786478 BQG786478 CAC786478 CJY786478 CTU786478 DDQ786478 DNM786478 DXI786478 EHE786478 ERA786478 FAW786478 FKS786478 FUO786478 GEK786478 GOG786478 GYC786478 HHY786478 HRU786478 IBQ786478 ILM786478 IVI786478 JFE786478 JPA786478 JYW786478 KIS786478 KSO786478 LCK786478 LMG786478 LWC786478 MFY786478 MPU786478 MZQ786478 NJM786478 NTI786478 ODE786478 ONA786478 OWW786478 PGS786478 PQO786478 QAK786478 QKG786478 QUC786478 RDY786478 RNU786478 RXQ786478 SHM786478 SRI786478 TBE786478 TLA786478 TUW786478 UES786478 UOO786478 UYK786478 VIG786478 VSC786478 WBY786478 WLU786478 WVQ786478 I852014 JE852014 TA852014 ACW852014 AMS852014 AWO852014 BGK852014 BQG852014 CAC852014 CJY852014 CTU852014 DDQ852014 DNM852014 DXI852014 EHE852014 ERA852014 FAW852014 FKS852014 FUO852014 GEK852014 GOG852014 GYC852014 HHY852014 HRU852014 IBQ852014 ILM852014 IVI852014 JFE852014 JPA852014 JYW852014 KIS852014 KSO852014 LCK852014 LMG852014 LWC852014 MFY852014 MPU852014 MZQ852014 NJM852014 NTI852014 ODE852014 ONA852014 OWW852014 PGS852014 PQO852014 QAK852014 QKG852014 QUC852014 RDY852014 RNU852014 RXQ852014 SHM852014 SRI852014 TBE852014 TLA852014 TUW852014 UES852014 UOO852014 UYK852014 VIG852014 VSC852014 WBY852014 WLU852014 WVQ852014 I917550 JE917550 TA917550 ACW917550 AMS917550 AWO917550 BGK917550 BQG917550 CAC917550 CJY917550 CTU917550 DDQ917550 DNM917550 DXI917550 EHE917550 ERA917550 FAW917550 FKS917550 FUO917550 GEK917550 GOG917550 GYC917550 HHY917550 HRU917550 IBQ917550 ILM917550 IVI917550 JFE917550 JPA917550 JYW917550 KIS917550 KSO917550 LCK917550 LMG917550 LWC917550 MFY917550 MPU917550 MZQ917550 NJM917550 NTI917550 ODE917550 ONA917550 OWW917550 PGS917550 PQO917550 QAK917550 QKG917550 QUC917550 RDY917550 RNU917550 RXQ917550 SHM917550 SRI917550 TBE917550 TLA917550 TUW917550 UES917550 UOO917550 UYK917550 VIG917550 VSC917550 WBY917550 WLU917550 WVQ917550 I983086 JE983086 TA983086 ACW983086 AMS983086 AWO983086 BGK983086 BQG983086 CAC983086 CJY983086 CTU983086 DDQ983086 DNM983086 DXI983086 EHE983086 ERA983086 FAW983086 FKS983086 FUO983086 GEK983086 GOG983086 GYC983086 HHY983086 HRU983086 IBQ983086 ILM983086 IVI983086 JFE983086 JPA983086 JYW983086 KIS983086 KSO983086 LCK983086 LMG983086 LWC983086 MFY983086 MPU983086 MZQ983086 NJM983086 NTI983086 ODE983086 ONA983086 OWW983086 PGS983086 PQO983086 QAK983086 QKG983086 QUC983086 RDY983086 RNU983086 RXQ983086 SHM983086 SRI983086 TBE983086 TLA983086 TUW983086 UES983086 UOO983086 UYK983086 VIG983086 VSC983086 WBY983086 WLU983086 WVQ983086 I42 JE42 TA42 ACW42 AMS42 AWO42 BGK42 BQG42 CAC42 CJY42 CTU42 DDQ42 DNM42 DXI42 EHE42 ERA42 FAW42 FKS42 FUO42 GEK42 GOG42 GYC42 HHY42 HRU42 IBQ42 ILM42 IVI42 JFE42 JPA42 JYW42 KIS42 KSO42 LCK42 LMG42 LWC42 MFY42 MPU42 MZQ42 NJM42 NTI42 ODE42 ONA42 OWW42 PGS42 PQO42 QAK42 QKG42 QUC42 RDY42 RNU42 RXQ42 SHM42 SRI42 TBE42 TLA42 TUW42 UES42 UOO42 UYK42 VIG42 VSC42 WBY42 WLU42 WVQ42 I65578 JE65578 TA65578 ACW65578 AMS65578 AWO65578 BGK65578 BQG65578 CAC65578 CJY65578 CTU65578 DDQ65578 DNM65578 DXI65578 EHE65578 ERA65578 FAW65578 FKS65578 FUO65578 GEK65578 GOG65578 GYC65578 HHY65578 HRU65578 IBQ65578 ILM65578 IVI65578 JFE65578 JPA65578 JYW65578 KIS65578 KSO65578 LCK65578 LMG65578 LWC65578 MFY65578 MPU65578 MZQ65578 NJM65578 NTI65578 ODE65578 ONA65578 OWW65578 PGS65578 PQO65578 QAK65578 QKG65578 QUC65578 RDY65578 RNU65578 RXQ65578 SHM65578 SRI65578 TBE65578 TLA65578 TUW65578 UES65578 UOO65578 UYK65578 VIG65578 VSC65578 WBY65578 WLU65578 WVQ65578 I131114 JE131114 TA131114 ACW131114 AMS131114 AWO131114 BGK131114 BQG131114 CAC131114 CJY131114 CTU131114 DDQ131114 DNM131114 DXI131114 EHE131114 ERA131114 FAW131114 FKS131114 FUO131114 GEK131114 GOG131114 GYC131114 HHY131114 HRU131114 IBQ131114 ILM131114 IVI131114 JFE131114 JPA131114 JYW131114 KIS131114 KSO131114 LCK131114 LMG131114 LWC131114 MFY131114 MPU131114 MZQ131114 NJM131114 NTI131114 ODE131114 ONA131114 OWW131114 PGS131114 PQO131114 QAK131114 QKG131114 QUC131114 RDY131114 RNU131114 RXQ131114 SHM131114 SRI131114 TBE131114 TLA131114 TUW131114 UES131114 UOO131114 UYK131114 VIG131114 VSC131114 WBY131114 WLU131114 WVQ131114 I196650 JE196650 TA196650 ACW196650 AMS196650 AWO196650 BGK196650 BQG196650 CAC196650 CJY196650 CTU196650 DDQ196650 DNM196650 DXI196650 EHE196650 ERA196650 FAW196650 FKS196650 FUO196650 GEK196650 GOG196650 GYC196650 HHY196650 HRU196650 IBQ196650 ILM196650 IVI196650 JFE196650 JPA196650 JYW196650 KIS196650 KSO196650 LCK196650 LMG196650 LWC196650 MFY196650 MPU196650 MZQ196650 NJM196650 NTI196650 ODE196650 ONA196650 OWW196650 PGS196650 PQO196650 QAK196650 QKG196650 QUC196650 RDY196650 RNU196650 RXQ196650 SHM196650 SRI196650 TBE196650 TLA196650 TUW196650 UES196650 UOO196650 UYK196650 VIG196650 VSC196650 WBY196650 WLU196650 WVQ196650 I262186 JE262186 TA262186 ACW262186 AMS262186 AWO262186 BGK262186 BQG262186 CAC262186 CJY262186 CTU262186 DDQ262186 DNM262186 DXI262186 EHE262186 ERA262186 FAW262186 FKS262186 FUO262186 GEK262186 GOG262186 GYC262186 HHY262186 HRU262186 IBQ262186 ILM262186 IVI262186 JFE262186 JPA262186 JYW262186 KIS262186 KSO262186 LCK262186 LMG262186 LWC262186 MFY262186 MPU262186 MZQ262186 NJM262186 NTI262186 ODE262186 ONA262186 OWW262186 PGS262186 PQO262186 QAK262186 QKG262186 QUC262186 RDY262186 RNU262186 RXQ262186 SHM262186 SRI262186 TBE262186 TLA262186 TUW262186 UES262186 UOO262186 UYK262186 VIG262186 VSC262186 WBY262186 WLU262186 WVQ262186 I327722 JE327722 TA327722 ACW327722 AMS327722 AWO327722 BGK327722 BQG327722 CAC327722 CJY327722 CTU327722 DDQ327722 DNM327722 DXI327722 EHE327722 ERA327722 FAW327722 FKS327722 FUO327722 GEK327722 GOG327722 GYC327722 HHY327722 HRU327722 IBQ327722 ILM327722 IVI327722 JFE327722 JPA327722 JYW327722 KIS327722 KSO327722 LCK327722 LMG327722 LWC327722 MFY327722 MPU327722 MZQ327722 NJM327722 NTI327722 ODE327722 ONA327722 OWW327722 PGS327722 PQO327722 QAK327722 QKG327722 QUC327722 RDY327722 RNU327722 RXQ327722 SHM327722 SRI327722 TBE327722 TLA327722 TUW327722 UES327722 UOO327722 UYK327722 VIG327722 VSC327722 WBY327722 WLU327722 WVQ327722 I393258 JE393258 TA393258 ACW393258 AMS393258 AWO393258 BGK393258 BQG393258 CAC393258 CJY393258 CTU393258 DDQ393258 DNM393258 DXI393258 EHE393258 ERA393258 FAW393258 FKS393258 FUO393258 GEK393258 GOG393258 GYC393258 HHY393258 HRU393258 IBQ393258 ILM393258 IVI393258 JFE393258 JPA393258 JYW393258 KIS393258 KSO393258 LCK393258 LMG393258 LWC393258 MFY393258 MPU393258 MZQ393258 NJM393258 NTI393258 ODE393258 ONA393258 OWW393258 PGS393258 PQO393258 QAK393258 QKG393258 QUC393258 RDY393258 RNU393258 RXQ393258 SHM393258 SRI393258 TBE393258 TLA393258 TUW393258 UES393258 UOO393258 UYK393258 VIG393258 VSC393258 WBY393258 WLU393258 WVQ393258 I458794 JE458794 TA458794 ACW458794 AMS458794 AWO458794 BGK458794 BQG458794 CAC458794 CJY458794 CTU458794 DDQ458794 DNM458794 DXI458794 EHE458794 ERA458794 FAW458794 FKS458794 FUO458794 GEK458794 GOG458794 GYC458794 HHY458794 HRU458794 IBQ458794 ILM458794 IVI458794 JFE458794 JPA458794 JYW458794 KIS458794 KSO458794 LCK458794 LMG458794 LWC458794 MFY458794 MPU458794 MZQ458794 NJM458794 NTI458794 ODE458794 ONA458794 OWW458794 PGS458794 PQO458794 QAK458794 QKG458794 QUC458794 RDY458794 RNU458794 RXQ458794 SHM458794 SRI458794 TBE458794 TLA458794 TUW458794 UES458794 UOO458794 UYK458794 VIG458794 VSC458794 WBY458794 WLU458794 WVQ458794 I524330 JE524330 TA524330 ACW524330 AMS524330 AWO524330 BGK524330 BQG524330 CAC524330 CJY524330 CTU524330 DDQ524330 DNM524330 DXI524330 EHE524330 ERA524330 FAW524330 FKS524330 FUO524330 GEK524330 GOG524330 GYC524330 HHY524330 HRU524330 IBQ524330 ILM524330 IVI524330 JFE524330 JPA524330 JYW524330 KIS524330 KSO524330 LCK524330 LMG524330 LWC524330 MFY524330 MPU524330 MZQ524330 NJM524330 NTI524330 ODE524330 ONA524330 OWW524330 PGS524330 PQO524330 QAK524330 QKG524330 QUC524330 RDY524330 RNU524330 RXQ524330 SHM524330 SRI524330 TBE524330 TLA524330 TUW524330 UES524330 UOO524330 UYK524330 VIG524330 VSC524330 WBY524330 WLU524330 WVQ524330 I589866 JE589866 TA589866 ACW589866 AMS589866 AWO589866 BGK589866 BQG589866 CAC589866 CJY589866 CTU589866 DDQ589866 DNM589866 DXI589866 EHE589866 ERA589866 FAW589866 FKS589866 FUO589866 GEK589866 GOG589866 GYC589866 HHY589866 HRU589866 IBQ589866 ILM589866 IVI589866 JFE589866 JPA589866 JYW589866 KIS589866 KSO589866 LCK589866 LMG589866 LWC589866 MFY589866 MPU589866 MZQ589866 NJM589866 NTI589866 ODE589866 ONA589866 OWW589866 PGS589866 PQO589866 QAK589866 QKG589866 QUC589866 RDY589866 RNU589866 RXQ589866 SHM589866 SRI589866 TBE589866 TLA589866 TUW589866 UES589866 UOO589866 UYK589866 VIG589866 VSC589866 WBY589866 WLU589866 WVQ589866 I655402 JE655402 TA655402 ACW655402 AMS655402 AWO655402 BGK655402 BQG655402 CAC655402 CJY655402 CTU655402 DDQ655402 DNM655402 DXI655402 EHE655402 ERA655402 FAW655402 FKS655402 FUO655402 GEK655402 GOG655402 GYC655402 HHY655402 HRU655402 IBQ655402 ILM655402 IVI655402 JFE655402 JPA655402 JYW655402 KIS655402 KSO655402 LCK655402 LMG655402 LWC655402 MFY655402 MPU655402 MZQ655402 NJM655402 NTI655402 ODE655402 ONA655402 OWW655402 PGS655402 PQO655402 QAK655402 QKG655402 QUC655402 RDY655402 RNU655402 RXQ655402 SHM655402 SRI655402 TBE655402 TLA655402 TUW655402 UES655402 UOO655402 UYK655402 VIG655402 VSC655402 WBY655402 WLU655402 WVQ655402 I720938 JE720938 TA720938 ACW720938 AMS720938 AWO720938 BGK720938 BQG720938 CAC720938 CJY720938 CTU720938 DDQ720938 DNM720938 DXI720938 EHE720938 ERA720938 FAW720938 FKS720938 FUO720938 GEK720938 GOG720938 GYC720938 HHY720938 HRU720938 IBQ720938 ILM720938 IVI720938 JFE720938 JPA720938 JYW720938 KIS720938 KSO720938 LCK720938 LMG720938 LWC720938 MFY720938 MPU720938 MZQ720938 NJM720938 NTI720938 ODE720938 ONA720938 OWW720938 PGS720938 PQO720938 QAK720938 QKG720938 QUC720938 RDY720938 RNU720938 RXQ720938 SHM720938 SRI720938 TBE720938 TLA720938 TUW720938 UES720938 UOO720938 UYK720938 VIG720938 VSC720938 WBY720938 WLU720938 WVQ720938 I786474 JE786474 TA786474 ACW786474 AMS786474 AWO786474 BGK786474 BQG786474 CAC786474 CJY786474 CTU786474 DDQ786474 DNM786474 DXI786474 EHE786474 ERA786474 FAW786474 FKS786474 FUO786474 GEK786474 GOG786474 GYC786474 HHY786474 HRU786474 IBQ786474 ILM786474 IVI786474 JFE786474 JPA786474 JYW786474 KIS786474 KSO786474 LCK786474 LMG786474 LWC786474 MFY786474 MPU786474 MZQ786474 NJM786474 NTI786474 ODE786474 ONA786474 OWW786474 PGS786474 PQO786474 QAK786474 QKG786474 QUC786474 RDY786474 RNU786474 RXQ786474 SHM786474 SRI786474 TBE786474 TLA786474 TUW786474 UES786474 UOO786474 UYK786474 VIG786474 VSC786474 WBY786474 WLU786474 WVQ786474 I852010 JE852010 TA852010 ACW852010 AMS852010 AWO852010 BGK852010 BQG852010 CAC852010 CJY852010 CTU852010 DDQ852010 DNM852010 DXI852010 EHE852010 ERA852010 FAW852010 FKS852010 FUO852010 GEK852010 GOG852010 GYC852010 HHY852010 HRU852010 IBQ852010 ILM852010 IVI852010 JFE852010 JPA852010 JYW852010 KIS852010 KSO852010 LCK852010 LMG852010 LWC852010 MFY852010 MPU852010 MZQ852010 NJM852010 NTI852010 ODE852010 ONA852010 OWW852010 PGS852010 PQO852010 QAK852010 QKG852010 QUC852010 RDY852010 RNU852010 RXQ852010 SHM852010 SRI852010 TBE852010 TLA852010 TUW852010 UES852010 UOO852010 UYK852010 VIG852010 VSC852010 WBY852010 WLU852010 WVQ852010 I917546 JE917546 TA917546 ACW917546 AMS917546 AWO917546 BGK917546 BQG917546 CAC917546 CJY917546 CTU917546 DDQ917546 DNM917546 DXI917546 EHE917546 ERA917546 FAW917546 FKS917546 FUO917546 GEK917546 GOG917546 GYC917546 HHY917546 HRU917546 IBQ917546 ILM917546 IVI917546 JFE917546 JPA917546 JYW917546 KIS917546 KSO917546 LCK917546 LMG917546 LWC917546 MFY917546 MPU917546 MZQ917546 NJM917546 NTI917546 ODE917546 ONA917546 OWW917546 PGS917546 PQO917546 QAK917546 QKG917546 QUC917546 RDY917546 RNU917546 RXQ917546 SHM917546 SRI917546 TBE917546 TLA917546 TUW917546 UES917546 UOO917546 UYK917546 VIG917546 VSC917546 WBY917546 WLU917546 WVQ917546 I983082 JE983082 TA983082 ACW983082 AMS983082 AWO983082 BGK983082 BQG983082 CAC983082 CJY983082 CTU983082 DDQ983082 DNM983082 DXI983082 EHE983082 ERA983082 FAW983082 FKS983082 FUO983082 GEK983082 GOG983082 GYC983082 HHY983082 HRU983082 IBQ983082 ILM983082 IVI983082 JFE983082 JPA983082 JYW983082 KIS983082 KSO983082 LCK983082 LMG983082 LWC983082 MFY983082 MPU983082 MZQ983082 NJM983082 NTI983082 ODE983082 ONA983082 OWW983082 PGS983082 PQO983082 QAK983082 QKG983082 QUC983082 RDY983082 RNU983082 RXQ983082 SHM983082 SRI983082 TBE983082 TLA983082 TUW983082 UES983082 UOO983082 UYK983082 VIG983082 VSC983082 WBY983082 WLU983082 WVQ983082 K44 JG44 TC44 ACY44 AMU44 AWQ44 BGM44 BQI44 CAE44 CKA44 CTW44 DDS44 DNO44 DXK44 EHG44 ERC44 FAY44 FKU44 FUQ44 GEM44 GOI44 GYE44 HIA44 HRW44 IBS44 ILO44 IVK44 JFG44 JPC44 JYY44 KIU44 KSQ44 LCM44 LMI44 LWE44 MGA44 MPW44 MZS44 NJO44 NTK44 ODG44 ONC44 OWY44 PGU44 PQQ44 QAM44 QKI44 QUE44 REA44 RNW44 RXS44 SHO44 SRK44 TBG44 TLC44 TUY44 UEU44 UOQ44 UYM44 VII44 VSE44 WCA44 WLW44 WVS44 K65580 JG65580 TC65580 ACY65580 AMU65580 AWQ65580 BGM65580 BQI65580 CAE65580 CKA65580 CTW65580 DDS65580 DNO65580 DXK65580 EHG65580 ERC65580 FAY65580 FKU65580 FUQ65580 GEM65580 GOI65580 GYE65580 HIA65580 HRW65580 IBS65580 ILO65580 IVK65580 JFG65580 JPC65580 JYY65580 KIU65580 KSQ65580 LCM65580 LMI65580 LWE65580 MGA65580 MPW65580 MZS65580 NJO65580 NTK65580 ODG65580 ONC65580 OWY65580 PGU65580 PQQ65580 QAM65580 QKI65580 QUE65580 REA65580 RNW65580 RXS65580 SHO65580 SRK65580 TBG65580 TLC65580 TUY65580 UEU65580 UOQ65580 UYM65580 VII65580 VSE65580 WCA65580 WLW65580 WVS65580 K131116 JG131116 TC131116 ACY131116 AMU131116 AWQ131116 BGM131116 BQI131116 CAE131116 CKA131116 CTW131116 DDS131116 DNO131116 DXK131116 EHG131116 ERC131116 FAY131116 FKU131116 FUQ131116 GEM131116 GOI131116 GYE131116 HIA131116 HRW131116 IBS131116 ILO131116 IVK131116 JFG131116 JPC131116 JYY131116 KIU131116 KSQ131116 LCM131116 LMI131116 LWE131116 MGA131116 MPW131116 MZS131116 NJO131116 NTK131116 ODG131116 ONC131116 OWY131116 PGU131116 PQQ131116 QAM131116 QKI131116 QUE131116 REA131116 RNW131116 RXS131116 SHO131116 SRK131116 TBG131116 TLC131116 TUY131116 UEU131116 UOQ131116 UYM131116 VII131116 VSE131116 WCA131116 WLW131116 WVS131116 K196652 JG196652 TC196652 ACY196652 AMU196652 AWQ196652 BGM196652 BQI196652 CAE196652 CKA196652 CTW196652 DDS196652 DNO196652 DXK196652 EHG196652 ERC196652 FAY196652 FKU196652 FUQ196652 GEM196652 GOI196652 GYE196652 HIA196652 HRW196652 IBS196652 ILO196652 IVK196652 JFG196652 JPC196652 JYY196652 KIU196652 KSQ196652 LCM196652 LMI196652 LWE196652 MGA196652 MPW196652 MZS196652 NJO196652 NTK196652 ODG196652 ONC196652 OWY196652 PGU196652 PQQ196652 QAM196652 QKI196652 QUE196652 REA196652 RNW196652 RXS196652 SHO196652 SRK196652 TBG196652 TLC196652 TUY196652 UEU196652 UOQ196652 UYM196652 VII196652 VSE196652 WCA196652 WLW196652 WVS196652 K262188 JG262188 TC262188 ACY262188 AMU262188 AWQ262188 BGM262188 BQI262188 CAE262188 CKA262188 CTW262188 DDS262188 DNO262188 DXK262188 EHG262188 ERC262188 FAY262188 FKU262188 FUQ262188 GEM262188 GOI262188 GYE262188 HIA262188 HRW262188 IBS262188 ILO262188 IVK262188 JFG262188 JPC262188 JYY262188 KIU262188 KSQ262188 LCM262188 LMI262188 LWE262188 MGA262188 MPW262188 MZS262188 NJO262188 NTK262188 ODG262188 ONC262188 OWY262188 PGU262188 PQQ262188 QAM262188 QKI262188 QUE262188 REA262188 RNW262188 RXS262188 SHO262188 SRK262188 TBG262188 TLC262188 TUY262188 UEU262188 UOQ262188 UYM262188 VII262188 VSE262188 WCA262188 WLW262188 WVS262188 K327724 JG327724 TC327724 ACY327724 AMU327724 AWQ327724 BGM327724 BQI327724 CAE327724 CKA327724 CTW327724 DDS327724 DNO327724 DXK327724 EHG327724 ERC327724 FAY327724 FKU327724 FUQ327724 GEM327724 GOI327724 GYE327724 HIA327724 HRW327724 IBS327724 ILO327724 IVK327724 JFG327724 JPC327724 JYY327724 KIU327724 KSQ327724 LCM327724 LMI327724 LWE327724 MGA327724 MPW327724 MZS327724 NJO327724 NTK327724 ODG327724 ONC327724 OWY327724 PGU327724 PQQ327724 QAM327724 QKI327724 QUE327724 REA327724 RNW327724 RXS327724 SHO327724 SRK327724 TBG327724 TLC327724 TUY327724 UEU327724 UOQ327724 UYM327724 VII327724 VSE327724 WCA327724 WLW327724 WVS327724 K393260 JG393260 TC393260 ACY393260 AMU393260 AWQ393260 BGM393260 BQI393260 CAE393260 CKA393260 CTW393260 DDS393260 DNO393260 DXK393260 EHG393260 ERC393260 FAY393260 FKU393260 FUQ393260 GEM393260 GOI393260 GYE393260 HIA393260 HRW393260 IBS393260 ILO393260 IVK393260 JFG393260 JPC393260 JYY393260 KIU393260 KSQ393260 LCM393260 LMI393260 LWE393260 MGA393260 MPW393260 MZS393260 NJO393260 NTK393260 ODG393260 ONC393260 OWY393260 PGU393260 PQQ393260 QAM393260 QKI393260 QUE393260 REA393260 RNW393260 RXS393260 SHO393260 SRK393260 TBG393260 TLC393260 TUY393260 UEU393260 UOQ393260 UYM393260 VII393260 VSE393260 WCA393260 WLW393260 WVS393260 K458796 JG458796 TC458796 ACY458796 AMU458796 AWQ458796 BGM458796 BQI458796 CAE458796 CKA458796 CTW458796 DDS458796 DNO458796 DXK458796 EHG458796 ERC458796 FAY458796 FKU458796 FUQ458796 GEM458796 GOI458796 GYE458796 HIA458796 HRW458796 IBS458796 ILO458796 IVK458796 JFG458796 JPC458796 JYY458796 KIU458796 KSQ458796 LCM458796 LMI458796 LWE458796 MGA458796 MPW458796 MZS458796 NJO458796 NTK458796 ODG458796 ONC458796 OWY458796 PGU458796 PQQ458796 QAM458796 QKI458796 QUE458796 REA458796 RNW458796 RXS458796 SHO458796 SRK458796 TBG458796 TLC458796 TUY458796 UEU458796 UOQ458796 UYM458796 VII458796 VSE458796 WCA458796 WLW458796 WVS458796 K524332 JG524332 TC524332 ACY524332 AMU524332 AWQ524332 BGM524332 BQI524332 CAE524332 CKA524332 CTW524332 DDS524332 DNO524332 DXK524332 EHG524332 ERC524332 FAY524332 FKU524332 FUQ524332 GEM524332 GOI524332 GYE524332 HIA524332 HRW524332 IBS524332 ILO524332 IVK524332 JFG524332 JPC524332 JYY524332 KIU524332 KSQ524332 LCM524332 LMI524332 LWE524332 MGA524332 MPW524332 MZS524332 NJO524332 NTK524332 ODG524332 ONC524332 OWY524332 PGU524332 PQQ524332 QAM524332 QKI524332 QUE524332 REA524332 RNW524332 RXS524332 SHO524332 SRK524332 TBG524332 TLC524332 TUY524332 UEU524332 UOQ524332 UYM524332 VII524332 VSE524332 WCA524332 WLW524332 WVS524332 K589868 JG589868 TC589868 ACY589868 AMU589868 AWQ589868 BGM589868 BQI589868 CAE589868 CKA589868 CTW589868 DDS589868 DNO589868 DXK589868 EHG589868 ERC589868 FAY589868 FKU589868 FUQ589868 GEM589868 GOI589868 GYE589868 HIA589868 HRW589868 IBS589868 ILO589868 IVK589868 JFG589868 JPC589868 JYY589868 KIU589868 KSQ589868 LCM589868 LMI589868 LWE589868 MGA589868 MPW589868 MZS589868 NJO589868 NTK589868 ODG589868 ONC589868 OWY589868 PGU589868 PQQ589868 QAM589868 QKI589868 QUE589868 REA589868 RNW589868 RXS589868 SHO589868 SRK589868 TBG589868 TLC589868 TUY589868 UEU589868 UOQ589868 UYM589868 VII589868 VSE589868 WCA589868 WLW589868 WVS589868 K655404 JG655404 TC655404 ACY655404 AMU655404 AWQ655404 BGM655404 BQI655404 CAE655404 CKA655404 CTW655404 DDS655404 DNO655404 DXK655404 EHG655404 ERC655404 FAY655404 FKU655404 FUQ655404 GEM655404 GOI655404 GYE655404 HIA655404 HRW655404 IBS655404 ILO655404 IVK655404 JFG655404 JPC655404 JYY655404 KIU655404 KSQ655404 LCM655404 LMI655404 LWE655404 MGA655404 MPW655404 MZS655404 NJO655404 NTK655404 ODG655404 ONC655404 OWY655404 PGU655404 PQQ655404 QAM655404 QKI655404 QUE655404 REA655404 RNW655404 RXS655404 SHO655404 SRK655404 TBG655404 TLC655404 TUY655404 UEU655404 UOQ655404 UYM655404 VII655404 VSE655404 WCA655404 WLW655404 WVS655404 K720940 JG720940 TC720940 ACY720940 AMU720940 AWQ720940 BGM720940 BQI720940 CAE720940 CKA720940 CTW720940 DDS720940 DNO720940 DXK720940 EHG720940 ERC720940 FAY720940 FKU720940 FUQ720940 GEM720940 GOI720940 GYE720940 HIA720940 HRW720940 IBS720940 ILO720940 IVK720940 JFG720940 JPC720940 JYY720940 KIU720940 KSQ720940 LCM720940 LMI720940 LWE720940 MGA720940 MPW720940 MZS720940 NJO720940 NTK720940 ODG720940 ONC720940 OWY720940 PGU720940 PQQ720940 QAM720940 QKI720940 QUE720940 REA720940 RNW720940 RXS720940 SHO720940 SRK720940 TBG720940 TLC720940 TUY720940 UEU720940 UOQ720940 UYM720940 VII720940 VSE720940 WCA720940 WLW720940 WVS720940 K786476 JG786476 TC786476 ACY786476 AMU786476 AWQ786476 BGM786476 BQI786476 CAE786476 CKA786476 CTW786476 DDS786476 DNO786476 DXK786476 EHG786476 ERC786476 FAY786476 FKU786476 FUQ786476 GEM786476 GOI786476 GYE786476 HIA786476 HRW786476 IBS786476 ILO786476 IVK786476 JFG786476 JPC786476 JYY786476 KIU786476 KSQ786476 LCM786476 LMI786476 LWE786476 MGA786476 MPW786476 MZS786476 NJO786476 NTK786476 ODG786476 ONC786476 OWY786476 PGU786476 PQQ786476 QAM786476 QKI786476 QUE786476 REA786476 RNW786476 RXS786476 SHO786476 SRK786476 TBG786476 TLC786476 TUY786476 UEU786476 UOQ786476 UYM786476 VII786476 VSE786476 WCA786476 WLW786476 WVS786476 K852012 JG852012 TC852012 ACY852012 AMU852012 AWQ852012 BGM852012 BQI852012 CAE852012 CKA852012 CTW852012 DDS852012 DNO852012 DXK852012 EHG852012 ERC852012 FAY852012 FKU852012 FUQ852012 GEM852012 GOI852012 GYE852012 HIA852012 HRW852012 IBS852012 ILO852012 IVK852012 JFG852012 JPC852012 JYY852012 KIU852012 KSQ852012 LCM852012 LMI852012 LWE852012 MGA852012 MPW852012 MZS852012 NJO852012 NTK852012 ODG852012 ONC852012 OWY852012 PGU852012 PQQ852012 QAM852012 QKI852012 QUE852012 REA852012 RNW852012 RXS852012 SHO852012 SRK852012 TBG852012 TLC852012 TUY852012 UEU852012 UOQ852012 UYM852012 VII852012 VSE852012 WCA852012 WLW852012 WVS852012 K917548 JG917548 TC917548 ACY917548 AMU917548 AWQ917548 BGM917548 BQI917548 CAE917548 CKA917548 CTW917548 DDS917548 DNO917548 DXK917548 EHG917548 ERC917548 FAY917548 FKU917548 FUQ917548 GEM917548 GOI917548 GYE917548 HIA917548 HRW917548 IBS917548 ILO917548 IVK917548 JFG917548 JPC917548 JYY917548 KIU917548 KSQ917548 LCM917548 LMI917548 LWE917548 MGA917548 MPW917548 MZS917548 NJO917548 NTK917548 ODG917548 ONC917548 OWY917548 PGU917548 PQQ917548 QAM917548 QKI917548 QUE917548 REA917548 RNW917548 RXS917548 SHO917548 SRK917548 TBG917548 TLC917548 TUY917548 UEU917548 UOQ917548 UYM917548 VII917548 VSE917548 WCA917548 WLW917548 WVS917548 K983084 JG983084 TC983084 ACY983084 AMU983084 AWQ983084 BGM983084 BQI983084 CAE983084 CKA983084 CTW983084 DDS983084 DNO983084 DXK983084 EHG983084 ERC983084 FAY983084 FKU983084 FUQ983084 GEM983084 GOI983084 GYE983084 HIA983084 HRW983084 IBS983084 ILO983084 IVK983084 JFG983084 JPC983084 JYY983084 KIU983084 KSQ983084 LCM983084 LMI983084 LWE983084 MGA983084 MPW983084 MZS983084 NJO983084 NTK983084 ODG983084 ONC983084 OWY983084 PGU983084 PQQ983084 QAM983084 QKI983084 QUE983084 REA983084 RNW983084 RXS983084 SHO983084 SRK983084 TBG983084 TLC983084 TUY983084 UEU983084 UOQ983084 UYM983084 VII983084 VSE983084 WCA983084 WLW983084 WVS983084 M40 JI40 TE40 ADA40 AMW40 AWS40 BGO40 BQK40 CAG40 CKC40 CTY40 DDU40 DNQ40 DXM40 EHI40 ERE40 FBA40 FKW40 FUS40 GEO40 GOK40 GYG40 HIC40 HRY40 IBU40 ILQ40 IVM40 JFI40 JPE40 JZA40 KIW40 KSS40 LCO40 LMK40 LWG40 MGC40 MPY40 MZU40 NJQ40 NTM40 ODI40 ONE40 OXA40 PGW40 PQS40 QAO40 QKK40 QUG40 REC40 RNY40 RXU40 SHQ40 SRM40 TBI40 TLE40 TVA40 UEW40 UOS40 UYO40 VIK40 VSG40 WCC40 WLY40 WVU40 M65576 JI65576 TE65576 ADA65576 AMW65576 AWS65576 BGO65576 BQK65576 CAG65576 CKC65576 CTY65576 DDU65576 DNQ65576 DXM65576 EHI65576 ERE65576 FBA65576 FKW65576 FUS65576 GEO65576 GOK65576 GYG65576 HIC65576 HRY65576 IBU65576 ILQ65576 IVM65576 JFI65576 JPE65576 JZA65576 KIW65576 KSS65576 LCO65576 LMK65576 LWG65576 MGC65576 MPY65576 MZU65576 NJQ65576 NTM65576 ODI65576 ONE65576 OXA65576 PGW65576 PQS65576 QAO65576 QKK65576 QUG65576 REC65576 RNY65576 RXU65576 SHQ65576 SRM65576 TBI65576 TLE65576 TVA65576 UEW65576 UOS65576 UYO65576 VIK65576 VSG65576 WCC65576 WLY65576 WVU65576 M131112 JI131112 TE131112 ADA131112 AMW131112 AWS131112 BGO131112 BQK131112 CAG131112 CKC131112 CTY131112 DDU131112 DNQ131112 DXM131112 EHI131112 ERE131112 FBA131112 FKW131112 FUS131112 GEO131112 GOK131112 GYG131112 HIC131112 HRY131112 IBU131112 ILQ131112 IVM131112 JFI131112 JPE131112 JZA131112 KIW131112 KSS131112 LCO131112 LMK131112 LWG131112 MGC131112 MPY131112 MZU131112 NJQ131112 NTM131112 ODI131112 ONE131112 OXA131112 PGW131112 PQS131112 QAO131112 QKK131112 QUG131112 REC131112 RNY131112 RXU131112 SHQ131112 SRM131112 TBI131112 TLE131112 TVA131112 UEW131112 UOS131112 UYO131112 VIK131112 VSG131112 WCC131112 WLY131112 WVU131112 M196648 JI196648 TE196648 ADA196648 AMW196648 AWS196648 BGO196648 BQK196648 CAG196648 CKC196648 CTY196648 DDU196648 DNQ196648 DXM196648 EHI196648 ERE196648 FBA196648 FKW196648 FUS196648 GEO196648 GOK196648 GYG196648 HIC196648 HRY196648 IBU196648 ILQ196648 IVM196648 JFI196648 JPE196648 JZA196648 KIW196648 KSS196648 LCO196648 LMK196648 LWG196648 MGC196648 MPY196648 MZU196648 NJQ196648 NTM196648 ODI196648 ONE196648 OXA196648 PGW196648 PQS196648 QAO196648 QKK196648 QUG196648 REC196648 RNY196648 RXU196648 SHQ196648 SRM196648 TBI196648 TLE196648 TVA196648 UEW196648 UOS196648 UYO196648 VIK196648 VSG196648 WCC196648 WLY196648 WVU196648 M262184 JI262184 TE262184 ADA262184 AMW262184 AWS262184 BGO262184 BQK262184 CAG262184 CKC262184 CTY262184 DDU262184 DNQ262184 DXM262184 EHI262184 ERE262184 FBA262184 FKW262184 FUS262184 GEO262184 GOK262184 GYG262184 HIC262184 HRY262184 IBU262184 ILQ262184 IVM262184 JFI262184 JPE262184 JZA262184 KIW262184 KSS262184 LCO262184 LMK262184 LWG262184 MGC262184 MPY262184 MZU262184 NJQ262184 NTM262184 ODI262184 ONE262184 OXA262184 PGW262184 PQS262184 QAO262184 QKK262184 QUG262184 REC262184 RNY262184 RXU262184 SHQ262184 SRM262184 TBI262184 TLE262184 TVA262184 UEW262184 UOS262184 UYO262184 VIK262184 VSG262184 WCC262184 WLY262184 WVU262184 M327720 JI327720 TE327720 ADA327720 AMW327720 AWS327720 BGO327720 BQK327720 CAG327720 CKC327720 CTY327720 DDU327720 DNQ327720 DXM327720 EHI327720 ERE327720 FBA327720 FKW327720 FUS327720 GEO327720 GOK327720 GYG327720 HIC327720 HRY327720 IBU327720 ILQ327720 IVM327720 JFI327720 JPE327720 JZA327720 KIW327720 KSS327720 LCO327720 LMK327720 LWG327720 MGC327720 MPY327720 MZU327720 NJQ327720 NTM327720 ODI327720 ONE327720 OXA327720 PGW327720 PQS327720 QAO327720 QKK327720 QUG327720 REC327720 RNY327720 RXU327720 SHQ327720 SRM327720 TBI327720 TLE327720 TVA327720 UEW327720 UOS327720 UYO327720 VIK327720 VSG327720 WCC327720 WLY327720 WVU327720 M393256 JI393256 TE393256 ADA393256 AMW393256 AWS393256 BGO393256 BQK393256 CAG393256 CKC393256 CTY393256 DDU393256 DNQ393256 DXM393256 EHI393256 ERE393256 FBA393256 FKW393256 FUS393256 GEO393256 GOK393256 GYG393256 HIC393256 HRY393256 IBU393256 ILQ393256 IVM393256 JFI393256 JPE393256 JZA393256 KIW393256 KSS393256 LCO393256 LMK393256 LWG393256 MGC393256 MPY393256 MZU393256 NJQ393256 NTM393256 ODI393256 ONE393256 OXA393256 PGW393256 PQS393256 QAO393256 QKK393256 QUG393256 REC393256 RNY393256 RXU393256 SHQ393256 SRM393256 TBI393256 TLE393256 TVA393256 UEW393256 UOS393256 UYO393256 VIK393256 VSG393256 WCC393256 WLY393256 WVU393256 M458792 JI458792 TE458792 ADA458792 AMW458792 AWS458792 BGO458792 BQK458792 CAG458792 CKC458792 CTY458792 DDU458792 DNQ458792 DXM458792 EHI458792 ERE458792 FBA458792 FKW458792 FUS458792 GEO458792 GOK458792 GYG458792 HIC458792 HRY458792 IBU458792 ILQ458792 IVM458792 JFI458792 JPE458792 JZA458792 KIW458792 KSS458792 LCO458792 LMK458792 LWG458792 MGC458792 MPY458792 MZU458792 NJQ458792 NTM458792 ODI458792 ONE458792 OXA458792 PGW458792 PQS458792 QAO458792 QKK458792 QUG458792 REC458792 RNY458792 RXU458792 SHQ458792 SRM458792 TBI458792 TLE458792 TVA458792 UEW458792 UOS458792 UYO458792 VIK458792 VSG458792 WCC458792 WLY458792 WVU458792 M524328 JI524328 TE524328 ADA524328 AMW524328 AWS524328 BGO524328 BQK524328 CAG524328 CKC524328 CTY524328 DDU524328 DNQ524328 DXM524328 EHI524328 ERE524328 FBA524328 FKW524328 FUS524328 GEO524328 GOK524328 GYG524328 HIC524328 HRY524328 IBU524328 ILQ524328 IVM524328 JFI524328 JPE524328 JZA524328 KIW524328 KSS524328 LCO524328 LMK524328 LWG524328 MGC524328 MPY524328 MZU524328 NJQ524328 NTM524328 ODI524328 ONE524328 OXA524328 PGW524328 PQS524328 QAO524328 QKK524328 QUG524328 REC524328 RNY524328 RXU524328 SHQ524328 SRM524328 TBI524328 TLE524328 TVA524328 UEW524328 UOS524328 UYO524328 VIK524328 VSG524328 WCC524328 WLY524328 WVU524328 M589864 JI589864 TE589864 ADA589864 AMW589864 AWS589864 BGO589864 BQK589864 CAG589864 CKC589864 CTY589864 DDU589864 DNQ589864 DXM589864 EHI589864 ERE589864 FBA589864 FKW589864 FUS589864 GEO589864 GOK589864 GYG589864 HIC589864 HRY589864 IBU589864 ILQ589864 IVM589864 JFI589864 JPE589864 JZA589864 KIW589864 KSS589864 LCO589864 LMK589864 LWG589864 MGC589864 MPY589864 MZU589864 NJQ589864 NTM589864 ODI589864 ONE589864 OXA589864 PGW589864 PQS589864 QAO589864 QKK589864 QUG589864 REC589864 RNY589864 RXU589864 SHQ589864 SRM589864 TBI589864 TLE589864 TVA589864 UEW589864 UOS589864 UYO589864 VIK589864 VSG589864 WCC589864 WLY589864 WVU589864 M655400 JI655400 TE655400 ADA655400 AMW655400 AWS655400 BGO655400 BQK655400 CAG655400 CKC655400 CTY655400 DDU655400 DNQ655400 DXM655400 EHI655400 ERE655400 FBA655400 FKW655400 FUS655400 GEO655400 GOK655400 GYG655400 HIC655400 HRY655400 IBU655400 ILQ655400 IVM655400 JFI655400 JPE655400 JZA655400 KIW655400 KSS655400 LCO655400 LMK655400 LWG655400 MGC655400 MPY655400 MZU655400 NJQ655400 NTM655400 ODI655400 ONE655400 OXA655400 PGW655400 PQS655400 QAO655400 QKK655400 QUG655400 REC655400 RNY655400 RXU655400 SHQ655400 SRM655400 TBI655400 TLE655400 TVA655400 UEW655400 UOS655400 UYO655400 VIK655400 VSG655400 WCC655400 WLY655400 WVU655400 M720936 JI720936 TE720936 ADA720936 AMW720936 AWS720936 BGO720936 BQK720936 CAG720936 CKC720936 CTY720936 DDU720936 DNQ720936 DXM720936 EHI720936 ERE720936 FBA720936 FKW720936 FUS720936 GEO720936 GOK720936 GYG720936 HIC720936 HRY720936 IBU720936 ILQ720936 IVM720936 JFI720936 JPE720936 JZA720936 KIW720936 KSS720936 LCO720936 LMK720936 LWG720936 MGC720936 MPY720936 MZU720936 NJQ720936 NTM720936 ODI720936 ONE720936 OXA720936 PGW720936 PQS720936 QAO720936 QKK720936 QUG720936 REC720936 RNY720936 RXU720936 SHQ720936 SRM720936 TBI720936 TLE720936 TVA720936 UEW720936 UOS720936 UYO720936 VIK720936 VSG720936 WCC720936 WLY720936 WVU720936 M786472 JI786472 TE786472 ADA786472 AMW786472 AWS786472 BGO786472 BQK786472 CAG786472 CKC786472 CTY786472 DDU786472 DNQ786472 DXM786472 EHI786472 ERE786472 FBA786472 FKW786472 FUS786472 GEO786472 GOK786472 GYG786472 HIC786472 HRY786472 IBU786472 ILQ786472 IVM786472 JFI786472 JPE786472 JZA786472 KIW786472 KSS786472 LCO786472 LMK786472 LWG786472 MGC786472 MPY786472 MZU786472 NJQ786472 NTM786472 ODI786472 ONE786472 OXA786472 PGW786472 PQS786472 QAO786472 QKK786472 QUG786472 REC786472 RNY786472 RXU786472 SHQ786472 SRM786472 TBI786472 TLE786472 TVA786472 UEW786472 UOS786472 UYO786472 VIK786472 VSG786472 WCC786472 WLY786472 WVU786472 M852008 JI852008 TE852008 ADA852008 AMW852008 AWS852008 BGO852008 BQK852008 CAG852008 CKC852008 CTY852008 DDU852008 DNQ852008 DXM852008 EHI852008 ERE852008 FBA852008 FKW852008 FUS852008 GEO852008 GOK852008 GYG852008 HIC852008 HRY852008 IBU852008 ILQ852008 IVM852008 JFI852008 JPE852008 JZA852008 KIW852008 KSS852008 LCO852008 LMK852008 LWG852008 MGC852008 MPY852008 MZU852008 NJQ852008 NTM852008 ODI852008 ONE852008 OXA852008 PGW852008 PQS852008 QAO852008 QKK852008 QUG852008 REC852008 RNY852008 RXU852008 SHQ852008 SRM852008 TBI852008 TLE852008 TVA852008 UEW852008 UOS852008 UYO852008 VIK852008 VSG852008 WCC852008 WLY852008 WVU852008 M917544 JI917544 TE917544 ADA917544 AMW917544 AWS917544 BGO917544 BQK917544 CAG917544 CKC917544 CTY917544 DDU917544 DNQ917544 DXM917544 EHI917544 ERE917544 FBA917544 FKW917544 FUS917544 GEO917544 GOK917544 GYG917544 HIC917544 HRY917544 IBU917544 ILQ917544 IVM917544 JFI917544 JPE917544 JZA917544 KIW917544 KSS917544 LCO917544 LMK917544 LWG917544 MGC917544 MPY917544 MZU917544 NJQ917544 NTM917544 ODI917544 ONE917544 OXA917544 PGW917544 PQS917544 QAO917544 QKK917544 QUG917544 REC917544 RNY917544 RXU917544 SHQ917544 SRM917544 TBI917544 TLE917544 TVA917544 UEW917544 UOS917544 UYO917544 VIK917544 VSG917544 WCC917544 WLY917544 WVU917544 M983080 JI983080 TE983080 ADA983080 AMW983080 AWS983080 BGO983080 BQK983080 CAG983080 CKC983080 CTY983080 DDU983080 DNQ983080 DXM983080 EHI983080 ERE983080 FBA983080 FKW983080 FUS983080 GEO983080 GOK983080 GYG983080 HIC983080 HRY983080 IBU983080 ILQ983080 IVM983080 JFI983080 JPE983080 JZA983080 KIW983080 KSS983080 LCO983080 LMK983080 LWG983080 MGC983080 MPY983080 MZU983080 NJQ983080 NTM983080 ODI983080 ONE983080 OXA983080 PGW983080 PQS983080 QAO983080 QKK983080 QUG983080 REC983080 RNY983080 RXU983080 SHQ983080 SRM983080 TBI983080 TLE983080 TVA983080 UEW983080 UOS983080 UYO983080 VIK983080 VSG983080 WCC983080 WLY983080 WVU983080 I8 JE8 TA8 ACW8 AMS8 AWO8 BGK8 BQG8 CAC8 CJY8 CTU8 DDQ8 DNM8 DXI8 EHE8 ERA8 FAW8 FKS8 FUO8 GEK8 GOG8 GYC8 HHY8 HRU8 IBQ8 ILM8 IVI8 JFE8 JPA8 JYW8 KIS8 KSO8 LCK8 LMG8 LWC8 MFY8 MPU8 MZQ8 NJM8 NTI8 ODE8 ONA8 OWW8 PGS8 PQO8 QAK8 QKG8 QUC8 RDY8 RNU8 RXQ8 SHM8 SRI8 TBE8 TLA8 TUW8 UES8 UOO8 UYK8 VIG8 VSC8 WBY8 WLU8 WVQ8 I65544 JE65544 TA65544 ACW65544 AMS65544 AWO65544 BGK65544 BQG65544 CAC65544 CJY65544 CTU65544 DDQ65544 DNM65544 DXI65544 EHE65544 ERA65544 FAW65544 FKS65544 FUO65544 GEK65544 GOG65544 GYC65544 HHY65544 HRU65544 IBQ65544 ILM65544 IVI65544 JFE65544 JPA65544 JYW65544 KIS65544 KSO65544 LCK65544 LMG65544 LWC65544 MFY65544 MPU65544 MZQ65544 NJM65544 NTI65544 ODE65544 ONA65544 OWW65544 PGS65544 PQO65544 QAK65544 QKG65544 QUC65544 RDY65544 RNU65544 RXQ65544 SHM65544 SRI65544 TBE65544 TLA65544 TUW65544 UES65544 UOO65544 UYK65544 VIG65544 VSC65544 WBY65544 WLU65544 WVQ65544 I131080 JE131080 TA131080 ACW131080 AMS131080 AWO131080 BGK131080 BQG131080 CAC131080 CJY131080 CTU131080 DDQ131080 DNM131080 DXI131080 EHE131080 ERA131080 FAW131080 FKS131080 FUO131080 GEK131080 GOG131080 GYC131080 HHY131080 HRU131080 IBQ131080 ILM131080 IVI131080 JFE131080 JPA131080 JYW131080 KIS131080 KSO131080 LCK131080 LMG131080 LWC131080 MFY131080 MPU131080 MZQ131080 NJM131080 NTI131080 ODE131080 ONA131080 OWW131080 PGS131080 PQO131080 QAK131080 QKG131080 QUC131080 RDY131080 RNU131080 RXQ131080 SHM131080 SRI131080 TBE131080 TLA131080 TUW131080 UES131080 UOO131080 UYK131080 VIG131080 VSC131080 WBY131080 WLU131080 WVQ131080 I196616 JE196616 TA196616 ACW196616 AMS196616 AWO196616 BGK196616 BQG196616 CAC196616 CJY196616 CTU196616 DDQ196616 DNM196616 DXI196616 EHE196616 ERA196616 FAW196616 FKS196616 FUO196616 GEK196616 GOG196616 GYC196616 HHY196616 HRU196616 IBQ196616 ILM196616 IVI196616 JFE196616 JPA196616 JYW196616 KIS196616 KSO196616 LCK196616 LMG196616 LWC196616 MFY196616 MPU196616 MZQ196616 NJM196616 NTI196616 ODE196616 ONA196616 OWW196616 PGS196616 PQO196616 QAK196616 QKG196616 QUC196616 RDY196616 RNU196616 RXQ196616 SHM196616 SRI196616 TBE196616 TLA196616 TUW196616 UES196616 UOO196616 UYK196616 VIG196616 VSC196616 WBY196616 WLU196616 WVQ196616 I262152 JE262152 TA262152 ACW262152 AMS262152 AWO262152 BGK262152 BQG262152 CAC262152 CJY262152 CTU262152 DDQ262152 DNM262152 DXI262152 EHE262152 ERA262152 FAW262152 FKS262152 FUO262152 GEK262152 GOG262152 GYC262152 HHY262152 HRU262152 IBQ262152 ILM262152 IVI262152 JFE262152 JPA262152 JYW262152 KIS262152 KSO262152 LCK262152 LMG262152 LWC262152 MFY262152 MPU262152 MZQ262152 NJM262152 NTI262152 ODE262152 ONA262152 OWW262152 PGS262152 PQO262152 QAK262152 QKG262152 QUC262152 RDY262152 RNU262152 RXQ262152 SHM262152 SRI262152 TBE262152 TLA262152 TUW262152 UES262152 UOO262152 UYK262152 VIG262152 VSC262152 WBY262152 WLU262152 WVQ262152 I327688 JE327688 TA327688 ACW327688 AMS327688 AWO327688 BGK327688 BQG327688 CAC327688 CJY327688 CTU327688 DDQ327688 DNM327688 DXI327688 EHE327688 ERA327688 FAW327688 FKS327688 FUO327688 GEK327688 GOG327688 GYC327688 HHY327688 HRU327688 IBQ327688 ILM327688 IVI327688 JFE327688 JPA327688 JYW327688 KIS327688 KSO327688 LCK327688 LMG327688 LWC327688 MFY327688 MPU327688 MZQ327688 NJM327688 NTI327688 ODE327688 ONA327688 OWW327688 PGS327688 PQO327688 QAK327688 QKG327688 QUC327688 RDY327688 RNU327688 RXQ327688 SHM327688 SRI327688 TBE327688 TLA327688 TUW327688 UES327688 UOO327688 UYK327688 VIG327688 VSC327688 WBY327688 WLU327688 WVQ327688 I393224 JE393224 TA393224 ACW393224 AMS393224 AWO393224 BGK393224 BQG393224 CAC393224 CJY393224 CTU393224 DDQ393224 DNM393224 DXI393224 EHE393224 ERA393224 FAW393224 FKS393224 FUO393224 GEK393224 GOG393224 GYC393224 HHY393224 HRU393224 IBQ393224 ILM393224 IVI393224 JFE393224 JPA393224 JYW393224 KIS393224 KSO393224 LCK393224 LMG393224 LWC393224 MFY393224 MPU393224 MZQ393224 NJM393224 NTI393224 ODE393224 ONA393224 OWW393224 PGS393224 PQO393224 QAK393224 QKG393224 QUC393224 RDY393224 RNU393224 RXQ393224 SHM393224 SRI393224 TBE393224 TLA393224 TUW393224 UES393224 UOO393224 UYK393224 VIG393224 VSC393224 WBY393224 WLU393224 WVQ393224 I458760 JE458760 TA458760 ACW458760 AMS458760 AWO458760 BGK458760 BQG458760 CAC458760 CJY458760 CTU458760 DDQ458760 DNM458760 DXI458760 EHE458760 ERA458760 FAW458760 FKS458760 FUO458760 GEK458760 GOG458760 GYC458760 HHY458760 HRU458760 IBQ458760 ILM458760 IVI458760 JFE458760 JPA458760 JYW458760 KIS458760 KSO458760 LCK458760 LMG458760 LWC458760 MFY458760 MPU458760 MZQ458760 NJM458760 NTI458760 ODE458760 ONA458760 OWW458760 PGS458760 PQO458760 QAK458760 QKG458760 QUC458760 RDY458760 RNU458760 RXQ458760 SHM458760 SRI458760 TBE458760 TLA458760 TUW458760 UES458760 UOO458760 UYK458760 VIG458760 VSC458760 WBY458760 WLU458760 WVQ458760 I524296 JE524296 TA524296 ACW524296 AMS524296 AWO524296 BGK524296 BQG524296 CAC524296 CJY524296 CTU524296 DDQ524296 DNM524296 DXI524296 EHE524296 ERA524296 FAW524296 FKS524296 FUO524296 GEK524296 GOG524296 GYC524296 HHY524296 HRU524296 IBQ524296 ILM524296 IVI524296 JFE524296 JPA524296 JYW524296 KIS524296 KSO524296 LCK524296 LMG524296 LWC524296 MFY524296 MPU524296 MZQ524296 NJM524296 NTI524296 ODE524296 ONA524296 OWW524296 PGS524296 PQO524296 QAK524296 QKG524296 QUC524296 RDY524296 RNU524296 RXQ524296 SHM524296 SRI524296 TBE524296 TLA524296 TUW524296 UES524296 UOO524296 UYK524296 VIG524296 VSC524296 WBY524296 WLU524296 WVQ524296 I589832 JE589832 TA589832 ACW589832 AMS589832 AWO589832 BGK589832 BQG589832 CAC589832 CJY589832 CTU589832 DDQ589832 DNM589832 DXI589832 EHE589832 ERA589832 FAW589832 FKS589832 FUO589832 GEK589832 GOG589832 GYC589832 HHY589832 HRU589832 IBQ589832 ILM589832 IVI589832 JFE589832 JPA589832 JYW589832 KIS589832 KSO589832 LCK589832 LMG589832 LWC589832 MFY589832 MPU589832 MZQ589832 NJM589832 NTI589832 ODE589832 ONA589832 OWW589832 PGS589832 PQO589832 QAK589832 QKG589832 QUC589832 RDY589832 RNU589832 RXQ589832 SHM589832 SRI589832 TBE589832 TLA589832 TUW589832 UES589832 UOO589832 UYK589832 VIG589832 VSC589832 WBY589832 WLU589832 WVQ589832 I655368 JE655368 TA655368 ACW655368 AMS655368 AWO655368 BGK655368 BQG655368 CAC655368 CJY655368 CTU655368 DDQ655368 DNM655368 DXI655368 EHE655368 ERA655368 FAW655368 FKS655368 FUO655368 GEK655368 GOG655368 GYC655368 HHY655368 HRU655368 IBQ655368 ILM655368 IVI655368 JFE655368 JPA655368 JYW655368 KIS655368 KSO655368 LCK655368 LMG655368 LWC655368 MFY655368 MPU655368 MZQ655368 NJM655368 NTI655368 ODE655368 ONA655368 OWW655368 PGS655368 PQO655368 QAK655368 QKG655368 QUC655368 RDY655368 RNU655368 RXQ655368 SHM655368 SRI655368 TBE655368 TLA655368 TUW655368 UES655368 UOO655368 UYK655368 VIG655368 VSC655368 WBY655368 WLU655368 WVQ655368 I720904 JE720904 TA720904 ACW720904 AMS720904 AWO720904 BGK720904 BQG720904 CAC720904 CJY720904 CTU720904 DDQ720904 DNM720904 DXI720904 EHE720904 ERA720904 FAW720904 FKS720904 FUO720904 GEK720904 GOG720904 GYC720904 HHY720904 HRU720904 IBQ720904 ILM720904 IVI720904 JFE720904 JPA720904 JYW720904 KIS720904 KSO720904 LCK720904 LMG720904 LWC720904 MFY720904 MPU720904 MZQ720904 NJM720904 NTI720904 ODE720904 ONA720904 OWW720904 PGS720904 PQO720904 QAK720904 QKG720904 QUC720904 RDY720904 RNU720904 RXQ720904 SHM720904 SRI720904 TBE720904 TLA720904 TUW720904 UES720904 UOO720904 UYK720904 VIG720904 VSC720904 WBY720904 WLU720904 WVQ720904 I786440 JE786440 TA786440 ACW786440 AMS786440 AWO786440 BGK786440 BQG786440 CAC786440 CJY786440 CTU786440 DDQ786440 DNM786440 DXI786440 EHE786440 ERA786440 FAW786440 FKS786440 FUO786440 GEK786440 GOG786440 GYC786440 HHY786440 HRU786440 IBQ786440 ILM786440 IVI786440 JFE786440 JPA786440 JYW786440 KIS786440 KSO786440 LCK786440 LMG786440 LWC786440 MFY786440 MPU786440 MZQ786440 NJM786440 NTI786440 ODE786440 ONA786440 OWW786440 PGS786440 PQO786440 QAK786440 QKG786440 QUC786440 RDY786440 RNU786440 RXQ786440 SHM786440 SRI786440 TBE786440 TLA786440 TUW786440 UES786440 UOO786440 UYK786440 VIG786440 VSC786440 WBY786440 WLU786440 WVQ786440 I851976 JE851976 TA851976 ACW851976 AMS851976 AWO851976 BGK851976 BQG851976 CAC851976 CJY851976 CTU851976 DDQ851976 DNM851976 DXI851976 EHE851976 ERA851976 FAW851976 FKS851976 FUO851976 GEK851976 GOG851976 GYC851976 HHY851976 HRU851976 IBQ851976 ILM851976 IVI851976 JFE851976 JPA851976 JYW851976 KIS851976 KSO851976 LCK851976 LMG851976 LWC851976 MFY851976 MPU851976 MZQ851976 NJM851976 NTI851976 ODE851976 ONA851976 OWW851976 PGS851976 PQO851976 QAK851976 QKG851976 QUC851976 RDY851976 RNU851976 RXQ851976 SHM851976 SRI851976 TBE851976 TLA851976 TUW851976 UES851976 UOO851976 UYK851976 VIG851976 VSC851976 WBY851976 WLU851976 WVQ851976 I917512 JE917512 TA917512 ACW917512 AMS917512 AWO917512 BGK917512 BQG917512 CAC917512 CJY917512 CTU917512 DDQ917512 DNM917512 DXI917512 EHE917512 ERA917512 FAW917512 FKS917512 FUO917512 GEK917512 GOG917512 GYC917512 HHY917512 HRU917512 IBQ917512 ILM917512 IVI917512 JFE917512 JPA917512 JYW917512 KIS917512 KSO917512 LCK917512 LMG917512 LWC917512 MFY917512 MPU917512 MZQ917512 NJM917512 NTI917512 ODE917512 ONA917512 OWW917512 PGS917512 PQO917512 QAK917512 QKG917512 QUC917512 RDY917512 RNU917512 RXQ917512 SHM917512 SRI917512 TBE917512 TLA917512 TUW917512 UES917512 UOO917512 UYK917512 VIG917512 VSC917512 WBY917512 WLU917512 WVQ917512 I983048 JE983048 TA983048 ACW983048 AMS983048 AWO983048 BGK983048 BQG983048 CAC983048 CJY983048 CTU983048 DDQ983048 DNM983048 DXI983048 EHE983048 ERA983048 FAW983048 FKS983048 FUO983048 GEK983048 GOG983048 GYC983048 HHY983048 HRU983048 IBQ983048 ILM983048 IVI983048 JFE983048 JPA983048 JYW983048 KIS983048 KSO983048 LCK983048 LMG983048 LWC983048 MFY983048 MPU983048 MZQ983048 NJM983048 NTI983048 ODE983048 ONA983048 OWW983048 PGS983048 PQO983048 QAK983048 QKG983048 QUC983048 RDY983048 RNU983048 RXQ983048 SHM983048 SRI983048 TBE983048 TLA983048 TUW983048 UES983048 UOO983048 UYK983048 VIG983048 VSC983048 WBY983048 WLU983048 WVQ983048 M14 JI14 TE14 ADA14 AMW14 AWS14 BGO14 BQK14 CAG14 CKC14 CTY14 DDU14 DNQ14 DXM14 EHI14 ERE14 FBA14 FKW14 FUS14 GEO14 GOK14 GYG14 HIC14 HRY14 IBU14 ILQ14 IVM14 JFI14 JPE14 JZA14 KIW14 KSS14 LCO14 LMK14 LWG14 MGC14 MPY14 MZU14 NJQ14 NTM14 ODI14 ONE14 OXA14 PGW14 PQS14 QAO14 QKK14 QUG14 REC14 RNY14 RXU14 SHQ14 SRM14 TBI14 TLE14 TVA14 UEW14 UOS14 UYO14 VIK14 VSG14 WCC14 WLY14 WVU14 M65550 JI65550 TE65550 ADA65550 AMW65550 AWS65550 BGO65550 BQK65550 CAG65550 CKC65550 CTY65550 DDU65550 DNQ65550 DXM65550 EHI65550 ERE65550 FBA65550 FKW65550 FUS65550 GEO65550 GOK65550 GYG65550 HIC65550 HRY65550 IBU65550 ILQ65550 IVM65550 JFI65550 JPE65550 JZA65550 KIW65550 KSS65550 LCO65550 LMK65550 LWG65550 MGC65550 MPY65550 MZU65550 NJQ65550 NTM65550 ODI65550 ONE65550 OXA65550 PGW65550 PQS65550 QAO65550 QKK65550 QUG65550 REC65550 RNY65550 RXU65550 SHQ65550 SRM65550 TBI65550 TLE65550 TVA65550 UEW65550 UOS65550 UYO65550 VIK65550 VSG65550 WCC65550 WLY65550 WVU65550 M131086 JI131086 TE131086 ADA131086 AMW131086 AWS131086 BGO131086 BQK131086 CAG131086 CKC131086 CTY131086 DDU131086 DNQ131086 DXM131086 EHI131086 ERE131086 FBA131086 FKW131086 FUS131086 GEO131086 GOK131086 GYG131086 HIC131086 HRY131086 IBU131086 ILQ131086 IVM131086 JFI131086 JPE131086 JZA131086 KIW131086 KSS131086 LCO131086 LMK131086 LWG131086 MGC131086 MPY131086 MZU131086 NJQ131086 NTM131086 ODI131086 ONE131086 OXA131086 PGW131086 PQS131086 QAO131086 QKK131086 QUG131086 REC131086 RNY131086 RXU131086 SHQ131086 SRM131086 TBI131086 TLE131086 TVA131086 UEW131086 UOS131086 UYO131086 VIK131086 VSG131086 WCC131086 WLY131086 WVU131086 M196622 JI196622 TE196622 ADA196622 AMW196622 AWS196622 BGO196622 BQK196622 CAG196622 CKC196622 CTY196622 DDU196622 DNQ196622 DXM196622 EHI196622 ERE196622 FBA196622 FKW196622 FUS196622 GEO196622 GOK196622 GYG196622 HIC196622 HRY196622 IBU196622 ILQ196622 IVM196622 JFI196622 JPE196622 JZA196622 KIW196622 KSS196622 LCO196622 LMK196622 LWG196622 MGC196622 MPY196622 MZU196622 NJQ196622 NTM196622 ODI196622 ONE196622 OXA196622 PGW196622 PQS196622 QAO196622 QKK196622 QUG196622 REC196622 RNY196622 RXU196622 SHQ196622 SRM196622 TBI196622 TLE196622 TVA196622 UEW196622 UOS196622 UYO196622 VIK196622 VSG196622 WCC196622 WLY196622 WVU196622 M262158 JI262158 TE262158 ADA262158 AMW262158 AWS262158 BGO262158 BQK262158 CAG262158 CKC262158 CTY262158 DDU262158 DNQ262158 DXM262158 EHI262158 ERE262158 FBA262158 FKW262158 FUS262158 GEO262158 GOK262158 GYG262158 HIC262158 HRY262158 IBU262158 ILQ262158 IVM262158 JFI262158 JPE262158 JZA262158 KIW262158 KSS262158 LCO262158 LMK262158 LWG262158 MGC262158 MPY262158 MZU262158 NJQ262158 NTM262158 ODI262158 ONE262158 OXA262158 PGW262158 PQS262158 QAO262158 QKK262158 QUG262158 REC262158 RNY262158 RXU262158 SHQ262158 SRM262158 TBI262158 TLE262158 TVA262158 UEW262158 UOS262158 UYO262158 VIK262158 VSG262158 WCC262158 WLY262158 WVU262158 M327694 JI327694 TE327694 ADA327694 AMW327694 AWS327694 BGO327694 BQK327694 CAG327694 CKC327694 CTY327694 DDU327694 DNQ327694 DXM327694 EHI327694 ERE327694 FBA327694 FKW327694 FUS327694 GEO327694 GOK327694 GYG327694 HIC327694 HRY327694 IBU327694 ILQ327694 IVM327694 JFI327694 JPE327694 JZA327694 KIW327694 KSS327694 LCO327694 LMK327694 LWG327694 MGC327694 MPY327694 MZU327694 NJQ327694 NTM327694 ODI327694 ONE327694 OXA327694 PGW327694 PQS327694 QAO327694 QKK327694 QUG327694 REC327694 RNY327694 RXU327694 SHQ327694 SRM327694 TBI327694 TLE327694 TVA327694 UEW327694 UOS327694 UYO327694 VIK327694 VSG327694 WCC327694 WLY327694 WVU327694 M393230 JI393230 TE393230 ADA393230 AMW393230 AWS393230 BGO393230 BQK393230 CAG393230 CKC393230 CTY393230 DDU393230 DNQ393230 DXM393230 EHI393230 ERE393230 FBA393230 FKW393230 FUS393230 GEO393230 GOK393230 GYG393230 HIC393230 HRY393230 IBU393230 ILQ393230 IVM393230 JFI393230 JPE393230 JZA393230 KIW393230 KSS393230 LCO393230 LMK393230 LWG393230 MGC393230 MPY393230 MZU393230 NJQ393230 NTM393230 ODI393230 ONE393230 OXA393230 PGW393230 PQS393230 QAO393230 QKK393230 QUG393230 REC393230 RNY393230 RXU393230 SHQ393230 SRM393230 TBI393230 TLE393230 TVA393230 UEW393230 UOS393230 UYO393230 VIK393230 VSG393230 WCC393230 WLY393230 WVU393230 M458766 JI458766 TE458766 ADA458766 AMW458766 AWS458766 BGO458766 BQK458766 CAG458766 CKC458766 CTY458766 DDU458766 DNQ458766 DXM458766 EHI458766 ERE458766 FBA458766 FKW458766 FUS458766 GEO458766 GOK458766 GYG458766 HIC458766 HRY458766 IBU458766 ILQ458766 IVM458766 JFI458766 JPE458766 JZA458766 KIW458766 KSS458766 LCO458766 LMK458766 LWG458766 MGC458766 MPY458766 MZU458766 NJQ458766 NTM458766 ODI458766 ONE458766 OXA458766 PGW458766 PQS458766 QAO458766 QKK458766 QUG458766 REC458766 RNY458766 RXU458766 SHQ458766 SRM458766 TBI458766 TLE458766 TVA458766 UEW458766 UOS458766 UYO458766 VIK458766 VSG458766 WCC458766 WLY458766 WVU458766 M524302 JI524302 TE524302 ADA524302 AMW524302 AWS524302 BGO524302 BQK524302 CAG524302 CKC524302 CTY524302 DDU524302 DNQ524302 DXM524302 EHI524302 ERE524302 FBA524302 FKW524302 FUS524302 GEO524302 GOK524302 GYG524302 HIC524302 HRY524302 IBU524302 ILQ524302 IVM524302 JFI524302 JPE524302 JZA524302 KIW524302 KSS524302 LCO524302 LMK524302 LWG524302 MGC524302 MPY524302 MZU524302 NJQ524302 NTM524302 ODI524302 ONE524302 OXA524302 PGW524302 PQS524302 QAO524302 QKK524302 QUG524302 REC524302 RNY524302 RXU524302 SHQ524302 SRM524302 TBI524302 TLE524302 TVA524302 UEW524302 UOS524302 UYO524302 VIK524302 VSG524302 WCC524302 WLY524302 WVU524302 M589838 JI589838 TE589838 ADA589838 AMW589838 AWS589838 BGO589838 BQK589838 CAG589838 CKC589838 CTY589838 DDU589838 DNQ589838 DXM589838 EHI589838 ERE589838 FBA589838 FKW589838 FUS589838 GEO589838 GOK589838 GYG589838 HIC589838 HRY589838 IBU589838 ILQ589838 IVM589838 JFI589838 JPE589838 JZA589838 KIW589838 KSS589838 LCO589838 LMK589838 LWG589838 MGC589838 MPY589838 MZU589838 NJQ589838 NTM589838 ODI589838 ONE589838 OXA589838 PGW589838 PQS589838 QAO589838 QKK589838 QUG589838 REC589838 RNY589838 RXU589838 SHQ589838 SRM589838 TBI589838 TLE589838 TVA589838 UEW589838 UOS589838 UYO589838 VIK589838 VSG589838 WCC589838 WLY589838 WVU589838 M655374 JI655374 TE655374 ADA655374 AMW655374 AWS655374 BGO655374 BQK655374 CAG655374 CKC655374 CTY655374 DDU655374 DNQ655374 DXM655374 EHI655374 ERE655374 FBA655374 FKW655374 FUS655374 GEO655374 GOK655374 GYG655374 HIC655374 HRY655374 IBU655374 ILQ655374 IVM655374 JFI655374 JPE655374 JZA655374 KIW655374 KSS655374 LCO655374 LMK655374 LWG655374 MGC655374 MPY655374 MZU655374 NJQ655374 NTM655374 ODI655374 ONE655374 OXA655374 PGW655374 PQS655374 QAO655374 QKK655374 QUG655374 REC655374 RNY655374 RXU655374 SHQ655374 SRM655374 TBI655374 TLE655374 TVA655374 UEW655374 UOS655374 UYO655374 VIK655374 VSG655374 WCC655374 WLY655374 WVU655374 M720910 JI720910 TE720910 ADA720910 AMW720910 AWS720910 BGO720910 BQK720910 CAG720910 CKC720910 CTY720910 DDU720910 DNQ720910 DXM720910 EHI720910 ERE720910 FBA720910 FKW720910 FUS720910 GEO720910 GOK720910 GYG720910 HIC720910 HRY720910 IBU720910 ILQ720910 IVM720910 JFI720910 JPE720910 JZA720910 KIW720910 KSS720910 LCO720910 LMK720910 LWG720910 MGC720910 MPY720910 MZU720910 NJQ720910 NTM720910 ODI720910 ONE720910 OXA720910 PGW720910 PQS720910 QAO720910 QKK720910 QUG720910 REC720910 RNY720910 RXU720910 SHQ720910 SRM720910 TBI720910 TLE720910 TVA720910 UEW720910 UOS720910 UYO720910 VIK720910 VSG720910 WCC720910 WLY720910 WVU720910 M786446 JI786446 TE786446 ADA786446 AMW786446 AWS786446 BGO786446 BQK786446 CAG786446 CKC786446 CTY786446 DDU786446 DNQ786446 DXM786446 EHI786446 ERE786446 FBA786446 FKW786446 FUS786446 GEO786446 GOK786446 GYG786446 HIC786446 HRY786446 IBU786446 ILQ786446 IVM786446 JFI786446 JPE786446 JZA786446 KIW786446 KSS786446 LCO786446 LMK786446 LWG786446 MGC786446 MPY786446 MZU786446 NJQ786446 NTM786446 ODI786446 ONE786446 OXA786446 PGW786446 PQS786446 QAO786446 QKK786446 QUG786446 REC786446 RNY786446 RXU786446 SHQ786446 SRM786446 TBI786446 TLE786446 TVA786446 UEW786446 UOS786446 UYO786446 VIK786446 VSG786446 WCC786446 WLY786446 WVU786446 M851982 JI851982 TE851982 ADA851982 AMW851982 AWS851982 BGO851982 BQK851982 CAG851982 CKC851982 CTY851982 DDU851982 DNQ851982 DXM851982 EHI851982 ERE851982 FBA851982 FKW851982 FUS851982 GEO851982 GOK851982 GYG851982 HIC851982 HRY851982 IBU851982 ILQ851982 IVM851982 JFI851982 JPE851982 JZA851982 KIW851982 KSS851982 LCO851982 LMK851982 LWG851982 MGC851982 MPY851982 MZU851982 NJQ851982 NTM851982 ODI851982 ONE851982 OXA851982 PGW851982 PQS851982 QAO851982 QKK851982 QUG851982 REC851982 RNY851982 RXU851982 SHQ851982 SRM851982 TBI851982 TLE851982 TVA851982 UEW851982 UOS851982 UYO851982 VIK851982 VSG851982 WCC851982 WLY851982 WVU851982 M917518 JI917518 TE917518 ADA917518 AMW917518 AWS917518 BGO917518 BQK917518 CAG917518 CKC917518 CTY917518 DDU917518 DNQ917518 DXM917518 EHI917518 ERE917518 FBA917518 FKW917518 FUS917518 GEO917518 GOK917518 GYG917518 HIC917518 HRY917518 IBU917518 ILQ917518 IVM917518 JFI917518 JPE917518 JZA917518 KIW917518 KSS917518 LCO917518 LMK917518 LWG917518 MGC917518 MPY917518 MZU917518 NJQ917518 NTM917518 ODI917518 ONE917518 OXA917518 PGW917518 PQS917518 QAO917518 QKK917518 QUG917518 REC917518 RNY917518 RXU917518 SHQ917518 SRM917518 TBI917518 TLE917518 TVA917518 UEW917518 UOS917518 UYO917518 VIK917518 VSG917518 WCC917518 WLY917518 WVU917518 M983054 JI983054 TE983054 ADA983054 AMW983054 AWS983054 BGO983054 BQK983054 CAG983054 CKC983054 CTY983054 DDU983054 DNQ983054 DXM983054 EHI983054 ERE983054 FBA983054 FKW983054 FUS983054 GEO983054 GOK983054 GYG983054 HIC983054 HRY983054 IBU983054 ILQ983054 IVM983054 JFI983054 JPE983054 JZA983054 KIW983054 KSS983054 LCO983054 LMK983054 LWG983054 MGC983054 MPY983054 MZU983054 NJQ983054 NTM983054 ODI983054 ONE983054 OXA983054 PGW983054 PQS983054 QAO983054 QKK983054 QUG983054 REC983054 RNY983054 RXU983054 SHQ983054 SRM983054 TBI983054 TLE983054 TVA983054 UEW983054 UOS983054 UYO983054 VIK983054 VSG983054 WCC983054 WLY983054 WVU983054 K10 JG10 TC10 ACY10 AMU10 AWQ10 BGM10 BQI10 CAE10 CKA10 CTW10 DDS10 DNO10 DXK10 EHG10 ERC10 FAY10 FKU10 FUQ10 GEM10 GOI10 GYE10 HIA10 HRW10 IBS10 ILO10 IVK10 JFG10 JPC10 JYY10 KIU10 KSQ10 LCM10 LMI10 LWE10 MGA10 MPW10 MZS10 NJO10 NTK10 ODG10 ONC10 OWY10 PGU10 PQQ10 QAM10 QKI10 QUE10 REA10 RNW10 RXS10 SHO10 SRK10 TBG10 TLC10 TUY10 UEU10 UOQ10 UYM10 VII10 VSE10 WCA10 WLW10 WVS10 K65546 JG65546 TC65546 ACY65546 AMU65546 AWQ65546 BGM65546 BQI65546 CAE65546 CKA65546 CTW65546 DDS65546 DNO65546 DXK65546 EHG65546 ERC65546 FAY65546 FKU65546 FUQ65546 GEM65546 GOI65546 GYE65546 HIA65546 HRW65546 IBS65546 ILO65546 IVK65546 JFG65546 JPC65546 JYY65546 KIU65546 KSQ65546 LCM65546 LMI65546 LWE65546 MGA65546 MPW65546 MZS65546 NJO65546 NTK65546 ODG65546 ONC65546 OWY65546 PGU65546 PQQ65546 QAM65546 QKI65546 QUE65546 REA65546 RNW65546 RXS65546 SHO65546 SRK65546 TBG65546 TLC65546 TUY65546 UEU65546 UOQ65546 UYM65546 VII65546 VSE65546 WCA65546 WLW65546 WVS65546 K131082 JG131082 TC131082 ACY131082 AMU131082 AWQ131082 BGM131082 BQI131082 CAE131082 CKA131082 CTW131082 DDS131082 DNO131082 DXK131082 EHG131082 ERC131082 FAY131082 FKU131082 FUQ131082 GEM131082 GOI131082 GYE131082 HIA131082 HRW131082 IBS131082 ILO131082 IVK131082 JFG131082 JPC131082 JYY131082 KIU131082 KSQ131082 LCM131082 LMI131082 LWE131082 MGA131082 MPW131082 MZS131082 NJO131082 NTK131082 ODG131082 ONC131082 OWY131082 PGU131082 PQQ131082 QAM131082 QKI131082 QUE131082 REA131082 RNW131082 RXS131082 SHO131082 SRK131082 TBG131082 TLC131082 TUY131082 UEU131082 UOQ131082 UYM131082 VII131082 VSE131082 WCA131082 WLW131082 WVS131082 K196618 JG196618 TC196618 ACY196618 AMU196618 AWQ196618 BGM196618 BQI196618 CAE196618 CKA196618 CTW196618 DDS196618 DNO196618 DXK196618 EHG196618 ERC196618 FAY196618 FKU196618 FUQ196618 GEM196618 GOI196618 GYE196618 HIA196618 HRW196618 IBS196618 ILO196618 IVK196618 JFG196618 JPC196618 JYY196618 KIU196618 KSQ196618 LCM196618 LMI196618 LWE196618 MGA196618 MPW196618 MZS196618 NJO196618 NTK196618 ODG196618 ONC196618 OWY196618 PGU196618 PQQ196618 QAM196618 QKI196618 QUE196618 REA196618 RNW196618 RXS196618 SHO196618 SRK196618 TBG196618 TLC196618 TUY196618 UEU196618 UOQ196618 UYM196618 VII196618 VSE196618 WCA196618 WLW196618 WVS196618 K262154 JG262154 TC262154 ACY262154 AMU262154 AWQ262154 BGM262154 BQI262154 CAE262154 CKA262154 CTW262154 DDS262154 DNO262154 DXK262154 EHG262154 ERC262154 FAY262154 FKU262154 FUQ262154 GEM262154 GOI262154 GYE262154 HIA262154 HRW262154 IBS262154 ILO262154 IVK262154 JFG262154 JPC262154 JYY262154 KIU262154 KSQ262154 LCM262154 LMI262154 LWE262154 MGA262154 MPW262154 MZS262154 NJO262154 NTK262154 ODG262154 ONC262154 OWY262154 PGU262154 PQQ262154 QAM262154 QKI262154 QUE262154 REA262154 RNW262154 RXS262154 SHO262154 SRK262154 TBG262154 TLC262154 TUY262154 UEU262154 UOQ262154 UYM262154 VII262154 VSE262154 WCA262154 WLW262154 WVS262154 K327690 JG327690 TC327690 ACY327690 AMU327690 AWQ327690 BGM327690 BQI327690 CAE327690 CKA327690 CTW327690 DDS327690 DNO327690 DXK327690 EHG327690 ERC327690 FAY327690 FKU327690 FUQ327690 GEM327690 GOI327690 GYE327690 HIA327690 HRW327690 IBS327690 ILO327690 IVK327690 JFG327690 JPC327690 JYY327690 KIU327690 KSQ327690 LCM327690 LMI327690 LWE327690 MGA327690 MPW327690 MZS327690 NJO327690 NTK327690 ODG327690 ONC327690 OWY327690 PGU327690 PQQ327690 QAM327690 QKI327690 QUE327690 REA327690 RNW327690 RXS327690 SHO327690 SRK327690 TBG327690 TLC327690 TUY327690 UEU327690 UOQ327690 UYM327690 VII327690 VSE327690 WCA327690 WLW327690 WVS327690 K393226 JG393226 TC393226 ACY393226 AMU393226 AWQ393226 BGM393226 BQI393226 CAE393226 CKA393226 CTW393226 DDS393226 DNO393226 DXK393226 EHG393226 ERC393226 FAY393226 FKU393226 FUQ393226 GEM393226 GOI393226 GYE393226 HIA393226 HRW393226 IBS393226 ILO393226 IVK393226 JFG393226 JPC393226 JYY393226 KIU393226 KSQ393226 LCM393226 LMI393226 LWE393226 MGA393226 MPW393226 MZS393226 NJO393226 NTK393226 ODG393226 ONC393226 OWY393226 PGU393226 PQQ393226 QAM393226 QKI393226 QUE393226 REA393226 RNW393226 RXS393226 SHO393226 SRK393226 TBG393226 TLC393226 TUY393226 UEU393226 UOQ393226 UYM393226 VII393226 VSE393226 WCA393226 WLW393226 WVS393226 K458762 JG458762 TC458762 ACY458762 AMU458762 AWQ458762 BGM458762 BQI458762 CAE458762 CKA458762 CTW458762 DDS458762 DNO458762 DXK458762 EHG458762 ERC458762 FAY458762 FKU458762 FUQ458762 GEM458762 GOI458762 GYE458762 HIA458762 HRW458762 IBS458762 ILO458762 IVK458762 JFG458762 JPC458762 JYY458762 KIU458762 KSQ458762 LCM458762 LMI458762 LWE458762 MGA458762 MPW458762 MZS458762 NJO458762 NTK458762 ODG458762 ONC458762 OWY458762 PGU458762 PQQ458762 QAM458762 QKI458762 QUE458762 REA458762 RNW458762 RXS458762 SHO458762 SRK458762 TBG458762 TLC458762 TUY458762 UEU458762 UOQ458762 UYM458762 VII458762 VSE458762 WCA458762 WLW458762 WVS458762 K524298 JG524298 TC524298 ACY524298 AMU524298 AWQ524298 BGM524298 BQI524298 CAE524298 CKA524298 CTW524298 DDS524298 DNO524298 DXK524298 EHG524298 ERC524298 FAY524298 FKU524298 FUQ524298 GEM524298 GOI524298 GYE524298 HIA524298 HRW524298 IBS524298 ILO524298 IVK524298 JFG524298 JPC524298 JYY524298 KIU524298 KSQ524298 LCM524298 LMI524298 LWE524298 MGA524298 MPW524298 MZS524298 NJO524298 NTK524298 ODG524298 ONC524298 OWY524298 PGU524298 PQQ524298 QAM524298 QKI524298 QUE524298 REA524298 RNW524298 RXS524298 SHO524298 SRK524298 TBG524298 TLC524298 TUY524298 UEU524298 UOQ524298 UYM524298 VII524298 VSE524298 WCA524298 WLW524298 WVS524298 K589834 JG589834 TC589834 ACY589834 AMU589834 AWQ589834 BGM589834 BQI589834 CAE589834 CKA589834 CTW589834 DDS589834 DNO589834 DXK589834 EHG589834 ERC589834 FAY589834 FKU589834 FUQ589834 GEM589834 GOI589834 GYE589834 HIA589834 HRW589834 IBS589834 ILO589834 IVK589834 JFG589834 JPC589834 JYY589834 KIU589834 KSQ589834 LCM589834 LMI589834 LWE589834 MGA589834 MPW589834 MZS589834 NJO589834 NTK589834 ODG589834 ONC589834 OWY589834 PGU589834 PQQ589834 QAM589834 QKI589834 QUE589834 REA589834 RNW589834 RXS589834 SHO589834 SRK589834 TBG589834 TLC589834 TUY589834 UEU589834 UOQ589834 UYM589834 VII589834 VSE589834 WCA589834 WLW589834 WVS589834 K655370 JG655370 TC655370 ACY655370 AMU655370 AWQ655370 BGM655370 BQI655370 CAE655370 CKA655370 CTW655370 DDS655370 DNO655370 DXK655370 EHG655370 ERC655370 FAY655370 FKU655370 FUQ655370 GEM655370 GOI655370 GYE655370 HIA655370 HRW655370 IBS655370 ILO655370 IVK655370 JFG655370 JPC655370 JYY655370 KIU655370 KSQ655370 LCM655370 LMI655370 LWE655370 MGA655370 MPW655370 MZS655370 NJO655370 NTK655370 ODG655370 ONC655370 OWY655370 PGU655370 PQQ655370 QAM655370 QKI655370 QUE655370 REA655370 RNW655370 RXS655370 SHO655370 SRK655370 TBG655370 TLC655370 TUY655370 UEU655370 UOQ655370 UYM655370 VII655370 VSE655370 WCA655370 WLW655370 WVS655370 K720906 JG720906 TC720906 ACY720906 AMU720906 AWQ720906 BGM720906 BQI720906 CAE720906 CKA720906 CTW720906 DDS720906 DNO720906 DXK720906 EHG720906 ERC720906 FAY720906 FKU720906 FUQ720906 GEM720906 GOI720906 GYE720906 HIA720906 HRW720906 IBS720906 ILO720906 IVK720906 JFG720906 JPC720906 JYY720906 KIU720906 KSQ720906 LCM720906 LMI720906 LWE720906 MGA720906 MPW720906 MZS720906 NJO720906 NTK720906 ODG720906 ONC720906 OWY720906 PGU720906 PQQ720906 QAM720906 QKI720906 QUE720906 REA720906 RNW720906 RXS720906 SHO720906 SRK720906 TBG720906 TLC720906 TUY720906 UEU720906 UOQ720906 UYM720906 VII720906 VSE720906 WCA720906 WLW720906 WVS720906 K786442 JG786442 TC786442 ACY786442 AMU786442 AWQ786442 BGM786442 BQI786442 CAE786442 CKA786442 CTW786442 DDS786442 DNO786442 DXK786442 EHG786442 ERC786442 FAY786442 FKU786442 FUQ786442 GEM786442 GOI786442 GYE786442 HIA786442 HRW786442 IBS786442 ILO786442 IVK786442 JFG786442 JPC786442 JYY786442 KIU786442 KSQ786442 LCM786442 LMI786442 LWE786442 MGA786442 MPW786442 MZS786442 NJO786442 NTK786442 ODG786442 ONC786442 OWY786442 PGU786442 PQQ786442 QAM786442 QKI786442 QUE786442 REA786442 RNW786442 RXS786442 SHO786442 SRK786442 TBG786442 TLC786442 TUY786442 UEU786442 UOQ786442 UYM786442 VII786442 VSE786442 WCA786442 WLW786442 WVS786442 K851978 JG851978 TC851978 ACY851978 AMU851978 AWQ851978 BGM851978 BQI851978 CAE851978 CKA851978 CTW851978 DDS851978 DNO851978 DXK851978 EHG851978 ERC851978 FAY851978 FKU851978 FUQ851978 GEM851978 GOI851978 GYE851978 HIA851978 HRW851978 IBS851978 ILO851978 IVK851978 JFG851978 JPC851978 JYY851978 KIU851978 KSQ851978 LCM851978 LMI851978 LWE851978 MGA851978 MPW851978 MZS851978 NJO851978 NTK851978 ODG851978 ONC851978 OWY851978 PGU851978 PQQ851978 QAM851978 QKI851978 QUE851978 REA851978 RNW851978 RXS851978 SHO851978 SRK851978 TBG851978 TLC851978 TUY851978 UEU851978 UOQ851978 UYM851978 VII851978 VSE851978 WCA851978 WLW851978 WVS851978 K917514 JG917514 TC917514 ACY917514 AMU917514 AWQ917514 BGM917514 BQI917514 CAE917514 CKA917514 CTW917514 DDS917514 DNO917514 DXK917514 EHG917514 ERC917514 FAY917514 FKU917514 FUQ917514 GEM917514 GOI917514 GYE917514 HIA917514 HRW917514 IBS917514 ILO917514 IVK917514 JFG917514 JPC917514 JYY917514 KIU917514 KSQ917514 LCM917514 LMI917514 LWE917514 MGA917514 MPW917514 MZS917514 NJO917514 NTK917514 ODG917514 ONC917514 OWY917514 PGU917514 PQQ917514 QAM917514 QKI917514 QUE917514 REA917514 RNW917514 RXS917514 SHO917514 SRK917514 TBG917514 TLC917514 TUY917514 UEU917514 UOQ917514 UYM917514 VII917514 VSE917514 WCA917514 WLW917514 WVS917514 K983050 JG983050 TC983050 ACY983050 AMU983050 AWQ983050 BGM983050 BQI983050 CAE983050 CKA983050 CTW983050 DDS983050 DNO983050 DXK983050 EHG983050 ERC983050 FAY983050 FKU983050 FUQ983050 GEM983050 GOI983050 GYE983050 HIA983050 HRW983050 IBS983050 ILO983050 IVK983050 JFG983050 JPC983050 JYY983050 KIU983050 KSQ983050 LCM983050 LMI983050 LWE983050 MGA983050 MPW983050 MZS983050 NJO983050 NTK983050 ODG983050 ONC983050 OWY983050 PGU983050 PQQ983050 QAM983050 QKI983050 QUE983050 REA983050 RNW983050 RXS983050 SHO983050 SRK983050 TBG983050 TLC983050 TUY983050 UEU983050 UOQ983050 UYM983050 VII983050 VSE983050 WCA983050 WLW983050 WVS983050 K18 JG18 TC18 ACY18 AMU18 AWQ18 BGM18 BQI18 CAE18 CKA18 CTW18 DDS18 DNO18 DXK18 EHG18 ERC18 FAY18 FKU18 FUQ18 GEM18 GOI18 GYE18 HIA18 HRW18 IBS18 ILO18 IVK18 JFG18 JPC18 JYY18 KIU18 KSQ18 LCM18 LMI18 LWE18 MGA18 MPW18 MZS18 NJO18 NTK18 ODG18 ONC18 OWY18 PGU18 PQQ18 QAM18 QKI18 QUE18 REA18 RNW18 RXS18 SHO18 SRK18 TBG18 TLC18 TUY18 UEU18 UOQ18 UYM18 VII18 VSE18 WCA18 WLW18 WVS18 K65554 JG65554 TC65554 ACY65554 AMU65554 AWQ65554 BGM65554 BQI65554 CAE65554 CKA65554 CTW65554 DDS65554 DNO65554 DXK65554 EHG65554 ERC65554 FAY65554 FKU65554 FUQ65554 GEM65554 GOI65554 GYE65554 HIA65554 HRW65554 IBS65554 ILO65554 IVK65554 JFG65554 JPC65554 JYY65554 KIU65554 KSQ65554 LCM65554 LMI65554 LWE65554 MGA65554 MPW65554 MZS65554 NJO65554 NTK65554 ODG65554 ONC65554 OWY65554 PGU65554 PQQ65554 QAM65554 QKI65554 QUE65554 REA65554 RNW65554 RXS65554 SHO65554 SRK65554 TBG65554 TLC65554 TUY65554 UEU65554 UOQ65554 UYM65554 VII65554 VSE65554 WCA65554 WLW65554 WVS65554 K131090 JG131090 TC131090 ACY131090 AMU131090 AWQ131090 BGM131090 BQI131090 CAE131090 CKA131090 CTW131090 DDS131090 DNO131090 DXK131090 EHG131090 ERC131090 FAY131090 FKU131090 FUQ131090 GEM131090 GOI131090 GYE131090 HIA131090 HRW131090 IBS131090 ILO131090 IVK131090 JFG131090 JPC131090 JYY131090 KIU131090 KSQ131090 LCM131090 LMI131090 LWE131090 MGA131090 MPW131090 MZS131090 NJO131090 NTK131090 ODG131090 ONC131090 OWY131090 PGU131090 PQQ131090 QAM131090 QKI131090 QUE131090 REA131090 RNW131090 RXS131090 SHO131090 SRK131090 TBG131090 TLC131090 TUY131090 UEU131090 UOQ131090 UYM131090 VII131090 VSE131090 WCA131090 WLW131090 WVS131090 K196626 JG196626 TC196626 ACY196626 AMU196626 AWQ196626 BGM196626 BQI196626 CAE196626 CKA196626 CTW196626 DDS196626 DNO196626 DXK196626 EHG196626 ERC196626 FAY196626 FKU196626 FUQ196626 GEM196626 GOI196626 GYE196626 HIA196626 HRW196626 IBS196626 ILO196626 IVK196626 JFG196626 JPC196626 JYY196626 KIU196626 KSQ196626 LCM196626 LMI196626 LWE196626 MGA196626 MPW196626 MZS196626 NJO196626 NTK196626 ODG196626 ONC196626 OWY196626 PGU196626 PQQ196626 QAM196626 QKI196626 QUE196626 REA196626 RNW196626 RXS196626 SHO196626 SRK196626 TBG196626 TLC196626 TUY196626 UEU196626 UOQ196626 UYM196626 VII196626 VSE196626 WCA196626 WLW196626 WVS196626 K262162 JG262162 TC262162 ACY262162 AMU262162 AWQ262162 BGM262162 BQI262162 CAE262162 CKA262162 CTW262162 DDS262162 DNO262162 DXK262162 EHG262162 ERC262162 FAY262162 FKU262162 FUQ262162 GEM262162 GOI262162 GYE262162 HIA262162 HRW262162 IBS262162 ILO262162 IVK262162 JFG262162 JPC262162 JYY262162 KIU262162 KSQ262162 LCM262162 LMI262162 LWE262162 MGA262162 MPW262162 MZS262162 NJO262162 NTK262162 ODG262162 ONC262162 OWY262162 PGU262162 PQQ262162 QAM262162 QKI262162 QUE262162 REA262162 RNW262162 RXS262162 SHO262162 SRK262162 TBG262162 TLC262162 TUY262162 UEU262162 UOQ262162 UYM262162 VII262162 VSE262162 WCA262162 WLW262162 WVS262162 K327698 JG327698 TC327698 ACY327698 AMU327698 AWQ327698 BGM327698 BQI327698 CAE327698 CKA327698 CTW327698 DDS327698 DNO327698 DXK327698 EHG327698 ERC327698 FAY327698 FKU327698 FUQ327698 GEM327698 GOI327698 GYE327698 HIA327698 HRW327698 IBS327698 ILO327698 IVK327698 JFG327698 JPC327698 JYY327698 KIU327698 KSQ327698 LCM327698 LMI327698 LWE327698 MGA327698 MPW327698 MZS327698 NJO327698 NTK327698 ODG327698 ONC327698 OWY327698 PGU327698 PQQ327698 QAM327698 QKI327698 QUE327698 REA327698 RNW327698 RXS327698 SHO327698 SRK327698 TBG327698 TLC327698 TUY327698 UEU327698 UOQ327698 UYM327698 VII327698 VSE327698 WCA327698 WLW327698 WVS327698 K393234 JG393234 TC393234 ACY393234 AMU393234 AWQ393234 BGM393234 BQI393234 CAE393234 CKA393234 CTW393234 DDS393234 DNO393234 DXK393234 EHG393234 ERC393234 FAY393234 FKU393234 FUQ393234 GEM393234 GOI393234 GYE393234 HIA393234 HRW393234 IBS393234 ILO393234 IVK393234 JFG393234 JPC393234 JYY393234 KIU393234 KSQ393234 LCM393234 LMI393234 LWE393234 MGA393234 MPW393234 MZS393234 NJO393234 NTK393234 ODG393234 ONC393234 OWY393234 PGU393234 PQQ393234 QAM393234 QKI393234 QUE393234 REA393234 RNW393234 RXS393234 SHO393234 SRK393234 TBG393234 TLC393234 TUY393234 UEU393234 UOQ393234 UYM393234 VII393234 VSE393234 WCA393234 WLW393234 WVS393234 K458770 JG458770 TC458770 ACY458770 AMU458770 AWQ458770 BGM458770 BQI458770 CAE458770 CKA458770 CTW458770 DDS458770 DNO458770 DXK458770 EHG458770 ERC458770 FAY458770 FKU458770 FUQ458770 GEM458770 GOI458770 GYE458770 HIA458770 HRW458770 IBS458770 ILO458770 IVK458770 JFG458770 JPC458770 JYY458770 KIU458770 KSQ458770 LCM458770 LMI458770 LWE458770 MGA458770 MPW458770 MZS458770 NJO458770 NTK458770 ODG458770 ONC458770 OWY458770 PGU458770 PQQ458770 QAM458770 QKI458770 QUE458770 REA458770 RNW458770 RXS458770 SHO458770 SRK458770 TBG458770 TLC458770 TUY458770 UEU458770 UOQ458770 UYM458770 VII458770 VSE458770 WCA458770 WLW458770 WVS458770 K524306 JG524306 TC524306 ACY524306 AMU524306 AWQ524306 BGM524306 BQI524306 CAE524306 CKA524306 CTW524306 DDS524306 DNO524306 DXK524306 EHG524306 ERC524306 FAY524306 FKU524306 FUQ524306 GEM524306 GOI524306 GYE524306 HIA524306 HRW524306 IBS524306 ILO524306 IVK524306 JFG524306 JPC524306 JYY524306 KIU524306 KSQ524306 LCM524306 LMI524306 LWE524306 MGA524306 MPW524306 MZS524306 NJO524306 NTK524306 ODG524306 ONC524306 OWY524306 PGU524306 PQQ524306 QAM524306 QKI524306 QUE524306 REA524306 RNW524306 RXS524306 SHO524306 SRK524306 TBG524306 TLC524306 TUY524306 UEU524306 UOQ524306 UYM524306 VII524306 VSE524306 WCA524306 WLW524306 WVS524306 K589842 JG589842 TC589842 ACY589842 AMU589842 AWQ589842 BGM589842 BQI589842 CAE589842 CKA589842 CTW589842 DDS589842 DNO589842 DXK589842 EHG589842 ERC589842 FAY589842 FKU589842 FUQ589842 GEM589842 GOI589842 GYE589842 HIA589842 HRW589842 IBS589842 ILO589842 IVK589842 JFG589842 JPC589842 JYY589842 KIU589842 KSQ589842 LCM589842 LMI589842 LWE589842 MGA589842 MPW589842 MZS589842 NJO589842 NTK589842 ODG589842 ONC589842 OWY589842 PGU589842 PQQ589842 QAM589842 QKI589842 QUE589842 REA589842 RNW589842 RXS589842 SHO589842 SRK589842 TBG589842 TLC589842 TUY589842 UEU589842 UOQ589842 UYM589842 VII589842 VSE589842 WCA589842 WLW589842 WVS589842 K655378 JG655378 TC655378 ACY655378 AMU655378 AWQ655378 BGM655378 BQI655378 CAE655378 CKA655378 CTW655378 DDS655378 DNO655378 DXK655378 EHG655378 ERC655378 FAY655378 FKU655378 FUQ655378 GEM655378 GOI655378 GYE655378 HIA655378 HRW655378 IBS655378 ILO655378 IVK655378 JFG655378 JPC655378 JYY655378 KIU655378 KSQ655378 LCM655378 LMI655378 LWE655378 MGA655378 MPW655378 MZS655378 NJO655378 NTK655378 ODG655378 ONC655378 OWY655378 PGU655378 PQQ655378 QAM655378 QKI655378 QUE655378 REA655378 RNW655378 RXS655378 SHO655378 SRK655378 TBG655378 TLC655378 TUY655378 UEU655378 UOQ655378 UYM655378 VII655378 VSE655378 WCA655378 WLW655378 WVS655378 K720914 JG720914 TC720914 ACY720914 AMU720914 AWQ720914 BGM720914 BQI720914 CAE720914 CKA720914 CTW720914 DDS720914 DNO720914 DXK720914 EHG720914 ERC720914 FAY720914 FKU720914 FUQ720914 GEM720914 GOI720914 GYE720914 HIA720914 HRW720914 IBS720914 ILO720914 IVK720914 JFG720914 JPC720914 JYY720914 KIU720914 KSQ720914 LCM720914 LMI720914 LWE720914 MGA720914 MPW720914 MZS720914 NJO720914 NTK720914 ODG720914 ONC720914 OWY720914 PGU720914 PQQ720914 QAM720914 QKI720914 QUE720914 REA720914 RNW720914 RXS720914 SHO720914 SRK720914 TBG720914 TLC720914 TUY720914 UEU720914 UOQ720914 UYM720914 VII720914 VSE720914 WCA720914 WLW720914 WVS720914 K786450 JG786450 TC786450 ACY786450 AMU786450 AWQ786450 BGM786450 BQI786450 CAE786450 CKA786450 CTW786450 DDS786450 DNO786450 DXK786450 EHG786450 ERC786450 FAY786450 FKU786450 FUQ786450 GEM786450 GOI786450 GYE786450 HIA786450 HRW786450 IBS786450 ILO786450 IVK786450 JFG786450 JPC786450 JYY786450 KIU786450 KSQ786450 LCM786450 LMI786450 LWE786450 MGA786450 MPW786450 MZS786450 NJO786450 NTK786450 ODG786450 ONC786450 OWY786450 PGU786450 PQQ786450 QAM786450 QKI786450 QUE786450 REA786450 RNW786450 RXS786450 SHO786450 SRK786450 TBG786450 TLC786450 TUY786450 UEU786450 UOQ786450 UYM786450 VII786450 VSE786450 WCA786450 WLW786450 WVS786450 K851986 JG851986 TC851986 ACY851986 AMU851986 AWQ851986 BGM851986 BQI851986 CAE851986 CKA851986 CTW851986 DDS851986 DNO851986 DXK851986 EHG851986 ERC851986 FAY851986 FKU851986 FUQ851986 GEM851986 GOI851986 GYE851986 HIA851986 HRW851986 IBS851986 ILO851986 IVK851986 JFG851986 JPC851986 JYY851986 KIU851986 KSQ851986 LCM851986 LMI851986 LWE851986 MGA851986 MPW851986 MZS851986 NJO851986 NTK851986 ODG851986 ONC851986 OWY851986 PGU851986 PQQ851986 QAM851986 QKI851986 QUE851986 REA851986 RNW851986 RXS851986 SHO851986 SRK851986 TBG851986 TLC851986 TUY851986 UEU851986 UOQ851986 UYM851986 VII851986 VSE851986 WCA851986 WLW851986 WVS851986 K917522 JG917522 TC917522 ACY917522 AMU917522 AWQ917522 BGM917522 BQI917522 CAE917522 CKA917522 CTW917522 DDS917522 DNO917522 DXK917522 EHG917522 ERC917522 FAY917522 FKU917522 FUQ917522 GEM917522 GOI917522 GYE917522 HIA917522 HRW917522 IBS917522 ILO917522 IVK917522 JFG917522 JPC917522 JYY917522 KIU917522 KSQ917522 LCM917522 LMI917522 LWE917522 MGA917522 MPW917522 MZS917522 NJO917522 NTK917522 ODG917522 ONC917522 OWY917522 PGU917522 PQQ917522 QAM917522 QKI917522 QUE917522 REA917522 RNW917522 RXS917522 SHO917522 SRK917522 TBG917522 TLC917522 TUY917522 UEU917522 UOQ917522 UYM917522 VII917522 VSE917522 WCA917522 WLW917522 WVS917522 K983058 JG983058 TC983058 ACY983058 AMU983058 AWQ983058 BGM983058 BQI983058 CAE983058 CKA983058 CTW983058 DDS983058 DNO983058 DXK983058 EHG983058 ERC983058 FAY983058 FKU983058 FUQ983058 GEM983058 GOI983058 GYE983058 HIA983058 HRW983058 IBS983058 ILO983058 IVK983058 JFG983058 JPC983058 JYY983058 KIU983058 KSQ983058 LCM983058 LMI983058 LWE983058 MGA983058 MPW983058 MZS983058 NJO983058 NTK983058 ODG983058 ONC983058 OWY983058 PGU983058 PQQ983058 QAM983058 QKI983058 QUE983058 REA983058 RNW983058 RXS983058 SHO983058 SRK983058 TBG983058 TLC983058 TUY983058 UEU983058 UOQ983058 UYM983058 VII983058 VSE983058 WCA983058 WLW983058 WVS983058 K26 JG26 TC26 ACY26 AMU26 AWQ26 BGM26 BQI26 CAE26 CKA26 CTW26 DDS26 DNO26 DXK26 EHG26 ERC26 FAY26 FKU26 FUQ26 GEM26 GOI26 GYE26 HIA26 HRW26 IBS26 ILO26 IVK26 JFG26 JPC26 JYY26 KIU26 KSQ26 LCM26 LMI26 LWE26 MGA26 MPW26 MZS26 NJO26 NTK26 ODG26 ONC26 OWY26 PGU26 PQQ26 QAM26 QKI26 QUE26 REA26 RNW26 RXS26 SHO26 SRK26 TBG26 TLC26 TUY26 UEU26 UOQ26 UYM26 VII26 VSE26 WCA26 WLW26 WVS26 K65562 JG65562 TC65562 ACY65562 AMU65562 AWQ65562 BGM65562 BQI65562 CAE65562 CKA65562 CTW65562 DDS65562 DNO65562 DXK65562 EHG65562 ERC65562 FAY65562 FKU65562 FUQ65562 GEM65562 GOI65562 GYE65562 HIA65562 HRW65562 IBS65562 ILO65562 IVK65562 JFG65562 JPC65562 JYY65562 KIU65562 KSQ65562 LCM65562 LMI65562 LWE65562 MGA65562 MPW65562 MZS65562 NJO65562 NTK65562 ODG65562 ONC65562 OWY65562 PGU65562 PQQ65562 QAM65562 QKI65562 QUE65562 REA65562 RNW65562 RXS65562 SHO65562 SRK65562 TBG65562 TLC65562 TUY65562 UEU65562 UOQ65562 UYM65562 VII65562 VSE65562 WCA65562 WLW65562 WVS65562 K131098 JG131098 TC131098 ACY131098 AMU131098 AWQ131098 BGM131098 BQI131098 CAE131098 CKA131098 CTW131098 DDS131098 DNO131098 DXK131098 EHG131098 ERC131098 FAY131098 FKU131098 FUQ131098 GEM131098 GOI131098 GYE131098 HIA131098 HRW131098 IBS131098 ILO131098 IVK131098 JFG131098 JPC131098 JYY131098 KIU131098 KSQ131098 LCM131098 LMI131098 LWE131098 MGA131098 MPW131098 MZS131098 NJO131098 NTK131098 ODG131098 ONC131098 OWY131098 PGU131098 PQQ131098 QAM131098 QKI131098 QUE131098 REA131098 RNW131098 RXS131098 SHO131098 SRK131098 TBG131098 TLC131098 TUY131098 UEU131098 UOQ131098 UYM131098 VII131098 VSE131098 WCA131098 WLW131098 WVS131098 K196634 JG196634 TC196634 ACY196634 AMU196634 AWQ196634 BGM196634 BQI196634 CAE196634 CKA196634 CTW196634 DDS196634 DNO196634 DXK196634 EHG196634 ERC196634 FAY196634 FKU196634 FUQ196634 GEM196634 GOI196634 GYE196634 HIA196634 HRW196634 IBS196634 ILO196634 IVK196634 JFG196634 JPC196634 JYY196634 KIU196634 KSQ196634 LCM196634 LMI196634 LWE196634 MGA196634 MPW196634 MZS196634 NJO196634 NTK196634 ODG196634 ONC196634 OWY196634 PGU196634 PQQ196634 QAM196634 QKI196634 QUE196634 REA196634 RNW196634 RXS196634 SHO196634 SRK196634 TBG196634 TLC196634 TUY196634 UEU196634 UOQ196634 UYM196634 VII196634 VSE196634 WCA196634 WLW196634 WVS196634 K262170 JG262170 TC262170 ACY262170 AMU262170 AWQ262170 BGM262170 BQI262170 CAE262170 CKA262170 CTW262170 DDS262170 DNO262170 DXK262170 EHG262170 ERC262170 FAY262170 FKU262170 FUQ262170 GEM262170 GOI262170 GYE262170 HIA262170 HRW262170 IBS262170 ILO262170 IVK262170 JFG262170 JPC262170 JYY262170 KIU262170 KSQ262170 LCM262170 LMI262170 LWE262170 MGA262170 MPW262170 MZS262170 NJO262170 NTK262170 ODG262170 ONC262170 OWY262170 PGU262170 PQQ262170 QAM262170 QKI262170 QUE262170 REA262170 RNW262170 RXS262170 SHO262170 SRK262170 TBG262170 TLC262170 TUY262170 UEU262170 UOQ262170 UYM262170 VII262170 VSE262170 WCA262170 WLW262170 WVS262170 K327706 JG327706 TC327706 ACY327706 AMU327706 AWQ327706 BGM327706 BQI327706 CAE327706 CKA327706 CTW327706 DDS327706 DNO327706 DXK327706 EHG327706 ERC327706 FAY327706 FKU327706 FUQ327706 GEM327706 GOI327706 GYE327706 HIA327706 HRW327706 IBS327706 ILO327706 IVK327706 JFG327706 JPC327706 JYY327706 KIU327706 KSQ327706 LCM327706 LMI327706 LWE327706 MGA327706 MPW327706 MZS327706 NJO327706 NTK327706 ODG327706 ONC327706 OWY327706 PGU327706 PQQ327706 QAM327706 QKI327706 QUE327706 REA327706 RNW327706 RXS327706 SHO327706 SRK327706 TBG327706 TLC327706 TUY327706 UEU327706 UOQ327706 UYM327706 VII327706 VSE327706 WCA327706 WLW327706 WVS327706 K393242 JG393242 TC393242 ACY393242 AMU393242 AWQ393242 BGM393242 BQI393242 CAE393242 CKA393242 CTW393242 DDS393242 DNO393242 DXK393242 EHG393242 ERC393242 FAY393242 FKU393242 FUQ393242 GEM393242 GOI393242 GYE393242 HIA393242 HRW393242 IBS393242 ILO393242 IVK393242 JFG393242 JPC393242 JYY393242 KIU393242 KSQ393242 LCM393242 LMI393242 LWE393242 MGA393242 MPW393242 MZS393242 NJO393242 NTK393242 ODG393242 ONC393242 OWY393242 PGU393242 PQQ393242 QAM393242 QKI393242 QUE393242 REA393242 RNW393242 RXS393242 SHO393242 SRK393242 TBG393242 TLC393242 TUY393242 UEU393242 UOQ393242 UYM393242 VII393242 VSE393242 WCA393242 WLW393242 WVS393242 K458778 JG458778 TC458778 ACY458778 AMU458778 AWQ458778 BGM458778 BQI458778 CAE458778 CKA458778 CTW458778 DDS458778 DNO458778 DXK458778 EHG458778 ERC458778 FAY458778 FKU458778 FUQ458778 GEM458778 GOI458778 GYE458778 HIA458778 HRW458778 IBS458778 ILO458778 IVK458778 JFG458778 JPC458778 JYY458778 KIU458778 KSQ458778 LCM458778 LMI458778 LWE458778 MGA458778 MPW458778 MZS458778 NJO458778 NTK458778 ODG458778 ONC458778 OWY458778 PGU458778 PQQ458778 QAM458778 QKI458778 QUE458778 REA458778 RNW458778 RXS458778 SHO458778 SRK458778 TBG458778 TLC458778 TUY458778 UEU458778 UOQ458778 UYM458778 VII458778 VSE458778 WCA458778 WLW458778 WVS458778 K524314 JG524314 TC524314 ACY524314 AMU524314 AWQ524314 BGM524314 BQI524314 CAE524314 CKA524314 CTW524314 DDS524314 DNO524314 DXK524314 EHG524314 ERC524314 FAY524314 FKU524314 FUQ524314 GEM524314 GOI524314 GYE524314 HIA524314 HRW524314 IBS524314 ILO524314 IVK524314 JFG524314 JPC524314 JYY524314 KIU524314 KSQ524314 LCM524314 LMI524314 LWE524314 MGA524314 MPW524314 MZS524314 NJO524314 NTK524314 ODG524314 ONC524314 OWY524314 PGU524314 PQQ524314 QAM524314 QKI524314 QUE524314 REA524314 RNW524314 RXS524314 SHO524314 SRK524314 TBG524314 TLC524314 TUY524314 UEU524314 UOQ524314 UYM524314 VII524314 VSE524314 WCA524314 WLW524314 WVS524314 K589850 JG589850 TC589850 ACY589850 AMU589850 AWQ589850 BGM589850 BQI589850 CAE589850 CKA589850 CTW589850 DDS589850 DNO589850 DXK589850 EHG589850 ERC589850 FAY589850 FKU589850 FUQ589850 GEM589850 GOI589850 GYE589850 HIA589850 HRW589850 IBS589850 ILO589850 IVK589850 JFG589850 JPC589850 JYY589850 KIU589850 KSQ589850 LCM589850 LMI589850 LWE589850 MGA589850 MPW589850 MZS589850 NJO589850 NTK589850 ODG589850 ONC589850 OWY589850 PGU589850 PQQ589850 QAM589850 QKI589850 QUE589850 REA589850 RNW589850 RXS589850 SHO589850 SRK589850 TBG589850 TLC589850 TUY589850 UEU589850 UOQ589850 UYM589850 VII589850 VSE589850 WCA589850 WLW589850 WVS589850 K655386 JG655386 TC655386 ACY655386 AMU655386 AWQ655386 BGM655386 BQI655386 CAE655386 CKA655386 CTW655386 DDS655386 DNO655386 DXK655386 EHG655386 ERC655386 FAY655386 FKU655386 FUQ655386 GEM655386 GOI655386 GYE655386 HIA655386 HRW655386 IBS655386 ILO655386 IVK655386 JFG655386 JPC655386 JYY655386 KIU655386 KSQ655386 LCM655386 LMI655386 LWE655386 MGA655386 MPW655386 MZS655386 NJO655386 NTK655386 ODG655386 ONC655386 OWY655386 PGU655386 PQQ655386 QAM655386 QKI655386 QUE655386 REA655386 RNW655386 RXS655386 SHO655386 SRK655386 TBG655386 TLC655386 TUY655386 UEU655386 UOQ655386 UYM655386 VII655386 VSE655386 WCA655386 WLW655386 WVS655386 K720922 JG720922 TC720922 ACY720922 AMU720922 AWQ720922 BGM720922 BQI720922 CAE720922 CKA720922 CTW720922 DDS720922 DNO720922 DXK720922 EHG720922 ERC720922 FAY720922 FKU720922 FUQ720922 GEM720922 GOI720922 GYE720922 HIA720922 HRW720922 IBS720922 ILO720922 IVK720922 JFG720922 JPC720922 JYY720922 KIU720922 KSQ720922 LCM720922 LMI720922 LWE720922 MGA720922 MPW720922 MZS720922 NJO720922 NTK720922 ODG720922 ONC720922 OWY720922 PGU720922 PQQ720922 QAM720922 QKI720922 QUE720922 REA720922 RNW720922 RXS720922 SHO720922 SRK720922 TBG720922 TLC720922 TUY720922 UEU720922 UOQ720922 UYM720922 VII720922 VSE720922 WCA720922 WLW720922 WVS720922 K786458 JG786458 TC786458 ACY786458 AMU786458 AWQ786458 BGM786458 BQI786458 CAE786458 CKA786458 CTW786458 DDS786458 DNO786458 DXK786458 EHG786458 ERC786458 FAY786458 FKU786458 FUQ786458 GEM786458 GOI786458 GYE786458 HIA786458 HRW786458 IBS786458 ILO786458 IVK786458 JFG786458 JPC786458 JYY786458 KIU786458 KSQ786458 LCM786458 LMI786458 LWE786458 MGA786458 MPW786458 MZS786458 NJO786458 NTK786458 ODG786458 ONC786458 OWY786458 PGU786458 PQQ786458 QAM786458 QKI786458 QUE786458 REA786458 RNW786458 RXS786458 SHO786458 SRK786458 TBG786458 TLC786458 TUY786458 UEU786458 UOQ786458 UYM786458 VII786458 VSE786458 WCA786458 WLW786458 WVS786458 K851994 JG851994 TC851994 ACY851994 AMU851994 AWQ851994 BGM851994 BQI851994 CAE851994 CKA851994 CTW851994 DDS851994 DNO851994 DXK851994 EHG851994 ERC851994 FAY851994 FKU851994 FUQ851994 GEM851994 GOI851994 GYE851994 HIA851994 HRW851994 IBS851994 ILO851994 IVK851994 JFG851994 JPC851994 JYY851994 KIU851994 KSQ851994 LCM851994 LMI851994 LWE851994 MGA851994 MPW851994 MZS851994 NJO851994 NTK851994 ODG851994 ONC851994 OWY851994 PGU851994 PQQ851994 QAM851994 QKI851994 QUE851994 REA851994 RNW851994 RXS851994 SHO851994 SRK851994 TBG851994 TLC851994 TUY851994 UEU851994 UOQ851994 UYM851994 VII851994 VSE851994 WCA851994 WLW851994 WVS851994 K917530 JG917530 TC917530 ACY917530 AMU917530 AWQ917530 BGM917530 BQI917530 CAE917530 CKA917530 CTW917530 DDS917530 DNO917530 DXK917530 EHG917530 ERC917530 FAY917530 FKU917530 FUQ917530 GEM917530 GOI917530 GYE917530 HIA917530 HRW917530 IBS917530 ILO917530 IVK917530 JFG917530 JPC917530 JYY917530 KIU917530 KSQ917530 LCM917530 LMI917530 LWE917530 MGA917530 MPW917530 MZS917530 NJO917530 NTK917530 ODG917530 ONC917530 OWY917530 PGU917530 PQQ917530 QAM917530 QKI917530 QUE917530 REA917530 RNW917530 RXS917530 SHO917530 SRK917530 TBG917530 TLC917530 TUY917530 UEU917530 UOQ917530 UYM917530 VII917530 VSE917530 WCA917530 WLW917530 WVS917530 K983066 JG983066 TC983066 ACY983066 AMU983066 AWQ983066 BGM983066 BQI983066 CAE983066 CKA983066 CTW983066 DDS983066 DNO983066 DXK983066 EHG983066 ERC983066 FAY983066 FKU983066 FUQ983066 GEM983066 GOI983066 GYE983066 HIA983066 HRW983066 IBS983066 ILO983066 IVK983066 JFG983066 JPC983066 JYY983066 KIU983066 KSQ983066 LCM983066 LMI983066 LWE983066 MGA983066 MPW983066 MZS983066 NJO983066 NTK983066 ODG983066 ONC983066 OWY983066 PGU983066 PQQ983066 QAM983066 QKI983066 QUE983066 REA983066 RNW983066 RXS983066 SHO983066 SRK983066 TBG983066 TLC983066 TUY983066 UEU983066 UOQ983066 UYM983066 VII983066 VSE983066 WCA983066 WLW983066 WVS983066 K34 JG34 TC34 ACY34 AMU34 AWQ34 BGM34 BQI34 CAE34 CKA34 CTW34 DDS34 DNO34 DXK34 EHG34 ERC34 FAY34 FKU34 FUQ34 GEM34 GOI34 GYE34 HIA34 HRW34 IBS34 ILO34 IVK34 JFG34 JPC34 JYY34 KIU34 KSQ34 LCM34 LMI34 LWE34 MGA34 MPW34 MZS34 NJO34 NTK34 ODG34 ONC34 OWY34 PGU34 PQQ34 QAM34 QKI34 QUE34 REA34 RNW34 RXS34 SHO34 SRK34 TBG34 TLC34 TUY34 UEU34 UOQ34 UYM34 VII34 VSE34 WCA34 WLW34 WVS34 K65570 JG65570 TC65570 ACY65570 AMU65570 AWQ65570 BGM65570 BQI65570 CAE65570 CKA65570 CTW65570 DDS65570 DNO65570 DXK65570 EHG65570 ERC65570 FAY65570 FKU65570 FUQ65570 GEM65570 GOI65570 GYE65570 HIA65570 HRW65570 IBS65570 ILO65570 IVK65570 JFG65570 JPC65570 JYY65570 KIU65570 KSQ65570 LCM65570 LMI65570 LWE65570 MGA65570 MPW65570 MZS65570 NJO65570 NTK65570 ODG65570 ONC65570 OWY65570 PGU65570 PQQ65570 QAM65570 QKI65570 QUE65570 REA65570 RNW65570 RXS65570 SHO65570 SRK65570 TBG65570 TLC65570 TUY65570 UEU65570 UOQ65570 UYM65570 VII65570 VSE65570 WCA65570 WLW65570 WVS65570 K131106 JG131106 TC131106 ACY131106 AMU131106 AWQ131106 BGM131106 BQI131106 CAE131106 CKA131106 CTW131106 DDS131106 DNO131106 DXK131106 EHG131106 ERC131106 FAY131106 FKU131106 FUQ131106 GEM131106 GOI131106 GYE131106 HIA131106 HRW131106 IBS131106 ILO131106 IVK131106 JFG131106 JPC131106 JYY131106 KIU131106 KSQ131106 LCM131106 LMI131106 LWE131106 MGA131106 MPW131106 MZS131106 NJO131106 NTK131106 ODG131106 ONC131106 OWY131106 PGU131106 PQQ131106 QAM131106 QKI131106 QUE131106 REA131106 RNW131106 RXS131106 SHO131106 SRK131106 TBG131106 TLC131106 TUY131106 UEU131106 UOQ131106 UYM131106 VII131106 VSE131106 WCA131106 WLW131106 WVS131106 K196642 JG196642 TC196642 ACY196642 AMU196642 AWQ196642 BGM196642 BQI196642 CAE196642 CKA196642 CTW196642 DDS196642 DNO196642 DXK196642 EHG196642 ERC196642 FAY196642 FKU196642 FUQ196642 GEM196642 GOI196642 GYE196642 HIA196642 HRW196642 IBS196642 ILO196642 IVK196642 JFG196642 JPC196642 JYY196642 KIU196642 KSQ196642 LCM196642 LMI196642 LWE196642 MGA196642 MPW196642 MZS196642 NJO196642 NTK196642 ODG196642 ONC196642 OWY196642 PGU196642 PQQ196642 QAM196642 QKI196642 QUE196642 REA196642 RNW196642 RXS196642 SHO196642 SRK196642 TBG196642 TLC196642 TUY196642 UEU196642 UOQ196642 UYM196642 VII196642 VSE196642 WCA196642 WLW196642 WVS196642 K262178 JG262178 TC262178 ACY262178 AMU262178 AWQ262178 BGM262178 BQI262178 CAE262178 CKA262178 CTW262178 DDS262178 DNO262178 DXK262178 EHG262178 ERC262178 FAY262178 FKU262178 FUQ262178 GEM262178 GOI262178 GYE262178 HIA262178 HRW262178 IBS262178 ILO262178 IVK262178 JFG262178 JPC262178 JYY262178 KIU262178 KSQ262178 LCM262178 LMI262178 LWE262178 MGA262178 MPW262178 MZS262178 NJO262178 NTK262178 ODG262178 ONC262178 OWY262178 PGU262178 PQQ262178 QAM262178 QKI262178 QUE262178 REA262178 RNW262178 RXS262178 SHO262178 SRK262178 TBG262178 TLC262178 TUY262178 UEU262178 UOQ262178 UYM262178 VII262178 VSE262178 WCA262178 WLW262178 WVS262178 K327714 JG327714 TC327714 ACY327714 AMU327714 AWQ327714 BGM327714 BQI327714 CAE327714 CKA327714 CTW327714 DDS327714 DNO327714 DXK327714 EHG327714 ERC327714 FAY327714 FKU327714 FUQ327714 GEM327714 GOI327714 GYE327714 HIA327714 HRW327714 IBS327714 ILO327714 IVK327714 JFG327714 JPC327714 JYY327714 KIU327714 KSQ327714 LCM327714 LMI327714 LWE327714 MGA327714 MPW327714 MZS327714 NJO327714 NTK327714 ODG327714 ONC327714 OWY327714 PGU327714 PQQ327714 QAM327714 QKI327714 QUE327714 REA327714 RNW327714 RXS327714 SHO327714 SRK327714 TBG327714 TLC327714 TUY327714 UEU327714 UOQ327714 UYM327714 VII327714 VSE327714 WCA327714 WLW327714 WVS327714 K393250 JG393250 TC393250 ACY393250 AMU393250 AWQ393250 BGM393250 BQI393250 CAE393250 CKA393250 CTW393250 DDS393250 DNO393250 DXK393250 EHG393250 ERC393250 FAY393250 FKU393250 FUQ393250 GEM393250 GOI393250 GYE393250 HIA393250 HRW393250 IBS393250 ILO393250 IVK393250 JFG393250 JPC393250 JYY393250 KIU393250 KSQ393250 LCM393250 LMI393250 LWE393250 MGA393250 MPW393250 MZS393250 NJO393250 NTK393250 ODG393250 ONC393250 OWY393250 PGU393250 PQQ393250 QAM393250 QKI393250 QUE393250 REA393250 RNW393250 RXS393250 SHO393250 SRK393250 TBG393250 TLC393250 TUY393250 UEU393250 UOQ393250 UYM393250 VII393250 VSE393250 WCA393250 WLW393250 WVS393250 K458786 JG458786 TC458786 ACY458786 AMU458786 AWQ458786 BGM458786 BQI458786 CAE458786 CKA458786 CTW458786 DDS458786 DNO458786 DXK458786 EHG458786 ERC458786 FAY458786 FKU458786 FUQ458786 GEM458786 GOI458786 GYE458786 HIA458786 HRW458786 IBS458786 ILO458786 IVK458786 JFG458786 JPC458786 JYY458786 KIU458786 KSQ458786 LCM458786 LMI458786 LWE458786 MGA458786 MPW458786 MZS458786 NJO458786 NTK458786 ODG458786 ONC458786 OWY458786 PGU458786 PQQ458786 QAM458786 QKI458786 QUE458786 REA458786 RNW458786 RXS458786 SHO458786 SRK458786 TBG458786 TLC458786 TUY458786 UEU458786 UOQ458786 UYM458786 VII458786 VSE458786 WCA458786 WLW458786 WVS458786 K524322 JG524322 TC524322 ACY524322 AMU524322 AWQ524322 BGM524322 BQI524322 CAE524322 CKA524322 CTW524322 DDS524322 DNO524322 DXK524322 EHG524322 ERC524322 FAY524322 FKU524322 FUQ524322 GEM524322 GOI524322 GYE524322 HIA524322 HRW524322 IBS524322 ILO524322 IVK524322 JFG524322 JPC524322 JYY524322 KIU524322 KSQ524322 LCM524322 LMI524322 LWE524322 MGA524322 MPW524322 MZS524322 NJO524322 NTK524322 ODG524322 ONC524322 OWY524322 PGU524322 PQQ524322 QAM524322 QKI524322 QUE524322 REA524322 RNW524322 RXS524322 SHO524322 SRK524322 TBG524322 TLC524322 TUY524322 UEU524322 UOQ524322 UYM524322 VII524322 VSE524322 WCA524322 WLW524322 WVS524322 K589858 JG589858 TC589858 ACY589858 AMU589858 AWQ589858 BGM589858 BQI589858 CAE589858 CKA589858 CTW589858 DDS589858 DNO589858 DXK589858 EHG589858 ERC589858 FAY589858 FKU589858 FUQ589858 GEM589858 GOI589858 GYE589858 HIA589858 HRW589858 IBS589858 ILO589858 IVK589858 JFG589858 JPC589858 JYY589858 KIU589858 KSQ589858 LCM589858 LMI589858 LWE589858 MGA589858 MPW589858 MZS589858 NJO589858 NTK589858 ODG589858 ONC589858 OWY589858 PGU589858 PQQ589858 QAM589858 QKI589858 QUE589858 REA589858 RNW589858 RXS589858 SHO589858 SRK589858 TBG589858 TLC589858 TUY589858 UEU589858 UOQ589858 UYM589858 VII589858 VSE589858 WCA589858 WLW589858 WVS589858 K655394 JG655394 TC655394 ACY655394 AMU655394 AWQ655394 BGM655394 BQI655394 CAE655394 CKA655394 CTW655394 DDS655394 DNO655394 DXK655394 EHG655394 ERC655394 FAY655394 FKU655394 FUQ655394 GEM655394 GOI655394 GYE655394 HIA655394 HRW655394 IBS655394 ILO655394 IVK655394 JFG655394 JPC655394 JYY655394 KIU655394 KSQ655394 LCM655394 LMI655394 LWE655394 MGA655394 MPW655394 MZS655394 NJO655394 NTK655394 ODG655394 ONC655394 OWY655394 PGU655394 PQQ655394 QAM655394 QKI655394 QUE655394 REA655394 RNW655394 RXS655394 SHO655394 SRK655394 TBG655394 TLC655394 TUY655394 UEU655394 UOQ655394 UYM655394 VII655394 VSE655394 WCA655394 WLW655394 WVS655394 K720930 JG720930 TC720930 ACY720930 AMU720930 AWQ720930 BGM720930 BQI720930 CAE720930 CKA720930 CTW720930 DDS720930 DNO720930 DXK720930 EHG720930 ERC720930 FAY720930 FKU720930 FUQ720930 GEM720930 GOI720930 GYE720930 HIA720930 HRW720930 IBS720930 ILO720930 IVK720930 JFG720930 JPC720930 JYY720930 KIU720930 KSQ720930 LCM720930 LMI720930 LWE720930 MGA720930 MPW720930 MZS720930 NJO720930 NTK720930 ODG720930 ONC720930 OWY720930 PGU720930 PQQ720930 QAM720930 QKI720930 QUE720930 REA720930 RNW720930 RXS720930 SHO720930 SRK720930 TBG720930 TLC720930 TUY720930 UEU720930 UOQ720930 UYM720930 VII720930 VSE720930 WCA720930 WLW720930 WVS720930 K786466 JG786466 TC786466 ACY786466 AMU786466 AWQ786466 BGM786466 BQI786466 CAE786466 CKA786466 CTW786466 DDS786466 DNO786466 DXK786466 EHG786466 ERC786466 FAY786466 FKU786466 FUQ786466 GEM786466 GOI786466 GYE786466 HIA786466 HRW786466 IBS786466 ILO786466 IVK786466 JFG786466 JPC786466 JYY786466 KIU786466 KSQ786466 LCM786466 LMI786466 LWE786466 MGA786466 MPW786466 MZS786466 NJO786466 NTK786466 ODG786466 ONC786466 OWY786466 PGU786466 PQQ786466 QAM786466 QKI786466 QUE786466 REA786466 RNW786466 RXS786466 SHO786466 SRK786466 TBG786466 TLC786466 TUY786466 UEU786466 UOQ786466 UYM786466 VII786466 VSE786466 WCA786466 WLW786466 WVS786466 K852002 JG852002 TC852002 ACY852002 AMU852002 AWQ852002 BGM852002 BQI852002 CAE852002 CKA852002 CTW852002 DDS852002 DNO852002 DXK852002 EHG852002 ERC852002 FAY852002 FKU852002 FUQ852002 GEM852002 GOI852002 GYE852002 HIA852002 HRW852002 IBS852002 ILO852002 IVK852002 JFG852002 JPC852002 JYY852002 KIU852002 KSQ852002 LCM852002 LMI852002 LWE852002 MGA852002 MPW852002 MZS852002 NJO852002 NTK852002 ODG852002 ONC852002 OWY852002 PGU852002 PQQ852002 QAM852002 QKI852002 QUE852002 REA852002 RNW852002 RXS852002 SHO852002 SRK852002 TBG852002 TLC852002 TUY852002 UEU852002 UOQ852002 UYM852002 VII852002 VSE852002 WCA852002 WLW852002 WVS852002 K917538 JG917538 TC917538 ACY917538 AMU917538 AWQ917538 BGM917538 BQI917538 CAE917538 CKA917538 CTW917538 DDS917538 DNO917538 DXK917538 EHG917538 ERC917538 FAY917538 FKU917538 FUQ917538 GEM917538 GOI917538 GYE917538 HIA917538 HRW917538 IBS917538 ILO917538 IVK917538 JFG917538 JPC917538 JYY917538 KIU917538 KSQ917538 LCM917538 LMI917538 LWE917538 MGA917538 MPW917538 MZS917538 NJO917538 NTK917538 ODG917538 ONC917538 OWY917538 PGU917538 PQQ917538 QAM917538 QKI917538 QUE917538 REA917538 RNW917538 RXS917538 SHO917538 SRK917538 TBG917538 TLC917538 TUY917538 UEU917538 UOQ917538 UYM917538 VII917538 VSE917538 WCA917538 WLW917538 WVS917538 K983074 JG983074 TC983074 ACY983074 AMU983074 AWQ983074 BGM983074 BQI983074 CAE983074 CKA983074 CTW983074 DDS983074 DNO983074 DXK983074 EHG983074 ERC983074 FAY983074 FKU983074 FUQ983074 GEM983074 GOI983074 GYE983074 HIA983074 HRW983074 IBS983074 ILO983074 IVK983074 JFG983074 JPC983074 JYY983074 KIU983074 KSQ983074 LCM983074 LMI983074 LWE983074 MGA983074 MPW983074 MZS983074 NJO983074 NTK983074 ODG983074 ONC983074 OWY983074 PGU983074 PQQ983074 QAM983074 QKI983074 QUE983074 REA983074 RNW983074 RXS983074 SHO983074 SRK983074 TBG983074 TLC983074 TUY983074 UEU983074 UOQ983074 UYM983074 VII983074 VSE983074 WCA983074 WLW983074 WVS983074 M30 JI30 TE30 ADA30 AMW30 AWS30 BGO30 BQK30 CAG30 CKC30 CTY30 DDU30 DNQ30 DXM30 EHI30 ERE30 FBA30 FKW30 FUS30 GEO30 GOK30 GYG30 HIC30 HRY30 IBU30 ILQ30 IVM30 JFI30 JPE30 JZA30 KIW30 KSS30 LCO30 LMK30 LWG30 MGC30 MPY30 MZU30 NJQ30 NTM30 ODI30 ONE30 OXA30 PGW30 PQS30 QAO30 QKK30 QUG30 REC30 RNY30 RXU30 SHQ30 SRM30 TBI30 TLE30 TVA30 UEW30 UOS30 UYO30 VIK30 VSG30 WCC30 WLY30 WVU30 M65566 JI65566 TE65566 ADA65566 AMW65566 AWS65566 BGO65566 BQK65566 CAG65566 CKC65566 CTY65566 DDU65566 DNQ65566 DXM65566 EHI65566 ERE65566 FBA65566 FKW65566 FUS65566 GEO65566 GOK65566 GYG65566 HIC65566 HRY65566 IBU65566 ILQ65566 IVM65566 JFI65566 JPE65566 JZA65566 KIW65566 KSS65566 LCO65566 LMK65566 LWG65566 MGC65566 MPY65566 MZU65566 NJQ65566 NTM65566 ODI65566 ONE65566 OXA65566 PGW65566 PQS65566 QAO65566 QKK65566 QUG65566 REC65566 RNY65566 RXU65566 SHQ65566 SRM65566 TBI65566 TLE65566 TVA65566 UEW65566 UOS65566 UYO65566 VIK65566 VSG65566 WCC65566 WLY65566 WVU65566 M131102 JI131102 TE131102 ADA131102 AMW131102 AWS131102 BGO131102 BQK131102 CAG131102 CKC131102 CTY131102 DDU131102 DNQ131102 DXM131102 EHI131102 ERE131102 FBA131102 FKW131102 FUS131102 GEO131102 GOK131102 GYG131102 HIC131102 HRY131102 IBU131102 ILQ131102 IVM131102 JFI131102 JPE131102 JZA131102 KIW131102 KSS131102 LCO131102 LMK131102 LWG131102 MGC131102 MPY131102 MZU131102 NJQ131102 NTM131102 ODI131102 ONE131102 OXA131102 PGW131102 PQS131102 QAO131102 QKK131102 QUG131102 REC131102 RNY131102 RXU131102 SHQ131102 SRM131102 TBI131102 TLE131102 TVA131102 UEW131102 UOS131102 UYO131102 VIK131102 VSG131102 WCC131102 WLY131102 WVU131102 M196638 JI196638 TE196638 ADA196638 AMW196638 AWS196638 BGO196638 BQK196638 CAG196638 CKC196638 CTY196638 DDU196638 DNQ196638 DXM196638 EHI196638 ERE196638 FBA196638 FKW196638 FUS196638 GEO196638 GOK196638 GYG196638 HIC196638 HRY196638 IBU196638 ILQ196638 IVM196638 JFI196638 JPE196638 JZA196638 KIW196638 KSS196638 LCO196638 LMK196638 LWG196638 MGC196638 MPY196638 MZU196638 NJQ196638 NTM196638 ODI196638 ONE196638 OXA196638 PGW196638 PQS196638 QAO196638 QKK196638 QUG196638 REC196638 RNY196638 RXU196638 SHQ196638 SRM196638 TBI196638 TLE196638 TVA196638 UEW196638 UOS196638 UYO196638 VIK196638 VSG196638 WCC196638 WLY196638 WVU196638 M262174 JI262174 TE262174 ADA262174 AMW262174 AWS262174 BGO262174 BQK262174 CAG262174 CKC262174 CTY262174 DDU262174 DNQ262174 DXM262174 EHI262174 ERE262174 FBA262174 FKW262174 FUS262174 GEO262174 GOK262174 GYG262174 HIC262174 HRY262174 IBU262174 ILQ262174 IVM262174 JFI262174 JPE262174 JZA262174 KIW262174 KSS262174 LCO262174 LMK262174 LWG262174 MGC262174 MPY262174 MZU262174 NJQ262174 NTM262174 ODI262174 ONE262174 OXA262174 PGW262174 PQS262174 QAO262174 QKK262174 QUG262174 REC262174 RNY262174 RXU262174 SHQ262174 SRM262174 TBI262174 TLE262174 TVA262174 UEW262174 UOS262174 UYO262174 VIK262174 VSG262174 WCC262174 WLY262174 WVU262174 M327710 JI327710 TE327710 ADA327710 AMW327710 AWS327710 BGO327710 BQK327710 CAG327710 CKC327710 CTY327710 DDU327710 DNQ327710 DXM327710 EHI327710 ERE327710 FBA327710 FKW327710 FUS327710 GEO327710 GOK327710 GYG327710 HIC327710 HRY327710 IBU327710 ILQ327710 IVM327710 JFI327710 JPE327710 JZA327710 KIW327710 KSS327710 LCO327710 LMK327710 LWG327710 MGC327710 MPY327710 MZU327710 NJQ327710 NTM327710 ODI327710 ONE327710 OXA327710 PGW327710 PQS327710 QAO327710 QKK327710 QUG327710 REC327710 RNY327710 RXU327710 SHQ327710 SRM327710 TBI327710 TLE327710 TVA327710 UEW327710 UOS327710 UYO327710 VIK327710 VSG327710 WCC327710 WLY327710 WVU327710 M393246 JI393246 TE393246 ADA393246 AMW393246 AWS393246 BGO393246 BQK393246 CAG393246 CKC393246 CTY393246 DDU393246 DNQ393246 DXM393246 EHI393246 ERE393246 FBA393246 FKW393246 FUS393246 GEO393246 GOK393246 GYG393246 HIC393246 HRY393246 IBU393246 ILQ393246 IVM393246 JFI393246 JPE393246 JZA393246 KIW393246 KSS393246 LCO393246 LMK393246 LWG393246 MGC393246 MPY393246 MZU393246 NJQ393246 NTM393246 ODI393246 ONE393246 OXA393246 PGW393246 PQS393246 QAO393246 QKK393246 QUG393246 REC393246 RNY393246 RXU393246 SHQ393246 SRM393246 TBI393246 TLE393246 TVA393246 UEW393246 UOS393246 UYO393246 VIK393246 VSG393246 WCC393246 WLY393246 WVU393246 M458782 JI458782 TE458782 ADA458782 AMW458782 AWS458782 BGO458782 BQK458782 CAG458782 CKC458782 CTY458782 DDU458782 DNQ458782 DXM458782 EHI458782 ERE458782 FBA458782 FKW458782 FUS458782 GEO458782 GOK458782 GYG458782 HIC458782 HRY458782 IBU458782 ILQ458782 IVM458782 JFI458782 JPE458782 JZA458782 KIW458782 KSS458782 LCO458782 LMK458782 LWG458782 MGC458782 MPY458782 MZU458782 NJQ458782 NTM458782 ODI458782 ONE458782 OXA458782 PGW458782 PQS458782 QAO458782 QKK458782 QUG458782 REC458782 RNY458782 RXU458782 SHQ458782 SRM458782 TBI458782 TLE458782 TVA458782 UEW458782 UOS458782 UYO458782 VIK458782 VSG458782 WCC458782 WLY458782 WVU458782 M524318 JI524318 TE524318 ADA524318 AMW524318 AWS524318 BGO524318 BQK524318 CAG524318 CKC524318 CTY524318 DDU524318 DNQ524318 DXM524318 EHI524318 ERE524318 FBA524318 FKW524318 FUS524318 GEO524318 GOK524318 GYG524318 HIC524318 HRY524318 IBU524318 ILQ524318 IVM524318 JFI524318 JPE524318 JZA524318 KIW524318 KSS524318 LCO524318 LMK524318 LWG524318 MGC524318 MPY524318 MZU524318 NJQ524318 NTM524318 ODI524318 ONE524318 OXA524318 PGW524318 PQS524318 QAO524318 QKK524318 QUG524318 REC524318 RNY524318 RXU524318 SHQ524318 SRM524318 TBI524318 TLE524318 TVA524318 UEW524318 UOS524318 UYO524318 VIK524318 VSG524318 WCC524318 WLY524318 WVU524318 M589854 JI589854 TE589854 ADA589854 AMW589854 AWS589854 BGO589854 BQK589854 CAG589854 CKC589854 CTY589854 DDU589854 DNQ589854 DXM589854 EHI589854 ERE589854 FBA589854 FKW589854 FUS589854 GEO589854 GOK589854 GYG589854 HIC589854 HRY589854 IBU589854 ILQ589854 IVM589854 JFI589854 JPE589854 JZA589854 KIW589854 KSS589854 LCO589854 LMK589854 LWG589854 MGC589854 MPY589854 MZU589854 NJQ589854 NTM589854 ODI589854 ONE589854 OXA589854 PGW589854 PQS589854 QAO589854 QKK589854 QUG589854 REC589854 RNY589854 RXU589854 SHQ589854 SRM589854 TBI589854 TLE589854 TVA589854 UEW589854 UOS589854 UYO589854 VIK589854 VSG589854 WCC589854 WLY589854 WVU589854 M655390 JI655390 TE655390 ADA655390 AMW655390 AWS655390 BGO655390 BQK655390 CAG655390 CKC655390 CTY655390 DDU655390 DNQ655390 DXM655390 EHI655390 ERE655390 FBA655390 FKW655390 FUS655390 GEO655390 GOK655390 GYG655390 HIC655390 HRY655390 IBU655390 ILQ655390 IVM655390 JFI655390 JPE655390 JZA655390 KIW655390 KSS655390 LCO655390 LMK655390 LWG655390 MGC655390 MPY655390 MZU655390 NJQ655390 NTM655390 ODI655390 ONE655390 OXA655390 PGW655390 PQS655390 QAO655390 QKK655390 QUG655390 REC655390 RNY655390 RXU655390 SHQ655390 SRM655390 TBI655390 TLE655390 TVA655390 UEW655390 UOS655390 UYO655390 VIK655390 VSG655390 WCC655390 WLY655390 WVU655390 M720926 JI720926 TE720926 ADA720926 AMW720926 AWS720926 BGO720926 BQK720926 CAG720926 CKC720926 CTY720926 DDU720926 DNQ720926 DXM720926 EHI720926 ERE720926 FBA720926 FKW720926 FUS720926 GEO720926 GOK720926 GYG720926 HIC720926 HRY720926 IBU720926 ILQ720926 IVM720926 JFI720926 JPE720926 JZA720926 KIW720926 KSS720926 LCO720926 LMK720926 LWG720926 MGC720926 MPY720926 MZU720926 NJQ720926 NTM720926 ODI720926 ONE720926 OXA720926 PGW720926 PQS720926 QAO720926 QKK720926 QUG720926 REC720926 RNY720926 RXU720926 SHQ720926 SRM720926 TBI720926 TLE720926 TVA720926 UEW720926 UOS720926 UYO720926 VIK720926 VSG720926 WCC720926 WLY720926 WVU720926 M786462 JI786462 TE786462 ADA786462 AMW786462 AWS786462 BGO786462 BQK786462 CAG786462 CKC786462 CTY786462 DDU786462 DNQ786462 DXM786462 EHI786462 ERE786462 FBA786462 FKW786462 FUS786462 GEO786462 GOK786462 GYG786462 HIC786462 HRY786462 IBU786462 ILQ786462 IVM786462 JFI786462 JPE786462 JZA786462 KIW786462 KSS786462 LCO786462 LMK786462 LWG786462 MGC786462 MPY786462 MZU786462 NJQ786462 NTM786462 ODI786462 ONE786462 OXA786462 PGW786462 PQS786462 QAO786462 QKK786462 QUG786462 REC786462 RNY786462 RXU786462 SHQ786462 SRM786462 TBI786462 TLE786462 TVA786462 UEW786462 UOS786462 UYO786462 VIK786462 VSG786462 WCC786462 WLY786462 WVU786462 M851998 JI851998 TE851998 ADA851998 AMW851998 AWS851998 BGO851998 BQK851998 CAG851998 CKC851998 CTY851998 DDU851998 DNQ851998 DXM851998 EHI851998 ERE851998 FBA851998 FKW851998 FUS851998 GEO851998 GOK851998 GYG851998 HIC851998 HRY851998 IBU851998 ILQ851998 IVM851998 JFI851998 JPE851998 JZA851998 KIW851998 KSS851998 LCO851998 LMK851998 LWG851998 MGC851998 MPY851998 MZU851998 NJQ851998 NTM851998 ODI851998 ONE851998 OXA851998 PGW851998 PQS851998 QAO851998 QKK851998 QUG851998 REC851998 RNY851998 RXU851998 SHQ851998 SRM851998 TBI851998 TLE851998 TVA851998 UEW851998 UOS851998 UYO851998 VIK851998 VSG851998 WCC851998 WLY851998 WVU851998 M917534 JI917534 TE917534 ADA917534 AMW917534 AWS917534 BGO917534 BQK917534 CAG917534 CKC917534 CTY917534 DDU917534 DNQ917534 DXM917534 EHI917534 ERE917534 FBA917534 FKW917534 FUS917534 GEO917534 GOK917534 GYG917534 HIC917534 HRY917534 IBU917534 ILQ917534 IVM917534 JFI917534 JPE917534 JZA917534 KIW917534 KSS917534 LCO917534 LMK917534 LWG917534 MGC917534 MPY917534 MZU917534 NJQ917534 NTM917534 ODI917534 ONE917534 OXA917534 PGW917534 PQS917534 QAO917534 QKK917534 QUG917534 REC917534 RNY917534 RXU917534 SHQ917534 SRM917534 TBI917534 TLE917534 TVA917534 UEW917534 UOS917534 UYO917534 VIK917534 VSG917534 WCC917534 WLY917534 WVU917534 M983070 JI983070 TE983070 ADA983070 AMW983070 AWS983070 BGO983070 BQK983070 CAG983070 CKC983070 CTY983070 DDU983070 DNQ983070 DXM983070 EHI983070 ERE983070 FBA983070 FKW983070 FUS983070 GEO983070 GOK983070 GYG983070 HIC983070 HRY983070 IBU983070 ILQ983070 IVM983070 JFI983070 JPE983070 JZA983070 KIW983070 KSS983070 LCO983070 LMK983070 LWG983070 MGC983070 MPY983070 MZU983070 NJQ983070 NTM983070 ODI983070 ONE983070 OXA983070 PGW983070 PQS983070 QAO983070 QKK983070 QUG983070 REC983070 RNY983070 RXU983070 SHQ983070 SRM983070 TBI983070 TLE983070 TVA983070 UEW983070 UOS983070 UYO983070 VIK983070 VSG983070 WCC983070 WLY983070 WVU983070 I12 JE12 TA12 ACW12 AMS12 AWO12 BGK12 BQG12 CAC12 CJY12 CTU12 DDQ12 DNM12 DXI12 EHE12 ERA12 FAW12 FKS12 FUO12 GEK12 GOG12 GYC12 HHY12 HRU12 IBQ12 ILM12 IVI12 JFE12 JPA12 JYW12 KIS12 KSO12 LCK12 LMG12 LWC12 MFY12 MPU12 MZQ12 NJM12 NTI12 ODE12 ONA12 OWW12 PGS12 PQO12 QAK12 QKG12 QUC12 RDY12 RNU12 RXQ12 SHM12 SRI12 TBE12 TLA12 TUW12 UES12 UOO12 UYK12 VIG12 VSC12 WBY12 WLU12 WVQ12 I65548 JE65548 TA65548 ACW65548 AMS65548 AWO65548 BGK65548 BQG65548 CAC65548 CJY65548 CTU65548 DDQ65548 DNM65548 DXI65548 EHE65548 ERA65548 FAW65548 FKS65548 FUO65548 GEK65548 GOG65548 GYC65548 HHY65548 HRU65548 IBQ65548 ILM65548 IVI65548 JFE65548 JPA65548 JYW65548 KIS65548 KSO65548 LCK65548 LMG65548 LWC65548 MFY65548 MPU65548 MZQ65548 NJM65548 NTI65548 ODE65548 ONA65548 OWW65548 PGS65548 PQO65548 QAK65548 QKG65548 QUC65548 RDY65548 RNU65548 RXQ65548 SHM65548 SRI65548 TBE65548 TLA65548 TUW65548 UES65548 UOO65548 UYK65548 VIG65548 VSC65548 WBY65548 WLU65548 WVQ65548 I131084 JE131084 TA131084 ACW131084 AMS131084 AWO131084 BGK131084 BQG131084 CAC131084 CJY131084 CTU131084 DDQ131084 DNM131084 DXI131084 EHE131084 ERA131084 FAW131084 FKS131084 FUO131084 GEK131084 GOG131084 GYC131084 HHY131084 HRU131084 IBQ131084 ILM131084 IVI131084 JFE131084 JPA131084 JYW131084 KIS131084 KSO131084 LCK131084 LMG131084 LWC131084 MFY131084 MPU131084 MZQ131084 NJM131084 NTI131084 ODE131084 ONA131084 OWW131084 PGS131084 PQO131084 QAK131084 QKG131084 QUC131084 RDY131084 RNU131084 RXQ131084 SHM131084 SRI131084 TBE131084 TLA131084 TUW131084 UES131084 UOO131084 UYK131084 VIG131084 VSC131084 WBY131084 WLU131084 WVQ131084 I196620 JE196620 TA196620 ACW196620 AMS196620 AWO196620 BGK196620 BQG196620 CAC196620 CJY196620 CTU196620 DDQ196620 DNM196620 DXI196620 EHE196620 ERA196620 FAW196620 FKS196620 FUO196620 GEK196620 GOG196620 GYC196620 HHY196620 HRU196620 IBQ196620 ILM196620 IVI196620 JFE196620 JPA196620 JYW196620 KIS196620 KSO196620 LCK196620 LMG196620 LWC196620 MFY196620 MPU196620 MZQ196620 NJM196620 NTI196620 ODE196620 ONA196620 OWW196620 PGS196620 PQO196620 QAK196620 QKG196620 QUC196620 RDY196620 RNU196620 RXQ196620 SHM196620 SRI196620 TBE196620 TLA196620 TUW196620 UES196620 UOO196620 UYK196620 VIG196620 VSC196620 WBY196620 WLU196620 WVQ196620 I262156 JE262156 TA262156 ACW262156 AMS262156 AWO262156 BGK262156 BQG262156 CAC262156 CJY262156 CTU262156 DDQ262156 DNM262156 DXI262156 EHE262156 ERA262156 FAW262156 FKS262156 FUO262156 GEK262156 GOG262156 GYC262156 HHY262156 HRU262156 IBQ262156 ILM262156 IVI262156 JFE262156 JPA262156 JYW262156 KIS262156 KSO262156 LCK262156 LMG262156 LWC262156 MFY262156 MPU262156 MZQ262156 NJM262156 NTI262156 ODE262156 ONA262156 OWW262156 PGS262156 PQO262156 QAK262156 QKG262156 QUC262156 RDY262156 RNU262156 RXQ262156 SHM262156 SRI262156 TBE262156 TLA262156 TUW262156 UES262156 UOO262156 UYK262156 VIG262156 VSC262156 WBY262156 WLU262156 WVQ262156 I327692 JE327692 TA327692 ACW327692 AMS327692 AWO327692 BGK327692 BQG327692 CAC327692 CJY327692 CTU327692 DDQ327692 DNM327692 DXI327692 EHE327692 ERA327692 FAW327692 FKS327692 FUO327692 GEK327692 GOG327692 GYC327692 HHY327692 HRU327692 IBQ327692 ILM327692 IVI327692 JFE327692 JPA327692 JYW327692 KIS327692 KSO327692 LCK327692 LMG327692 LWC327692 MFY327692 MPU327692 MZQ327692 NJM327692 NTI327692 ODE327692 ONA327692 OWW327692 PGS327692 PQO327692 QAK327692 QKG327692 QUC327692 RDY327692 RNU327692 RXQ327692 SHM327692 SRI327692 TBE327692 TLA327692 TUW327692 UES327692 UOO327692 UYK327692 VIG327692 VSC327692 WBY327692 WLU327692 WVQ327692 I393228 JE393228 TA393228 ACW393228 AMS393228 AWO393228 BGK393228 BQG393228 CAC393228 CJY393228 CTU393228 DDQ393228 DNM393228 DXI393228 EHE393228 ERA393228 FAW393228 FKS393228 FUO393228 GEK393228 GOG393228 GYC393228 HHY393228 HRU393228 IBQ393228 ILM393228 IVI393228 JFE393228 JPA393228 JYW393228 KIS393228 KSO393228 LCK393228 LMG393228 LWC393228 MFY393228 MPU393228 MZQ393228 NJM393228 NTI393228 ODE393228 ONA393228 OWW393228 PGS393228 PQO393228 QAK393228 QKG393228 QUC393228 RDY393228 RNU393228 RXQ393228 SHM393228 SRI393228 TBE393228 TLA393228 TUW393228 UES393228 UOO393228 UYK393228 VIG393228 VSC393228 WBY393228 WLU393228 WVQ393228 I458764 JE458764 TA458764 ACW458764 AMS458764 AWO458764 BGK458764 BQG458764 CAC458764 CJY458764 CTU458764 DDQ458764 DNM458764 DXI458764 EHE458764 ERA458764 FAW458764 FKS458764 FUO458764 GEK458764 GOG458764 GYC458764 HHY458764 HRU458764 IBQ458764 ILM458764 IVI458764 JFE458764 JPA458764 JYW458764 KIS458764 KSO458764 LCK458764 LMG458764 LWC458764 MFY458764 MPU458764 MZQ458764 NJM458764 NTI458764 ODE458764 ONA458764 OWW458764 PGS458764 PQO458764 QAK458764 QKG458764 QUC458764 RDY458764 RNU458764 RXQ458764 SHM458764 SRI458764 TBE458764 TLA458764 TUW458764 UES458764 UOO458764 UYK458764 VIG458764 VSC458764 WBY458764 WLU458764 WVQ458764 I524300 JE524300 TA524300 ACW524300 AMS524300 AWO524300 BGK524300 BQG524300 CAC524300 CJY524300 CTU524300 DDQ524300 DNM524300 DXI524300 EHE524300 ERA524300 FAW524300 FKS524300 FUO524300 GEK524300 GOG524300 GYC524300 HHY524300 HRU524300 IBQ524300 ILM524300 IVI524300 JFE524300 JPA524300 JYW524300 KIS524300 KSO524300 LCK524300 LMG524300 LWC524300 MFY524300 MPU524300 MZQ524300 NJM524300 NTI524300 ODE524300 ONA524300 OWW524300 PGS524300 PQO524300 QAK524300 QKG524300 QUC524300 RDY524300 RNU524300 RXQ524300 SHM524300 SRI524300 TBE524300 TLA524300 TUW524300 UES524300 UOO524300 UYK524300 VIG524300 VSC524300 WBY524300 WLU524300 WVQ524300 I589836 JE589836 TA589836 ACW589836 AMS589836 AWO589836 BGK589836 BQG589836 CAC589836 CJY589836 CTU589836 DDQ589836 DNM589836 DXI589836 EHE589836 ERA589836 FAW589836 FKS589836 FUO589836 GEK589836 GOG589836 GYC589836 HHY589836 HRU589836 IBQ589836 ILM589836 IVI589836 JFE589836 JPA589836 JYW589836 KIS589836 KSO589836 LCK589836 LMG589836 LWC589836 MFY589836 MPU589836 MZQ589836 NJM589836 NTI589836 ODE589836 ONA589836 OWW589836 PGS589836 PQO589836 QAK589836 QKG589836 QUC589836 RDY589836 RNU589836 RXQ589836 SHM589836 SRI589836 TBE589836 TLA589836 TUW589836 UES589836 UOO589836 UYK589836 VIG589836 VSC589836 WBY589836 WLU589836 WVQ589836 I655372 JE655372 TA655372 ACW655372 AMS655372 AWO655372 BGK655372 BQG655372 CAC655372 CJY655372 CTU655372 DDQ655372 DNM655372 DXI655372 EHE655372 ERA655372 FAW655372 FKS655372 FUO655372 GEK655372 GOG655372 GYC655372 HHY655372 HRU655372 IBQ655372 ILM655372 IVI655372 JFE655372 JPA655372 JYW655372 KIS655372 KSO655372 LCK655372 LMG655372 LWC655372 MFY655372 MPU655372 MZQ655372 NJM655372 NTI655372 ODE655372 ONA655372 OWW655372 PGS655372 PQO655372 QAK655372 QKG655372 QUC655372 RDY655372 RNU655372 RXQ655372 SHM655372 SRI655372 TBE655372 TLA655372 TUW655372 UES655372 UOO655372 UYK655372 VIG655372 VSC655372 WBY655372 WLU655372 WVQ655372 I720908 JE720908 TA720908 ACW720908 AMS720908 AWO720908 BGK720908 BQG720908 CAC720908 CJY720908 CTU720908 DDQ720908 DNM720908 DXI720908 EHE720908 ERA720908 FAW720908 FKS720908 FUO720908 GEK720908 GOG720908 GYC720908 HHY720908 HRU720908 IBQ720908 ILM720908 IVI720908 JFE720908 JPA720908 JYW720908 KIS720908 KSO720908 LCK720908 LMG720908 LWC720908 MFY720908 MPU720908 MZQ720908 NJM720908 NTI720908 ODE720908 ONA720908 OWW720908 PGS720908 PQO720908 QAK720908 QKG720908 QUC720908 RDY720908 RNU720908 RXQ720908 SHM720908 SRI720908 TBE720908 TLA720908 TUW720908 UES720908 UOO720908 UYK720908 VIG720908 VSC720908 WBY720908 WLU720908 WVQ720908 I786444 JE786444 TA786444 ACW786444 AMS786444 AWO786444 BGK786444 BQG786444 CAC786444 CJY786444 CTU786444 DDQ786444 DNM786444 DXI786444 EHE786444 ERA786444 FAW786444 FKS786444 FUO786444 GEK786444 GOG786444 GYC786444 HHY786444 HRU786444 IBQ786444 ILM786444 IVI786444 JFE786444 JPA786444 JYW786444 KIS786444 KSO786444 LCK786444 LMG786444 LWC786444 MFY786444 MPU786444 MZQ786444 NJM786444 NTI786444 ODE786444 ONA786444 OWW786444 PGS786444 PQO786444 QAK786444 QKG786444 QUC786444 RDY786444 RNU786444 RXQ786444 SHM786444 SRI786444 TBE786444 TLA786444 TUW786444 UES786444 UOO786444 UYK786444 VIG786444 VSC786444 WBY786444 WLU786444 WVQ786444 I851980 JE851980 TA851980 ACW851980 AMS851980 AWO851980 BGK851980 BQG851980 CAC851980 CJY851980 CTU851980 DDQ851980 DNM851980 DXI851980 EHE851980 ERA851980 FAW851980 FKS851980 FUO851980 GEK851980 GOG851980 GYC851980 HHY851980 HRU851980 IBQ851980 ILM851980 IVI851980 JFE851980 JPA851980 JYW851980 KIS851980 KSO851980 LCK851980 LMG851980 LWC851980 MFY851980 MPU851980 MZQ851980 NJM851980 NTI851980 ODE851980 ONA851980 OWW851980 PGS851980 PQO851980 QAK851980 QKG851980 QUC851980 RDY851980 RNU851980 RXQ851980 SHM851980 SRI851980 TBE851980 TLA851980 TUW851980 UES851980 UOO851980 UYK851980 VIG851980 VSC851980 WBY851980 WLU851980 WVQ851980 I917516 JE917516 TA917516 ACW917516 AMS917516 AWO917516 BGK917516 BQG917516 CAC917516 CJY917516 CTU917516 DDQ917516 DNM917516 DXI917516 EHE917516 ERA917516 FAW917516 FKS917516 FUO917516 GEK917516 GOG917516 GYC917516 HHY917516 HRU917516 IBQ917516 ILM917516 IVI917516 JFE917516 JPA917516 JYW917516 KIS917516 KSO917516 LCK917516 LMG917516 LWC917516 MFY917516 MPU917516 MZQ917516 NJM917516 NTI917516 ODE917516 ONA917516 OWW917516 PGS917516 PQO917516 QAK917516 QKG917516 QUC917516 RDY917516 RNU917516 RXQ917516 SHM917516 SRI917516 TBE917516 TLA917516 TUW917516 UES917516 UOO917516 UYK917516 VIG917516 VSC917516 WBY917516 WLU917516 WVQ917516 I983052 JE983052 TA983052 ACW983052 AMS983052 AWO983052 BGK983052 BQG983052 CAC983052 CJY983052 CTU983052 DDQ983052 DNM983052 DXI983052 EHE983052 ERA983052 FAW983052 FKS983052 FUO983052 GEK983052 GOG983052 GYC983052 HHY983052 HRU983052 IBQ983052 ILM983052 IVI983052 JFE983052 JPA983052 JYW983052 KIS983052 KSO983052 LCK983052 LMG983052 LWC983052 MFY983052 MPU983052 MZQ983052 NJM983052 NTI983052 ODE983052 ONA983052 OWW983052 PGS983052 PQO983052 QAK983052 QKG983052 QUC983052 RDY983052 RNU983052 RXQ983052 SHM983052 SRI983052 TBE983052 TLA983052 TUW983052 UES983052 UOO983052 UYK983052 VIG983052 VSC983052 WBY983052 WLU983052 WVQ983052 I36 JE36 TA36 ACW36 AMS36 AWO36 BGK36 BQG36 CAC36 CJY36 CTU36 DDQ36 DNM36 DXI36 EHE36 ERA36 FAW36 FKS36 FUO36 GEK36 GOG36 GYC36 HHY36 HRU36 IBQ36 ILM36 IVI36 JFE36 JPA36 JYW36 KIS36 KSO36 LCK36 LMG36 LWC36 MFY36 MPU36 MZQ36 NJM36 NTI36 ODE36 ONA36 OWW36 PGS36 PQO36 QAK36 QKG36 QUC36 RDY36 RNU36 RXQ36 SHM36 SRI36 TBE36 TLA36 TUW36 UES36 UOO36 UYK36 VIG36 VSC36 WBY36 WLU36 WVQ36 I65572 JE65572 TA65572 ACW65572 AMS65572 AWO65572 BGK65572 BQG65572 CAC65572 CJY65572 CTU65572 DDQ65572 DNM65572 DXI65572 EHE65572 ERA65572 FAW65572 FKS65572 FUO65572 GEK65572 GOG65572 GYC65572 HHY65572 HRU65572 IBQ65572 ILM65572 IVI65572 JFE65572 JPA65572 JYW65572 KIS65572 KSO65572 LCK65572 LMG65572 LWC65572 MFY65572 MPU65572 MZQ65572 NJM65572 NTI65572 ODE65572 ONA65572 OWW65572 PGS65572 PQO65572 QAK65572 QKG65572 QUC65572 RDY65572 RNU65572 RXQ65572 SHM65572 SRI65572 TBE65572 TLA65572 TUW65572 UES65572 UOO65572 UYK65572 VIG65572 VSC65572 WBY65572 WLU65572 WVQ65572 I131108 JE131108 TA131108 ACW131108 AMS131108 AWO131108 BGK131108 BQG131108 CAC131108 CJY131108 CTU131108 DDQ131108 DNM131108 DXI131108 EHE131108 ERA131108 FAW131108 FKS131108 FUO131108 GEK131108 GOG131108 GYC131108 HHY131108 HRU131108 IBQ131108 ILM131108 IVI131108 JFE131108 JPA131108 JYW131108 KIS131108 KSO131108 LCK131108 LMG131108 LWC131108 MFY131108 MPU131108 MZQ131108 NJM131108 NTI131108 ODE131108 ONA131108 OWW131108 PGS131108 PQO131108 QAK131108 QKG131108 QUC131108 RDY131108 RNU131108 RXQ131108 SHM131108 SRI131108 TBE131108 TLA131108 TUW131108 UES131108 UOO131108 UYK131108 VIG131108 VSC131108 WBY131108 WLU131108 WVQ131108 I196644 JE196644 TA196644 ACW196644 AMS196644 AWO196644 BGK196644 BQG196644 CAC196644 CJY196644 CTU196644 DDQ196644 DNM196644 DXI196644 EHE196644 ERA196644 FAW196644 FKS196644 FUO196644 GEK196644 GOG196644 GYC196644 HHY196644 HRU196644 IBQ196644 ILM196644 IVI196644 JFE196644 JPA196644 JYW196644 KIS196644 KSO196644 LCK196644 LMG196644 LWC196644 MFY196644 MPU196644 MZQ196644 NJM196644 NTI196644 ODE196644 ONA196644 OWW196644 PGS196644 PQO196644 QAK196644 QKG196644 QUC196644 RDY196644 RNU196644 RXQ196644 SHM196644 SRI196644 TBE196644 TLA196644 TUW196644 UES196644 UOO196644 UYK196644 VIG196644 VSC196644 WBY196644 WLU196644 WVQ196644 I262180 JE262180 TA262180 ACW262180 AMS262180 AWO262180 BGK262180 BQG262180 CAC262180 CJY262180 CTU262180 DDQ262180 DNM262180 DXI262180 EHE262180 ERA262180 FAW262180 FKS262180 FUO262180 GEK262180 GOG262180 GYC262180 HHY262180 HRU262180 IBQ262180 ILM262180 IVI262180 JFE262180 JPA262180 JYW262180 KIS262180 KSO262180 LCK262180 LMG262180 LWC262180 MFY262180 MPU262180 MZQ262180 NJM262180 NTI262180 ODE262180 ONA262180 OWW262180 PGS262180 PQO262180 QAK262180 QKG262180 QUC262180 RDY262180 RNU262180 RXQ262180 SHM262180 SRI262180 TBE262180 TLA262180 TUW262180 UES262180 UOO262180 UYK262180 VIG262180 VSC262180 WBY262180 WLU262180 WVQ262180 I327716 JE327716 TA327716 ACW327716 AMS327716 AWO327716 BGK327716 BQG327716 CAC327716 CJY327716 CTU327716 DDQ327716 DNM327716 DXI327716 EHE327716 ERA327716 FAW327716 FKS327716 FUO327716 GEK327716 GOG327716 GYC327716 HHY327716 HRU327716 IBQ327716 ILM327716 IVI327716 JFE327716 JPA327716 JYW327716 KIS327716 KSO327716 LCK327716 LMG327716 LWC327716 MFY327716 MPU327716 MZQ327716 NJM327716 NTI327716 ODE327716 ONA327716 OWW327716 PGS327716 PQO327716 QAK327716 QKG327716 QUC327716 RDY327716 RNU327716 RXQ327716 SHM327716 SRI327716 TBE327716 TLA327716 TUW327716 UES327716 UOO327716 UYK327716 VIG327716 VSC327716 WBY327716 WLU327716 WVQ327716 I393252 JE393252 TA393252 ACW393252 AMS393252 AWO393252 BGK393252 BQG393252 CAC393252 CJY393252 CTU393252 DDQ393252 DNM393252 DXI393252 EHE393252 ERA393252 FAW393252 FKS393252 FUO393252 GEK393252 GOG393252 GYC393252 HHY393252 HRU393252 IBQ393252 ILM393252 IVI393252 JFE393252 JPA393252 JYW393252 KIS393252 KSO393252 LCK393252 LMG393252 LWC393252 MFY393252 MPU393252 MZQ393252 NJM393252 NTI393252 ODE393252 ONA393252 OWW393252 PGS393252 PQO393252 QAK393252 QKG393252 QUC393252 RDY393252 RNU393252 RXQ393252 SHM393252 SRI393252 TBE393252 TLA393252 TUW393252 UES393252 UOO393252 UYK393252 VIG393252 VSC393252 WBY393252 WLU393252 WVQ393252 I458788 JE458788 TA458788 ACW458788 AMS458788 AWO458788 BGK458788 BQG458788 CAC458788 CJY458788 CTU458788 DDQ458788 DNM458788 DXI458788 EHE458788 ERA458788 FAW458788 FKS458788 FUO458788 GEK458788 GOG458788 GYC458788 HHY458788 HRU458788 IBQ458788 ILM458788 IVI458788 JFE458788 JPA458788 JYW458788 KIS458788 KSO458788 LCK458788 LMG458788 LWC458788 MFY458788 MPU458788 MZQ458788 NJM458788 NTI458788 ODE458788 ONA458788 OWW458788 PGS458788 PQO458788 QAK458788 QKG458788 QUC458788 RDY458788 RNU458788 RXQ458788 SHM458788 SRI458788 TBE458788 TLA458788 TUW458788 UES458788 UOO458788 UYK458788 VIG458788 VSC458788 WBY458788 WLU458788 WVQ458788 I524324 JE524324 TA524324 ACW524324 AMS524324 AWO524324 BGK524324 BQG524324 CAC524324 CJY524324 CTU524324 DDQ524324 DNM524324 DXI524324 EHE524324 ERA524324 FAW524324 FKS524324 FUO524324 GEK524324 GOG524324 GYC524324 HHY524324 HRU524324 IBQ524324 ILM524324 IVI524324 JFE524324 JPA524324 JYW524324 KIS524324 KSO524324 LCK524324 LMG524324 LWC524324 MFY524324 MPU524324 MZQ524324 NJM524324 NTI524324 ODE524324 ONA524324 OWW524324 PGS524324 PQO524324 QAK524324 QKG524324 QUC524324 RDY524324 RNU524324 RXQ524324 SHM524324 SRI524324 TBE524324 TLA524324 TUW524324 UES524324 UOO524324 UYK524324 VIG524324 VSC524324 WBY524324 WLU524324 WVQ524324 I589860 JE589860 TA589860 ACW589860 AMS589860 AWO589860 BGK589860 BQG589860 CAC589860 CJY589860 CTU589860 DDQ589860 DNM589860 DXI589860 EHE589860 ERA589860 FAW589860 FKS589860 FUO589860 GEK589860 GOG589860 GYC589860 HHY589860 HRU589860 IBQ589860 ILM589860 IVI589860 JFE589860 JPA589860 JYW589860 KIS589860 KSO589860 LCK589860 LMG589860 LWC589860 MFY589860 MPU589860 MZQ589860 NJM589860 NTI589860 ODE589860 ONA589860 OWW589860 PGS589860 PQO589860 QAK589860 QKG589860 QUC589860 RDY589860 RNU589860 RXQ589860 SHM589860 SRI589860 TBE589860 TLA589860 TUW589860 UES589860 UOO589860 UYK589860 VIG589860 VSC589860 WBY589860 WLU589860 WVQ589860 I655396 JE655396 TA655396 ACW655396 AMS655396 AWO655396 BGK655396 BQG655396 CAC655396 CJY655396 CTU655396 DDQ655396 DNM655396 DXI655396 EHE655396 ERA655396 FAW655396 FKS655396 FUO655396 GEK655396 GOG655396 GYC655396 HHY655396 HRU655396 IBQ655396 ILM655396 IVI655396 JFE655396 JPA655396 JYW655396 KIS655396 KSO655396 LCK655396 LMG655396 LWC655396 MFY655396 MPU655396 MZQ655396 NJM655396 NTI655396 ODE655396 ONA655396 OWW655396 PGS655396 PQO655396 QAK655396 QKG655396 QUC655396 RDY655396 RNU655396 RXQ655396 SHM655396 SRI655396 TBE655396 TLA655396 TUW655396 UES655396 UOO655396 UYK655396 VIG655396 VSC655396 WBY655396 WLU655396 WVQ655396 I720932 JE720932 TA720932 ACW720932 AMS720932 AWO720932 BGK720932 BQG720932 CAC720932 CJY720932 CTU720932 DDQ720932 DNM720932 DXI720932 EHE720932 ERA720932 FAW720932 FKS720932 FUO720932 GEK720932 GOG720932 GYC720932 HHY720932 HRU720932 IBQ720932 ILM720932 IVI720932 JFE720932 JPA720932 JYW720932 KIS720932 KSO720932 LCK720932 LMG720932 LWC720932 MFY720932 MPU720932 MZQ720932 NJM720932 NTI720932 ODE720932 ONA720932 OWW720932 PGS720932 PQO720932 QAK720932 QKG720932 QUC720932 RDY720932 RNU720932 RXQ720932 SHM720932 SRI720932 TBE720932 TLA720932 TUW720932 UES720932 UOO720932 UYK720932 VIG720932 VSC720932 WBY720932 WLU720932 WVQ720932 I786468 JE786468 TA786468 ACW786468 AMS786468 AWO786468 BGK786468 BQG786468 CAC786468 CJY786468 CTU786468 DDQ786468 DNM786468 DXI786468 EHE786468 ERA786468 FAW786468 FKS786468 FUO786468 GEK786468 GOG786468 GYC786468 HHY786468 HRU786468 IBQ786468 ILM786468 IVI786468 JFE786468 JPA786468 JYW786468 KIS786468 KSO786468 LCK786468 LMG786468 LWC786468 MFY786468 MPU786468 MZQ786468 NJM786468 NTI786468 ODE786468 ONA786468 OWW786468 PGS786468 PQO786468 QAK786468 QKG786468 QUC786468 RDY786468 RNU786468 RXQ786468 SHM786468 SRI786468 TBE786468 TLA786468 TUW786468 UES786468 UOO786468 UYK786468 VIG786468 VSC786468 WBY786468 WLU786468 WVQ786468 I852004 JE852004 TA852004 ACW852004 AMS852004 AWO852004 BGK852004 BQG852004 CAC852004 CJY852004 CTU852004 DDQ852004 DNM852004 DXI852004 EHE852004 ERA852004 FAW852004 FKS852004 FUO852004 GEK852004 GOG852004 GYC852004 HHY852004 HRU852004 IBQ852004 ILM852004 IVI852004 JFE852004 JPA852004 JYW852004 KIS852004 KSO852004 LCK852004 LMG852004 LWC852004 MFY852004 MPU852004 MZQ852004 NJM852004 NTI852004 ODE852004 ONA852004 OWW852004 PGS852004 PQO852004 QAK852004 QKG852004 QUC852004 RDY852004 RNU852004 RXQ852004 SHM852004 SRI852004 TBE852004 TLA852004 TUW852004 UES852004 UOO852004 UYK852004 VIG852004 VSC852004 WBY852004 WLU852004 WVQ852004 I917540 JE917540 TA917540 ACW917540 AMS917540 AWO917540 BGK917540 BQG917540 CAC917540 CJY917540 CTU917540 DDQ917540 DNM917540 DXI917540 EHE917540 ERA917540 FAW917540 FKS917540 FUO917540 GEK917540 GOG917540 GYC917540 HHY917540 HRU917540 IBQ917540 ILM917540 IVI917540 JFE917540 JPA917540 JYW917540 KIS917540 KSO917540 LCK917540 LMG917540 LWC917540 MFY917540 MPU917540 MZQ917540 NJM917540 NTI917540 ODE917540 ONA917540 OWW917540 PGS917540 PQO917540 QAK917540 QKG917540 QUC917540 RDY917540 RNU917540 RXQ917540 SHM917540 SRI917540 TBE917540 TLA917540 TUW917540 UES917540 UOO917540 UYK917540 VIG917540 VSC917540 WBY917540 WLU917540 WVQ917540 I983076 JE983076 TA983076 ACW983076 AMS983076 AWO983076 BGK983076 BQG983076 CAC983076 CJY983076 CTU983076 DDQ983076 DNM983076 DXI983076 EHE983076 ERA983076 FAW983076 FKS983076 FUO983076 GEK983076 GOG983076 GYC983076 HHY983076 HRU983076 IBQ983076 ILM983076 IVI983076 JFE983076 JPA983076 JYW983076 KIS983076 KSO983076 LCK983076 LMG983076 LWC983076 MFY983076 MPU983076 MZQ983076 NJM983076 NTI983076 ODE983076 ONA983076 OWW983076 PGS983076 PQO983076 QAK983076 QKG983076 QUC983076 RDY983076 RNU983076 RXQ983076 SHM983076 SRI983076 TBE983076 TLA983076 TUW983076 UES983076 UOO983076 UYK983076 VIG983076 VSC983076 WBY983076 WLU983076 WVQ983076 O22 JK22 TG22 ADC22 AMY22 AWU22 BGQ22 BQM22 CAI22 CKE22 CUA22 DDW22 DNS22 DXO22 EHK22 ERG22 FBC22 FKY22 FUU22 GEQ22 GOM22 GYI22 HIE22 HSA22 IBW22 ILS22 IVO22 JFK22 JPG22 JZC22 KIY22 KSU22 LCQ22 LMM22 LWI22 MGE22 MQA22 MZW22 NJS22 NTO22 ODK22 ONG22 OXC22 PGY22 PQU22 QAQ22 QKM22 QUI22 REE22 ROA22 RXW22 SHS22 SRO22 TBK22 TLG22 TVC22 UEY22 UOU22 UYQ22 VIM22 VSI22 WCE22 WMA22 WVW22 O65558 JK65558 TG65558 ADC65558 AMY65558 AWU65558 BGQ65558 BQM65558 CAI65558 CKE65558 CUA65558 DDW65558 DNS65558 DXO65558 EHK65558 ERG65558 FBC65558 FKY65558 FUU65558 GEQ65558 GOM65558 GYI65558 HIE65558 HSA65558 IBW65558 ILS65558 IVO65558 JFK65558 JPG65558 JZC65558 KIY65558 KSU65558 LCQ65558 LMM65558 LWI65558 MGE65558 MQA65558 MZW65558 NJS65558 NTO65558 ODK65558 ONG65558 OXC65558 PGY65558 PQU65558 QAQ65558 QKM65558 QUI65558 REE65558 ROA65558 RXW65558 SHS65558 SRO65558 TBK65558 TLG65558 TVC65558 UEY65558 UOU65558 UYQ65558 VIM65558 VSI65558 WCE65558 WMA65558 WVW65558 O131094 JK131094 TG131094 ADC131094 AMY131094 AWU131094 BGQ131094 BQM131094 CAI131094 CKE131094 CUA131094 DDW131094 DNS131094 DXO131094 EHK131094 ERG131094 FBC131094 FKY131094 FUU131094 GEQ131094 GOM131094 GYI131094 HIE131094 HSA131094 IBW131094 ILS131094 IVO131094 JFK131094 JPG131094 JZC131094 KIY131094 KSU131094 LCQ131094 LMM131094 LWI131094 MGE131094 MQA131094 MZW131094 NJS131094 NTO131094 ODK131094 ONG131094 OXC131094 PGY131094 PQU131094 QAQ131094 QKM131094 QUI131094 REE131094 ROA131094 RXW131094 SHS131094 SRO131094 TBK131094 TLG131094 TVC131094 UEY131094 UOU131094 UYQ131094 VIM131094 VSI131094 WCE131094 WMA131094 WVW131094 O196630 JK196630 TG196630 ADC196630 AMY196630 AWU196630 BGQ196630 BQM196630 CAI196630 CKE196630 CUA196630 DDW196630 DNS196630 DXO196630 EHK196630 ERG196630 FBC196630 FKY196630 FUU196630 GEQ196630 GOM196630 GYI196630 HIE196630 HSA196630 IBW196630 ILS196630 IVO196630 JFK196630 JPG196630 JZC196630 KIY196630 KSU196630 LCQ196630 LMM196630 LWI196630 MGE196630 MQA196630 MZW196630 NJS196630 NTO196630 ODK196630 ONG196630 OXC196630 PGY196630 PQU196630 QAQ196630 QKM196630 QUI196630 REE196630 ROA196630 RXW196630 SHS196630 SRO196630 TBK196630 TLG196630 TVC196630 UEY196630 UOU196630 UYQ196630 VIM196630 VSI196630 WCE196630 WMA196630 WVW196630 O262166 JK262166 TG262166 ADC262166 AMY262166 AWU262166 BGQ262166 BQM262166 CAI262166 CKE262166 CUA262166 DDW262166 DNS262166 DXO262166 EHK262166 ERG262166 FBC262166 FKY262166 FUU262166 GEQ262166 GOM262166 GYI262166 HIE262166 HSA262166 IBW262166 ILS262166 IVO262166 JFK262166 JPG262166 JZC262166 KIY262166 KSU262166 LCQ262166 LMM262166 LWI262166 MGE262166 MQA262166 MZW262166 NJS262166 NTO262166 ODK262166 ONG262166 OXC262166 PGY262166 PQU262166 QAQ262166 QKM262166 QUI262166 REE262166 ROA262166 RXW262166 SHS262166 SRO262166 TBK262166 TLG262166 TVC262166 UEY262166 UOU262166 UYQ262166 VIM262166 VSI262166 WCE262166 WMA262166 WVW262166 O327702 JK327702 TG327702 ADC327702 AMY327702 AWU327702 BGQ327702 BQM327702 CAI327702 CKE327702 CUA327702 DDW327702 DNS327702 DXO327702 EHK327702 ERG327702 FBC327702 FKY327702 FUU327702 GEQ327702 GOM327702 GYI327702 HIE327702 HSA327702 IBW327702 ILS327702 IVO327702 JFK327702 JPG327702 JZC327702 KIY327702 KSU327702 LCQ327702 LMM327702 LWI327702 MGE327702 MQA327702 MZW327702 NJS327702 NTO327702 ODK327702 ONG327702 OXC327702 PGY327702 PQU327702 QAQ327702 QKM327702 QUI327702 REE327702 ROA327702 RXW327702 SHS327702 SRO327702 TBK327702 TLG327702 TVC327702 UEY327702 UOU327702 UYQ327702 VIM327702 VSI327702 WCE327702 WMA327702 WVW327702 O393238 JK393238 TG393238 ADC393238 AMY393238 AWU393238 BGQ393238 BQM393238 CAI393238 CKE393238 CUA393238 DDW393238 DNS393238 DXO393238 EHK393238 ERG393238 FBC393238 FKY393238 FUU393238 GEQ393238 GOM393238 GYI393238 HIE393238 HSA393238 IBW393238 ILS393238 IVO393238 JFK393238 JPG393238 JZC393238 KIY393238 KSU393238 LCQ393238 LMM393238 LWI393238 MGE393238 MQA393238 MZW393238 NJS393238 NTO393238 ODK393238 ONG393238 OXC393238 PGY393238 PQU393238 QAQ393238 QKM393238 QUI393238 REE393238 ROA393238 RXW393238 SHS393238 SRO393238 TBK393238 TLG393238 TVC393238 UEY393238 UOU393238 UYQ393238 VIM393238 VSI393238 WCE393238 WMA393238 WVW393238 O458774 JK458774 TG458774 ADC458774 AMY458774 AWU458774 BGQ458774 BQM458774 CAI458774 CKE458774 CUA458774 DDW458774 DNS458774 DXO458774 EHK458774 ERG458774 FBC458774 FKY458774 FUU458774 GEQ458774 GOM458774 GYI458774 HIE458774 HSA458774 IBW458774 ILS458774 IVO458774 JFK458774 JPG458774 JZC458774 KIY458774 KSU458774 LCQ458774 LMM458774 LWI458774 MGE458774 MQA458774 MZW458774 NJS458774 NTO458774 ODK458774 ONG458774 OXC458774 PGY458774 PQU458774 QAQ458774 QKM458774 QUI458774 REE458774 ROA458774 RXW458774 SHS458774 SRO458774 TBK458774 TLG458774 TVC458774 UEY458774 UOU458774 UYQ458774 VIM458774 VSI458774 WCE458774 WMA458774 WVW458774 O524310 JK524310 TG524310 ADC524310 AMY524310 AWU524310 BGQ524310 BQM524310 CAI524310 CKE524310 CUA524310 DDW524310 DNS524310 DXO524310 EHK524310 ERG524310 FBC524310 FKY524310 FUU524310 GEQ524310 GOM524310 GYI524310 HIE524310 HSA524310 IBW524310 ILS524310 IVO524310 JFK524310 JPG524310 JZC524310 KIY524310 KSU524310 LCQ524310 LMM524310 LWI524310 MGE524310 MQA524310 MZW524310 NJS524310 NTO524310 ODK524310 ONG524310 OXC524310 PGY524310 PQU524310 QAQ524310 QKM524310 QUI524310 REE524310 ROA524310 RXW524310 SHS524310 SRO524310 TBK524310 TLG524310 TVC524310 UEY524310 UOU524310 UYQ524310 VIM524310 VSI524310 WCE524310 WMA524310 WVW524310 O589846 JK589846 TG589846 ADC589846 AMY589846 AWU589846 BGQ589846 BQM589846 CAI589846 CKE589846 CUA589846 DDW589846 DNS589846 DXO589846 EHK589846 ERG589846 FBC589846 FKY589846 FUU589846 GEQ589846 GOM589846 GYI589846 HIE589846 HSA589846 IBW589846 ILS589846 IVO589846 JFK589846 JPG589846 JZC589846 KIY589846 KSU589846 LCQ589846 LMM589846 LWI589846 MGE589846 MQA589846 MZW589846 NJS589846 NTO589846 ODK589846 ONG589846 OXC589846 PGY589846 PQU589846 QAQ589846 QKM589846 QUI589846 REE589846 ROA589846 RXW589846 SHS589846 SRO589846 TBK589846 TLG589846 TVC589846 UEY589846 UOU589846 UYQ589846 VIM589846 VSI589846 WCE589846 WMA589846 WVW589846 O655382 JK655382 TG655382 ADC655382 AMY655382 AWU655382 BGQ655382 BQM655382 CAI655382 CKE655382 CUA655382 DDW655382 DNS655382 DXO655382 EHK655382 ERG655382 FBC655382 FKY655382 FUU655382 GEQ655382 GOM655382 GYI655382 HIE655382 HSA655382 IBW655382 ILS655382 IVO655382 JFK655382 JPG655382 JZC655382 KIY655382 KSU655382 LCQ655382 LMM655382 LWI655382 MGE655382 MQA655382 MZW655382 NJS655382 NTO655382 ODK655382 ONG655382 OXC655382 PGY655382 PQU655382 QAQ655382 QKM655382 QUI655382 REE655382 ROA655382 RXW655382 SHS655382 SRO655382 TBK655382 TLG655382 TVC655382 UEY655382 UOU655382 UYQ655382 VIM655382 VSI655382 WCE655382 WMA655382 WVW655382 O720918 JK720918 TG720918 ADC720918 AMY720918 AWU720918 BGQ720918 BQM720918 CAI720918 CKE720918 CUA720918 DDW720918 DNS720918 DXO720918 EHK720918 ERG720918 FBC720918 FKY720918 FUU720918 GEQ720918 GOM720918 GYI720918 HIE720918 HSA720918 IBW720918 ILS720918 IVO720918 JFK720918 JPG720918 JZC720918 KIY720918 KSU720918 LCQ720918 LMM720918 LWI720918 MGE720918 MQA720918 MZW720918 NJS720918 NTO720918 ODK720918 ONG720918 OXC720918 PGY720918 PQU720918 QAQ720918 QKM720918 QUI720918 REE720918 ROA720918 RXW720918 SHS720918 SRO720918 TBK720918 TLG720918 TVC720918 UEY720918 UOU720918 UYQ720918 VIM720918 VSI720918 WCE720918 WMA720918 WVW720918 O786454 JK786454 TG786454 ADC786454 AMY786454 AWU786454 BGQ786454 BQM786454 CAI786454 CKE786454 CUA786454 DDW786454 DNS786454 DXO786454 EHK786454 ERG786454 FBC786454 FKY786454 FUU786454 GEQ786454 GOM786454 GYI786454 HIE786454 HSA786454 IBW786454 ILS786454 IVO786454 JFK786454 JPG786454 JZC786454 KIY786454 KSU786454 LCQ786454 LMM786454 LWI786454 MGE786454 MQA786454 MZW786454 NJS786454 NTO786454 ODK786454 ONG786454 OXC786454 PGY786454 PQU786454 QAQ786454 QKM786454 QUI786454 REE786454 ROA786454 RXW786454 SHS786454 SRO786454 TBK786454 TLG786454 TVC786454 UEY786454 UOU786454 UYQ786454 VIM786454 VSI786454 WCE786454 WMA786454 WVW786454 O851990 JK851990 TG851990 ADC851990 AMY851990 AWU851990 BGQ851990 BQM851990 CAI851990 CKE851990 CUA851990 DDW851990 DNS851990 DXO851990 EHK851990 ERG851990 FBC851990 FKY851990 FUU851990 GEQ851990 GOM851990 GYI851990 HIE851990 HSA851990 IBW851990 ILS851990 IVO851990 JFK851990 JPG851990 JZC851990 KIY851990 KSU851990 LCQ851990 LMM851990 LWI851990 MGE851990 MQA851990 MZW851990 NJS851990 NTO851990 ODK851990 ONG851990 OXC851990 PGY851990 PQU851990 QAQ851990 QKM851990 QUI851990 REE851990 ROA851990 RXW851990 SHS851990 SRO851990 TBK851990 TLG851990 TVC851990 UEY851990 UOU851990 UYQ851990 VIM851990 VSI851990 WCE851990 WMA851990 WVW851990 O917526 JK917526 TG917526 ADC917526 AMY917526 AWU917526 BGQ917526 BQM917526 CAI917526 CKE917526 CUA917526 DDW917526 DNS917526 DXO917526 EHK917526 ERG917526 FBC917526 FKY917526 FUU917526 GEQ917526 GOM917526 GYI917526 HIE917526 HSA917526 IBW917526 ILS917526 IVO917526 JFK917526 JPG917526 JZC917526 KIY917526 KSU917526 LCQ917526 LMM917526 LWI917526 MGE917526 MQA917526 MZW917526 NJS917526 NTO917526 ODK917526 ONG917526 OXC917526 PGY917526 PQU917526 QAQ917526 QKM917526 QUI917526 REE917526 ROA917526 RXW917526 SHS917526 SRO917526 TBK917526 TLG917526 TVC917526 UEY917526 UOU917526 UYQ917526 VIM917526 VSI917526 WCE917526 WMA917526 WVW917526 O983062 JK983062 TG983062 ADC983062 AMY983062 AWU983062 BGQ983062 BQM983062 CAI983062 CKE983062 CUA983062 DDW983062 DNS983062 DXO983062 EHK983062 ERG983062 FBC983062 FKY983062 FUU983062 GEQ983062 GOM983062 GYI983062 HIE983062 HSA983062 IBW983062 ILS983062 IVO983062 JFK983062 JPG983062 JZC983062 KIY983062 KSU983062 LCQ983062 LMM983062 LWI983062 MGE983062 MQA983062 MZW983062 NJS983062 NTO983062 ODK983062 ONG983062 OXC983062 PGY983062 PQU983062 QAQ983062 QKM983062 QUI983062 REE983062 ROA983062 RXW983062 SHS983062 SRO983062 TBK983062 TLG983062 TVC983062 UEY983062 UOU983062 UYQ983062 VIM983062 VSI983062 WCE983062 WMA983062 WVW983062 I16 JE16 TA16 ACW16 AMS16 AWO16 BGK16 BQG16 CAC16 CJY16 CTU16 DDQ16 DNM16 DXI16 EHE16 ERA16 FAW16 FKS16 FUO16 GEK16 GOG16 GYC16 HHY16 HRU16 IBQ16 ILM16 IVI16 JFE16 JPA16 JYW16 KIS16 KSO16 LCK16 LMG16 LWC16 MFY16 MPU16 MZQ16 NJM16 NTI16 ODE16 ONA16 OWW16 PGS16 PQO16 QAK16 QKG16 QUC16 RDY16 RNU16 RXQ16 SHM16 SRI16 TBE16 TLA16 TUW16 UES16 UOO16 UYK16 VIG16 VSC16 WBY16 WLU16 WVQ16 I65552 JE65552 TA65552 ACW65552 AMS65552 AWO65552 BGK65552 BQG65552 CAC65552 CJY65552 CTU65552 DDQ65552 DNM65552 DXI65552 EHE65552 ERA65552 FAW65552 FKS65552 FUO65552 GEK65552 GOG65552 GYC65552 HHY65552 HRU65552 IBQ65552 ILM65552 IVI65552 JFE65552 JPA65552 JYW65552 KIS65552 KSO65552 LCK65552 LMG65552 LWC65552 MFY65552 MPU65552 MZQ65552 NJM65552 NTI65552 ODE65552 ONA65552 OWW65552 PGS65552 PQO65552 QAK65552 QKG65552 QUC65552 RDY65552 RNU65552 RXQ65552 SHM65552 SRI65552 TBE65552 TLA65552 TUW65552 UES65552 UOO65552 UYK65552 VIG65552 VSC65552 WBY65552 WLU65552 WVQ65552 I131088 JE131088 TA131088 ACW131088 AMS131088 AWO131088 BGK131088 BQG131088 CAC131088 CJY131088 CTU131088 DDQ131088 DNM131088 DXI131088 EHE131088 ERA131088 FAW131088 FKS131088 FUO131088 GEK131088 GOG131088 GYC131088 HHY131088 HRU131088 IBQ131088 ILM131088 IVI131088 JFE131088 JPA131088 JYW131088 KIS131088 KSO131088 LCK131088 LMG131088 LWC131088 MFY131088 MPU131088 MZQ131088 NJM131088 NTI131088 ODE131088 ONA131088 OWW131088 PGS131088 PQO131088 QAK131088 QKG131088 QUC131088 RDY131088 RNU131088 RXQ131088 SHM131088 SRI131088 TBE131088 TLA131088 TUW131088 UES131088 UOO131088 UYK131088 VIG131088 VSC131088 WBY131088 WLU131088 WVQ131088 I196624 JE196624 TA196624 ACW196624 AMS196624 AWO196624 BGK196624 BQG196624 CAC196624 CJY196624 CTU196624 DDQ196624 DNM196624 DXI196624 EHE196624 ERA196624 FAW196624 FKS196624 FUO196624 GEK196624 GOG196624 GYC196624 HHY196624 HRU196624 IBQ196624 ILM196624 IVI196624 JFE196624 JPA196624 JYW196624 KIS196624 KSO196624 LCK196624 LMG196624 LWC196624 MFY196624 MPU196624 MZQ196624 NJM196624 NTI196624 ODE196624 ONA196624 OWW196624 PGS196624 PQO196624 QAK196624 QKG196624 QUC196624 RDY196624 RNU196624 RXQ196624 SHM196624 SRI196624 TBE196624 TLA196624 TUW196624 UES196624 UOO196624 UYK196624 VIG196624 VSC196624 WBY196624 WLU196624 WVQ196624 I262160 JE262160 TA262160 ACW262160 AMS262160 AWO262160 BGK262160 BQG262160 CAC262160 CJY262160 CTU262160 DDQ262160 DNM262160 DXI262160 EHE262160 ERA262160 FAW262160 FKS262160 FUO262160 GEK262160 GOG262160 GYC262160 HHY262160 HRU262160 IBQ262160 ILM262160 IVI262160 JFE262160 JPA262160 JYW262160 KIS262160 KSO262160 LCK262160 LMG262160 LWC262160 MFY262160 MPU262160 MZQ262160 NJM262160 NTI262160 ODE262160 ONA262160 OWW262160 PGS262160 PQO262160 QAK262160 QKG262160 QUC262160 RDY262160 RNU262160 RXQ262160 SHM262160 SRI262160 TBE262160 TLA262160 TUW262160 UES262160 UOO262160 UYK262160 VIG262160 VSC262160 WBY262160 WLU262160 WVQ262160 I327696 JE327696 TA327696 ACW327696 AMS327696 AWO327696 BGK327696 BQG327696 CAC327696 CJY327696 CTU327696 DDQ327696 DNM327696 DXI327696 EHE327696 ERA327696 FAW327696 FKS327696 FUO327696 GEK327696 GOG327696 GYC327696 HHY327696 HRU327696 IBQ327696 ILM327696 IVI327696 JFE327696 JPA327696 JYW327696 KIS327696 KSO327696 LCK327696 LMG327696 LWC327696 MFY327696 MPU327696 MZQ327696 NJM327696 NTI327696 ODE327696 ONA327696 OWW327696 PGS327696 PQO327696 QAK327696 QKG327696 QUC327696 RDY327696 RNU327696 RXQ327696 SHM327696 SRI327696 TBE327696 TLA327696 TUW327696 UES327696 UOO327696 UYK327696 VIG327696 VSC327696 WBY327696 WLU327696 WVQ327696 I393232 JE393232 TA393232 ACW393232 AMS393232 AWO393232 BGK393232 BQG393232 CAC393232 CJY393232 CTU393232 DDQ393232 DNM393232 DXI393232 EHE393232 ERA393232 FAW393232 FKS393232 FUO393232 GEK393232 GOG393232 GYC393232 HHY393232 HRU393232 IBQ393232 ILM393232 IVI393232 JFE393232 JPA393232 JYW393232 KIS393232 KSO393232 LCK393232 LMG393232 LWC393232 MFY393232 MPU393232 MZQ393232 NJM393232 NTI393232 ODE393232 ONA393232 OWW393232 PGS393232 PQO393232 QAK393232 QKG393232 QUC393232 RDY393232 RNU393232 RXQ393232 SHM393232 SRI393232 TBE393232 TLA393232 TUW393232 UES393232 UOO393232 UYK393232 VIG393232 VSC393232 WBY393232 WLU393232 WVQ393232 I458768 JE458768 TA458768 ACW458768 AMS458768 AWO458768 BGK458768 BQG458768 CAC458768 CJY458768 CTU458768 DDQ458768 DNM458768 DXI458768 EHE458768 ERA458768 FAW458768 FKS458768 FUO458768 GEK458768 GOG458768 GYC458768 HHY458768 HRU458768 IBQ458768 ILM458768 IVI458768 JFE458768 JPA458768 JYW458768 KIS458768 KSO458768 LCK458768 LMG458768 LWC458768 MFY458768 MPU458768 MZQ458768 NJM458768 NTI458768 ODE458768 ONA458768 OWW458768 PGS458768 PQO458768 QAK458768 QKG458768 QUC458768 RDY458768 RNU458768 RXQ458768 SHM458768 SRI458768 TBE458768 TLA458768 TUW458768 UES458768 UOO458768 UYK458768 VIG458768 VSC458768 WBY458768 WLU458768 WVQ458768 I524304 JE524304 TA524304 ACW524304 AMS524304 AWO524304 BGK524304 BQG524304 CAC524304 CJY524304 CTU524304 DDQ524304 DNM524304 DXI524304 EHE524304 ERA524304 FAW524304 FKS524304 FUO524304 GEK524304 GOG524304 GYC524304 HHY524304 HRU524304 IBQ524304 ILM524304 IVI524304 JFE524304 JPA524304 JYW524304 KIS524304 KSO524304 LCK524304 LMG524304 LWC524304 MFY524304 MPU524304 MZQ524304 NJM524304 NTI524304 ODE524304 ONA524304 OWW524304 PGS524304 PQO524304 QAK524304 QKG524304 QUC524304 RDY524304 RNU524304 RXQ524304 SHM524304 SRI524304 TBE524304 TLA524304 TUW524304 UES524304 UOO524304 UYK524304 VIG524304 VSC524304 WBY524304 WLU524304 WVQ524304 I589840 JE589840 TA589840 ACW589840 AMS589840 AWO589840 BGK589840 BQG589840 CAC589840 CJY589840 CTU589840 DDQ589840 DNM589840 DXI589840 EHE589840 ERA589840 FAW589840 FKS589840 FUO589840 GEK589840 GOG589840 GYC589840 HHY589840 HRU589840 IBQ589840 ILM589840 IVI589840 JFE589840 JPA589840 JYW589840 KIS589840 KSO589840 LCK589840 LMG589840 LWC589840 MFY589840 MPU589840 MZQ589840 NJM589840 NTI589840 ODE589840 ONA589840 OWW589840 PGS589840 PQO589840 QAK589840 QKG589840 QUC589840 RDY589840 RNU589840 RXQ589840 SHM589840 SRI589840 TBE589840 TLA589840 TUW589840 UES589840 UOO589840 UYK589840 VIG589840 VSC589840 WBY589840 WLU589840 WVQ589840 I655376 JE655376 TA655376 ACW655376 AMS655376 AWO655376 BGK655376 BQG655376 CAC655376 CJY655376 CTU655376 DDQ655376 DNM655376 DXI655376 EHE655376 ERA655376 FAW655376 FKS655376 FUO655376 GEK655376 GOG655376 GYC655376 HHY655376 HRU655376 IBQ655376 ILM655376 IVI655376 JFE655376 JPA655376 JYW655376 KIS655376 KSO655376 LCK655376 LMG655376 LWC655376 MFY655376 MPU655376 MZQ655376 NJM655376 NTI655376 ODE655376 ONA655376 OWW655376 PGS655376 PQO655376 QAK655376 QKG655376 QUC655376 RDY655376 RNU655376 RXQ655376 SHM655376 SRI655376 TBE655376 TLA655376 TUW655376 UES655376 UOO655376 UYK655376 VIG655376 VSC655376 WBY655376 WLU655376 WVQ655376 I720912 JE720912 TA720912 ACW720912 AMS720912 AWO720912 BGK720912 BQG720912 CAC720912 CJY720912 CTU720912 DDQ720912 DNM720912 DXI720912 EHE720912 ERA720912 FAW720912 FKS720912 FUO720912 GEK720912 GOG720912 GYC720912 HHY720912 HRU720912 IBQ720912 ILM720912 IVI720912 JFE720912 JPA720912 JYW720912 KIS720912 KSO720912 LCK720912 LMG720912 LWC720912 MFY720912 MPU720912 MZQ720912 NJM720912 NTI720912 ODE720912 ONA720912 OWW720912 PGS720912 PQO720912 QAK720912 QKG720912 QUC720912 RDY720912 RNU720912 RXQ720912 SHM720912 SRI720912 TBE720912 TLA720912 TUW720912 UES720912 UOO720912 UYK720912 VIG720912 VSC720912 WBY720912 WLU720912 WVQ720912 I786448 JE786448 TA786448 ACW786448 AMS786448 AWO786448 BGK786448 BQG786448 CAC786448 CJY786448 CTU786448 DDQ786448 DNM786448 DXI786448 EHE786448 ERA786448 FAW786448 FKS786448 FUO786448 GEK786448 GOG786448 GYC786448 HHY786448 HRU786448 IBQ786448 ILM786448 IVI786448 JFE786448 JPA786448 JYW786448 KIS786448 KSO786448 LCK786448 LMG786448 LWC786448 MFY786448 MPU786448 MZQ786448 NJM786448 NTI786448 ODE786448 ONA786448 OWW786448 PGS786448 PQO786448 QAK786448 QKG786448 QUC786448 RDY786448 RNU786448 RXQ786448 SHM786448 SRI786448 TBE786448 TLA786448 TUW786448 UES786448 UOO786448 UYK786448 VIG786448 VSC786448 WBY786448 WLU786448 WVQ786448 I851984 JE851984 TA851984 ACW851984 AMS851984 AWO851984 BGK851984 BQG851984 CAC851984 CJY851984 CTU851984 DDQ851984 DNM851984 DXI851984 EHE851984 ERA851984 FAW851984 FKS851984 FUO851984 GEK851984 GOG851984 GYC851984 HHY851984 HRU851984 IBQ851984 ILM851984 IVI851984 JFE851984 JPA851984 JYW851984 KIS851984 KSO851984 LCK851984 LMG851984 LWC851984 MFY851984 MPU851984 MZQ851984 NJM851984 NTI851984 ODE851984 ONA851984 OWW851984 PGS851984 PQO851984 QAK851984 QKG851984 QUC851984 RDY851984 RNU851984 RXQ851984 SHM851984 SRI851984 TBE851984 TLA851984 TUW851984 UES851984 UOO851984 UYK851984 VIG851984 VSC851984 WBY851984 WLU851984 WVQ851984 I917520 JE917520 TA917520 ACW917520 AMS917520 AWO917520 BGK917520 BQG917520 CAC917520 CJY917520 CTU917520 DDQ917520 DNM917520 DXI917520 EHE917520 ERA917520 FAW917520 FKS917520 FUO917520 GEK917520 GOG917520 GYC917520 HHY917520 HRU917520 IBQ917520 ILM917520 IVI917520 JFE917520 JPA917520 JYW917520 KIS917520 KSO917520 LCK917520 LMG917520 LWC917520 MFY917520 MPU917520 MZQ917520 NJM917520 NTI917520 ODE917520 ONA917520 OWW917520 PGS917520 PQO917520 QAK917520 QKG917520 QUC917520 RDY917520 RNU917520 RXQ917520 SHM917520 SRI917520 TBE917520 TLA917520 TUW917520 UES917520 UOO917520 UYK917520 VIG917520 VSC917520 WBY917520 WLU917520 WVQ917520 I983056 JE983056 TA983056 ACW983056 AMS983056 AWO983056 BGK983056 BQG983056 CAC983056 CJY983056 CTU983056 DDQ983056 DNM983056 DXI983056 EHE983056 ERA983056 FAW983056 FKS983056 FUO983056 GEK983056 GOG983056 GYC983056 HHY983056 HRU983056 IBQ983056 ILM983056 IVI983056 JFE983056 JPA983056 JYW983056 KIS983056 KSO983056 LCK983056 LMG983056 LWC983056 MFY983056 MPU983056 MZQ983056 NJM983056 NTI983056 ODE983056 ONA983056 OWW983056 PGS983056 PQO983056 QAK983056 QKG983056 QUC983056 RDY983056 RNU983056 RXQ983056 SHM983056 SRI983056 TBE983056 TLA983056 TUW983056 UES983056 UOO983056 UYK983056 VIG983056 VSC983056 WBY983056 WLU983056 WVQ983056 I32 JE32 TA32 ACW32 AMS32 AWO32 BGK32 BQG32 CAC32 CJY32 CTU32 DDQ32 DNM32 DXI32 EHE32 ERA32 FAW32 FKS32 FUO32 GEK32 GOG32 GYC32 HHY32 HRU32 IBQ32 ILM32 IVI32 JFE32 JPA32 JYW32 KIS32 KSO32 LCK32 LMG32 LWC32 MFY32 MPU32 MZQ32 NJM32 NTI32 ODE32 ONA32 OWW32 PGS32 PQO32 QAK32 QKG32 QUC32 RDY32 RNU32 RXQ32 SHM32 SRI32 TBE32 TLA32 TUW32 UES32 UOO32 UYK32 VIG32 VSC32 WBY32 WLU32 WVQ32 I65568 JE65568 TA65568 ACW65568 AMS65568 AWO65568 BGK65568 BQG65568 CAC65568 CJY65568 CTU65568 DDQ65568 DNM65568 DXI65568 EHE65568 ERA65568 FAW65568 FKS65568 FUO65568 GEK65568 GOG65568 GYC65568 HHY65568 HRU65568 IBQ65568 ILM65568 IVI65568 JFE65568 JPA65568 JYW65568 KIS65568 KSO65568 LCK65568 LMG65568 LWC65568 MFY65568 MPU65568 MZQ65568 NJM65568 NTI65568 ODE65568 ONA65568 OWW65568 PGS65568 PQO65568 QAK65568 QKG65568 QUC65568 RDY65568 RNU65568 RXQ65568 SHM65568 SRI65568 TBE65568 TLA65568 TUW65568 UES65568 UOO65568 UYK65568 VIG65568 VSC65568 WBY65568 WLU65568 WVQ65568 I131104 JE131104 TA131104 ACW131104 AMS131104 AWO131104 BGK131104 BQG131104 CAC131104 CJY131104 CTU131104 DDQ131104 DNM131104 DXI131104 EHE131104 ERA131104 FAW131104 FKS131104 FUO131104 GEK131104 GOG131104 GYC131104 HHY131104 HRU131104 IBQ131104 ILM131104 IVI131104 JFE131104 JPA131104 JYW131104 KIS131104 KSO131104 LCK131104 LMG131104 LWC131104 MFY131104 MPU131104 MZQ131104 NJM131104 NTI131104 ODE131104 ONA131104 OWW131104 PGS131104 PQO131104 QAK131104 QKG131104 QUC131104 RDY131104 RNU131104 RXQ131104 SHM131104 SRI131104 TBE131104 TLA131104 TUW131104 UES131104 UOO131104 UYK131104 VIG131104 VSC131104 WBY131104 WLU131104 WVQ131104 I196640 JE196640 TA196640 ACW196640 AMS196640 AWO196640 BGK196640 BQG196640 CAC196640 CJY196640 CTU196640 DDQ196640 DNM196640 DXI196640 EHE196640 ERA196640 FAW196640 FKS196640 FUO196640 GEK196640 GOG196640 GYC196640 HHY196640 HRU196640 IBQ196640 ILM196640 IVI196640 JFE196640 JPA196640 JYW196640 KIS196640 KSO196640 LCK196640 LMG196640 LWC196640 MFY196640 MPU196640 MZQ196640 NJM196640 NTI196640 ODE196640 ONA196640 OWW196640 PGS196640 PQO196640 QAK196640 QKG196640 QUC196640 RDY196640 RNU196640 RXQ196640 SHM196640 SRI196640 TBE196640 TLA196640 TUW196640 UES196640 UOO196640 UYK196640 VIG196640 VSC196640 WBY196640 WLU196640 WVQ196640 I262176 JE262176 TA262176 ACW262176 AMS262176 AWO262176 BGK262176 BQG262176 CAC262176 CJY262176 CTU262176 DDQ262176 DNM262176 DXI262176 EHE262176 ERA262176 FAW262176 FKS262176 FUO262176 GEK262176 GOG262176 GYC262176 HHY262176 HRU262176 IBQ262176 ILM262176 IVI262176 JFE262176 JPA262176 JYW262176 KIS262176 KSO262176 LCK262176 LMG262176 LWC262176 MFY262176 MPU262176 MZQ262176 NJM262176 NTI262176 ODE262176 ONA262176 OWW262176 PGS262176 PQO262176 QAK262176 QKG262176 QUC262176 RDY262176 RNU262176 RXQ262176 SHM262176 SRI262176 TBE262176 TLA262176 TUW262176 UES262176 UOO262176 UYK262176 VIG262176 VSC262176 WBY262176 WLU262176 WVQ262176 I327712 JE327712 TA327712 ACW327712 AMS327712 AWO327712 BGK327712 BQG327712 CAC327712 CJY327712 CTU327712 DDQ327712 DNM327712 DXI327712 EHE327712 ERA327712 FAW327712 FKS327712 FUO327712 GEK327712 GOG327712 GYC327712 HHY327712 HRU327712 IBQ327712 ILM327712 IVI327712 JFE327712 JPA327712 JYW327712 KIS327712 KSO327712 LCK327712 LMG327712 LWC327712 MFY327712 MPU327712 MZQ327712 NJM327712 NTI327712 ODE327712 ONA327712 OWW327712 PGS327712 PQO327712 QAK327712 QKG327712 QUC327712 RDY327712 RNU327712 RXQ327712 SHM327712 SRI327712 TBE327712 TLA327712 TUW327712 UES327712 UOO327712 UYK327712 VIG327712 VSC327712 WBY327712 WLU327712 WVQ327712 I393248 JE393248 TA393248 ACW393248 AMS393248 AWO393248 BGK393248 BQG393248 CAC393248 CJY393248 CTU393248 DDQ393248 DNM393248 DXI393248 EHE393248 ERA393248 FAW393248 FKS393248 FUO393248 GEK393248 GOG393248 GYC393248 HHY393248 HRU393248 IBQ393248 ILM393248 IVI393248 JFE393248 JPA393248 JYW393248 KIS393248 KSO393248 LCK393248 LMG393248 LWC393248 MFY393248 MPU393248 MZQ393248 NJM393248 NTI393248 ODE393248 ONA393248 OWW393248 PGS393248 PQO393248 QAK393248 QKG393248 QUC393248 RDY393248 RNU393248 RXQ393248 SHM393248 SRI393248 TBE393248 TLA393248 TUW393248 UES393248 UOO393248 UYK393248 VIG393248 VSC393248 WBY393248 WLU393248 WVQ393248 I458784 JE458784 TA458784 ACW458784 AMS458784 AWO458784 BGK458784 BQG458784 CAC458784 CJY458784 CTU458784 DDQ458784 DNM458784 DXI458784 EHE458784 ERA458784 FAW458784 FKS458784 FUO458784 GEK458784 GOG458784 GYC458784 HHY458784 HRU458784 IBQ458784 ILM458784 IVI458784 JFE458784 JPA458784 JYW458784 KIS458784 KSO458784 LCK458784 LMG458784 LWC458784 MFY458784 MPU458784 MZQ458784 NJM458784 NTI458784 ODE458784 ONA458784 OWW458784 PGS458784 PQO458784 QAK458784 QKG458784 QUC458784 RDY458784 RNU458784 RXQ458784 SHM458784 SRI458784 TBE458784 TLA458784 TUW458784 UES458784 UOO458784 UYK458784 VIG458784 VSC458784 WBY458784 WLU458784 WVQ458784 I524320 JE524320 TA524320 ACW524320 AMS524320 AWO524320 BGK524320 BQG524320 CAC524320 CJY524320 CTU524320 DDQ524320 DNM524320 DXI524320 EHE524320 ERA524320 FAW524320 FKS524320 FUO524320 GEK524320 GOG524320 GYC524320 HHY524320 HRU524320 IBQ524320 ILM524320 IVI524320 JFE524320 JPA524320 JYW524320 KIS524320 KSO524320 LCK524320 LMG524320 LWC524320 MFY524320 MPU524320 MZQ524320 NJM524320 NTI524320 ODE524320 ONA524320 OWW524320 PGS524320 PQO524320 QAK524320 QKG524320 QUC524320 RDY524320 RNU524320 RXQ524320 SHM524320 SRI524320 TBE524320 TLA524320 TUW524320 UES524320 UOO524320 UYK524320 VIG524320 VSC524320 WBY524320 WLU524320 WVQ524320 I589856 JE589856 TA589856 ACW589856 AMS589856 AWO589856 BGK589856 BQG589856 CAC589856 CJY589856 CTU589856 DDQ589856 DNM589856 DXI589856 EHE589856 ERA589856 FAW589856 FKS589856 FUO589856 GEK589856 GOG589856 GYC589856 HHY589856 HRU589856 IBQ589856 ILM589856 IVI589856 JFE589856 JPA589856 JYW589856 KIS589856 KSO589856 LCK589856 LMG589856 LWC589856 MFY589856 MPU589856 MZQ589856 NJM589856 NTI589856 ODE589856 ONA589856 OWW589856 PGS589856 PQO589856 QAK589856 QKG589856 QUC589856 RDY589856 RNU589856 RXQ589856 SHM589856 SRI589856 TBE589856 TLA589856 TUW589856 UES589856 UOO589856 UYK589856 VIG589856 VSC589856 WBY589856 WLU589856 WVQ589856 I655392 JE655392 TA655392 ACW655392 AMS655392 AWO655392 BGK655392 BQG655392 CAC655392 CJY655392 CTU655392 DDQ655392 DNM655392 DXI655392 EHE655392 ERA655392 FAW655392 FKS655392 FUO655392 GEK655392 GOG655392 GYC655392 HHY655392 HRU655392 IBQ655392 ILM655392 IVI655392 JFE655392 JPA655392 JYW655392 KIS655392 KSO655392 LCK655392 LMG655392 LWC655392 MFY655392 MPU655392 MZQ655392 NJM655392 NTI655392 ODE655392 ONA655392 OWW655392 PGS655392 PQO655392 QAK655392 QKG655392 QUC655392 RDY655392 RNU655392 RXQ655392 SHM655392 SRI655392 TBE655392 TLA655392 TUW655392 UES655392 UOO655392 UYK655392 VIG655392 VSC655392 WBY655392 WLU655392 WVQ655392 I720928 JE720928 TA720928 ACW720928 AMS720928 AWO720928 BGK720928 BQG720928 CAC720928 CJY720928 CTU720928 DDQ720928 DNM720928 DXI720928 EHE720928 ERA720928 FAW720928 FKS720928 FUO720928 GEK720928 GOG720928 GYC720928 HHY720928 HRU720928 IBQ720928 ILM720928 IVI720928 JFE720928 JPA720928 JYW720928 KIS720928 KSO720928 LCK720928 LMG720928 LWC720928 MFY720928 MPU720928 MZQ720928 NJM720928 NTI720928 ODE720928 ONA720928 OWW720928 PGS720928 PQO720928 QAK720928 QKG720928 QUC720928 RDY720928 RNU720928 RXQ720928 SHM720928 SRI720928 TBE720928 TLA720928 TUW720928 UES720928 UOO720928 UYK720928 VIG720928 VSC720928 WBY720928 WLU720928 WVQ720928 I786464 JE786464 TA786464 ACW786464 AMS786464 AWO786464 BGK786464 BQG786464 CAC786464 CJY786464 CTU786464 DDQ786464 DNM786464 DXI786464 EHE786464 ERA786464 FAW786464 FKS786464 FUO786464 GEK786464 GOG786464 GYC786464 HHY786464 HRU786464 IBQ786464 ILM786464 IVI786464 JFE786464 JPA786464 JYW786464 KIS786464 KSO786464 LCK786464 LMG786464 LWC786464 MFY786464 MPU786464 MZQ786464 NJM786464 NTI786464 ODE786464 ONA786464 OWW786464 PGS786464 PQO786464 QAK786464 QKG786464 QUC786464 RDY786464 RNU786464 RXQ786464 SHM786464 SRI786464 TBE786464 TLA786464 TUW786464 UES786464 UOO786464 UYK786464 VIG786464 VSC786464 WBY786464 WLU786464 WVQ786464 I852000 JE852000 TA852000 ACW852000 AMS852000 AWO852000 BGK852000 BQG852000 CAC852000 CJY852000 CTU852000 DDQ852000 DNM852000 DXI852000 EHE852000 ERA852000 FAW852000 FKS852000 FUO852000 GEK852000 GOG852000 GYC852000 HHY852000 HRU852000 IBQ852000 ILM852000 IVI852000 JFE852000 JPA852000 JYW852000 KIS852000 KSO852000 LCK852000 LMG852000 LWC852000 MFY852000 MPU852000 MZQ852000 NJM852000 NTI852000 ODE852000 ONA852000 OWW852000 PGS852000 PQO852000 QAK852000 QKG852000 QUC852000 RDY852000 RNU852000 RXQ852000 SHM852000 SRI852000 TBE852000 TLA852000 TUW852000 UES852000 UOO852000 UYK852000 VIG852000 VSC852000 WBY852000 WLU852000 WVQ852000 I917536 JE917536 TA917536 ACW917536 AMS917536 AWO917536 BGK917536 BQG917536 CAC917536 CJY917536 CTU917536 DDQ917536 DNM917536 DXI917536 EHE917536 ERA917536 FAW917536 FKS917536 FUO917536 GEK917536 GOG917536 GYC917536 HHY917536 HRU917536 IBQ917536 ILM917536 IVI917536 JFE917536 JPA917536 JYW917536 KIS917536 KSO917536 LCK917536 LMG917536 LWC917536 MFY917536 MPU917536 MZQ917536 NJM917536 NTI917536 ODE917536 ONA917536 OWW917536 PGS917536 PQO917536 QAK917536 QKG917536 QUC917536 RDY917536 RNU917536 RXQ917536 SHM917536 SRI917536 TBE917536 TLA917536 TUW917536 UES917536 UOO917536 UYK917536 VIG917536 VSC917536 WBY917536 WLU917536 WVQ917536 I983072 JE983072 TA983072 ACW983072 AMS983072 AWO983072 BGK983072 BQG983072 CAC983072 CJY983072 CTU983072 DDQ983072 DNM983072 DXI983072 EHE983072 ERA983072 FAW983072 FKS983072 FUO983072 GEK983072 GOG983072 GYC983072 HHY983072 HRU983072 IBQ983072 ILM983072 IVI983072 JFE983072 JPA983072 JYW983072 KIS983072 KSO983072 LCK983072 LMG983072 LWC983072 MFY983072 MPU983072 MZQ983072 NJM983072 NTI983072 ODE983072 ONA983072 OWW983072 PGS983072 PQO983072 QAK983072 QKG983072 QUC983072 RDY983072 RNU983072 RXQ983072 SHM983072 SRI983072 TBE983072 TLA983072 TUW983072 UES983072 UOO983072 UYK983072 VIG983072 VSC983072 WBY983072 WLU983072 WVQ983072 I24 JE24 TA24 ACW24 AMS24 AWO24 BGK24 BQG24 CAC24 CJY24 CTU24 DDQ24 DNM24 DXI24 EHE24 ERA24 FAW24 FKS24 FUO24 GEK24 GOG24 GYC24 HHY24 HRU24 IBQ24 ILM24 IVI24 JFE24 JPA24 JYW24 KIS24 KSO24 LCK24 LMG24 LWC24 MFY24 MPU24 MZQ24 NJM24 NTI24 ODE24 ONA24 OWW24 PGS24 PQO24 QAK24 QKG24 QUC24 RDY24 RNU24 RXQ24 SHM24 SRI24 TBE24 TLA24 TUW24 UES24 UOO24 UYK24 VIG24 VSC24 WBY24 WLU24 WVQ24 I65560 JE65560 TA65560 ACW65560 AMS65560 AWO65560 BGK65560 BQG65560 CAC65560 CJY65560 CTU65560 DDQ65560 DNM65560 DXI65560 EHE65560 ERA65560 FAW65560 FKS65560 FUO65560 GEK65560 GOG65560 GYC65560 HHY65560 HRU65560 IBQ65560 ILM65560 IVI65560 JFE65560 JPA65560 JYW65560 KIS65560 KSO65560 LCK65560 LMG65560 LWC65560 MFY65560 MPU65560 MZQ65560 NJM65560 NTI65560 ODE65560 ONA65560 OWW65560 PGS65560 PQO65560 QAK65560 QKG65560 QUC65560 RDY65560 RNU65560 RXQ65560 SHM65560 SRI65560 TBE65560 TLA65560 TUW65560 UES65560 UOO65560 UYK65560 VIG65560 VSC65560 WBY65560 WLU65560 WVQ65560 I131096 JE131096 TA131096 ACW131096 AMS131096 AWO131096 BGK131096 BQG131096 CAC131096 CJY131096 CTU131096 DDQ131096 DNM131096 DXI131096 EHE131096 ERA131096 FAW131096 FKS131096 FUO131096 GEK131096 GOG131096 GYC131096 HHY131096 HRU131096 IBQ131096 ILM131096 IVI131096 JFE131096 JPA131096 JYW131096 KIS131096 KSO131096 LCK131096 LMG131096 LWC131096 MFY131096 MPU131096 MZQ131096 NJM131096 NTI131096 ODE131096 ONA131096 OWW131096 PGS131096 PQO131096 QAK131096 QKG131096 QUC131096 RDY131096 RNU131096 RXQ131096 SHM131096 SRI131096 TBE131096 TLA131096 TUW131096 UES131096 UOO131096 UYK131096 VIG131096 VSC131096 WBY131096 WLU131096 WVQ131096 I196632 JE196632 TA196632 ACW196632 AMS196632 AWO196632 BGK196632 BQG196632 CAC196632 CJY196632 CTU196632 DDQ196632 DNM196632 DXI196632 EHE196632 ERA196632 FAW196632 FKS196632 FUO196632 GEK196632 GOG196632 GYC196632 HHY196632 HRU196632 IBQ196632 ILM196632 IVI196632 JFE196632 JPA196632 JYW196632 KIS196632 KSO196632 LCK196632 LMG196632 LWC196632 MFY196632 MPU196632 MZQ196632 NJM196632 NTI196632 ODE196632 ONA196632 OWW196632 PGS196632 PQO196632 QAK196632 QKG196632 QUC196632 RDY196632 RNU196632 RXQ196632 SHM196632 SRI196632 TBE196632 TLA196632 TUW196632 UES196632 UOO196632 UYK196632 VIG196632 VSC196632 WBY196632 WLU196632 WVQ196632 I262168 JE262168 TA262168 ACW262168 AMS262168 AWO262168 BGK262168 BQG262168 CAC262168 CJY262168 CTU262168 DDQ262168 DNM262168 DXI262168 EHE262168 ERA262168 FAW262168 FKS262168 FUO262168 GEK262168 GOG262168 GYC262168 HHY262168 HRU262168 IBQ262168 ILM262168 IVI262168 JFE262168 JPA262168 JYW262168 KIS262168 KSO262168 LCK262168 LMG262168 LWC262168 MFY262168 MPU262168 MZQ262168 NJM262168 NTI262168 ODE262168 ONA262168 OWW262168 PGS262168 PQO262168 QAK262168 QKG262168 QUC262168 RDY262168 RNU262168 RXQ262168 SHM262168 SRI262168 TBE262168 TLA262168 TUW262168 UES262168 UOO262168 UYK262168 VIG262168 VSC262168 WBY262168 WLU262168 WVQ262168 I327704 JE327704 TA327704 ACW327704 AMS327704 AWO327704 BGK327704 BQG327704 CAC327704 CJY327704 CTU327704 DDQ327704 DNM327704 DXI327704 EHE327704 ERA327704 FAW327704 FKS327704 FUO327704 GEK327704 GOG327704 GYC327704 HHY327704 HRU327704 IBQ327704 ILM327704 IVI327704 JFE327704 JPA327704 JYW327704 KIS327704 KSO327704 LCK327704 LMG327704 LWC327704 MFY327704 MPU327704 MZQ327704 NJM327704 NTI327704 ODE327704 ONA327704 OWW327704 PGS327704 PQO327704 QAK327704 QKG327704 QUC327704 RDY327704 RNU327704 RXQ327704 SHM327704 SRI327704 TBE327704 TLA327704 TUW327704 UES327704 UOO327704 UYK327704 VIG327704 VSC327704 WBY327704 WLU327704 WVQ327704 I393240 JE393240 TA393240 ACW393240 AMS393240 AWO393240 BGK393240 BQG393240 CAC393240 CJY393240 CTU393240 DDQ393240 DNM393240 DXI393240 EHE393240 ERA393240 FAW393240 FKS393240 FUO393240 GEK393240 GOG393240 GYC393240 HHY393240 HRU393240 IBQ393240 ILM393240 IVI393240 JFE393240 JPA393240 JYW393240 KIS393240 KSO393240 LCK393240 LMG393240 LWC393240 MFY393240 MPU393240 MZQ393240 NJM393240 NTI393240 ODE393240 ONA393240 OWW393240 PGS393240 PQO393240 QAK393240 QKG393240 QUC393240 RDY393240 RNU393240 RXQ393240 SHM393240 SRI393240 TBE393240 TLA393240 TUW393240 UES393240 UOO393240 UYK393240 VIG393240 VSC393240 WBY393240 WLU393240 WVQ393240 I458776 JE458776 TA458776 ACW458776 AMS458776 AWO458776 BGK458776 BQG458776 CAC458776 CJY458776 CTU458776 DDQ458776 DNM458776 DXI458776 EHE458776 ERA458776 FAW458776 FKS458776 FUO458776 GEK458776 GOG458776 GYC458776 HHY458776 HRU458776 IBQ458776 ILM458776 IVI458776 JFE458776 JPA458776 JYW458776 KIS458776 KSO458776 LCK458776 LMG458776 LWC458776 MFY458776 MPU458776 MZQ458776 NJM458776 NTI458776 ODE458776 ONA458776 OWW458776 PGS458776 PQO458776 QAK458776 QKG458776 QUC458776 RDY458776 RNU458776 RXQ458776 SHM458776 SRI458776 TBE458776 TLA458776 TUW458776 UES458776 UOO458776 UYK458776 VIG458776 VSC458776 WBY458776 WLU458776 WVQ458776 I524312 JE524312 TA524312 ACW524312 AMS524312 AWO524312 BGK524312 BQG524312 CAC524312 CJY524312 CTU524312 DDQ524312 DNM524312 DXI524312 EHE524312 ERA524312 FAW524312 FKS524312 FUO524312 GEK524312 GOG524312 GYC524312 HHY524312 HRU524312 IBQ524312 ILM524312 IVI524312 JFE524312 JPA524312 JYW524312 KIS524312 KSO524312 LCK524312 LMG524312 LWC524312 MFY524312 MPU524312 MZQ524312 NJM524312 NTI524312 ODE524312 ONA524312 OWW524312 PGS524312 PQO524312 QAK524312 QKG524312 QUC524312 RDY524312 RNU524312 RXQ524312 SHM524312 SRI524312 TBE524312 TLA524312 TUW524312 UES524312 UOO524312 UYK524312 VIG524312 VSC524312 WBY524312 WLU524312 WVQ524312 I589848 JE589848 TA589848 ACW589848 AMS589848 AWO589848 BGK589848 BQG589848 CAC589848 CJY589848 CTU589848 DDQ589848 DNM589848 DXI589848 EHE589848 ERA589848 FAW589848 FKS589848 FUO589848 GEK589848 GOG589848 GYC589848 HHY589848 HRU589848 IBQ589848 ILM589848 IVI589848 JFE589848 JPA589848 JYW589848 KIS589848 KSO589848 LCK589848 LMG589848 LWC589848 MFY589848 MPU589848 MZQ589848 NJM589848 NTI589848 ODE589848 ONA589848 OWW589848 PGS589848 PQO589848 QAK589848 QKG589848 QUC589848 RDY589848 RNU589848 RXQ589848 SHM589848 SRI589848 TBE589848 TLA589848 TUW589848 UES589848 UOO589848 UYK589848 VIG589848 VSC589848 WBY589848 WLU589848 WVQ589848 I655384 JE655384 TA655384 ACW655384 AMS655384 AWO655384 BGK655384 BQG655384 CAC655384 CJY655384 CTU655384 DDQ655384 DNM655384 DXI655384 EHE655384 ERA655384 FAW655384 FKS655384 FUO655384 GEK655384 GOG655384 GYC655384 HHY655384 HRU655384 IBQ655384 ILM655384 IVI655384 JFE655384 JPA655384 JYW655384 KIS655384 KSO655384 LCK655384 LMG655384 LWC655384 MFY655384 MPU655384 MZQ655384 NJM655384 NTI655384 ODE655384 ONA655384 OWW655384 PGS655384 PQO655384 QAK655384 QKG655384 QUC655384 RDY655384 RNU655384 RXQ655384 SHM655384 SRI655384 TBE655384 TLA655384 TUW655384 UES655384 UOO655384 UYK655384 VIG655384 VSC655384 WBY655384 WLU655384 WVQ655384 I720920 JE720920 TA720920 ACW720920 AMS720920 AWO720920 BGK720920 BQG720920 CAC720920 CJY720920 CTU720920 DDQ720920 DNM720920 DXI720920 EHE720920 ERA720920 FAW720920 FKS720920 FUO720920 GEK720920 GOG720920 GYC720920 HHY720920 HRU720920 IBQ720920 ILM720920 IVI720920 JFE720920 JPA720920 JYW720920 KIS720920 KSO720920 LCK720920 LMG720920 LWC720920 MFY720920 MPU720920 MZQ720920 NJM720920 NTI720920 ODE720920 ONA720920 OWW720920 PGS720920 PQO720920 QAK720920 QKG720920 QUC720920 RDY720920 RNU720920 RXQ720920 SHM720920 SRI720920 TBE720920 TLA720920 TUW720920 UES720920 UOO720920 UYK720920 VIG720920 VSC720920 WBY720920 WLU720920 WVQ720920 I786456 JE786456 TA786456 ACW786456 AMS786456 AWO786456 BGK786456 BQG786456 CAC786456 CJY786456 CTU786456 DDQ786456 DNM786456 DXI786456 EHE786456 ERA786456 FAW786456 FKS786456 FUO786456 GEK786456 GOG786456 GYC786456 HHY786456 HRU786456 IBQ786456 ILM786456 IVI786456 JFE786456 JPA786456 JYW786456 KIS786456 KSO786456 LCK786456 LMG786456 LWC786456 MFY786456 MPU786456 MZQ786456 NJM786456 NTI786456 ODE786456 ONA786456 OWW786456 PGS786456 PQO786456 QAK786456 QKG786456 QUC786456 RDY786456 RNU786456 RXQ786456 SHM786456 SRI786456 TBE786456 TLA786456 TUW786456 UES786456 UOO786456 UYK786456 VIG786456 VSC786456 WBY786456 WLU786456 WVQ786456 I851992 JE851992 TA851992 ACW851992 AMS851992 AWO851992 BGK851992 BQG851992 CAC851992 CJY851992 CTU851992 DDQ851992 DNM851992 DXI851992 EHE851992 ERA851992 FAW851992 FKS851992 FUO851992 GEK851992 GOG851992 GYC851992 HHY851992 HRU851992 IBQ851992 ILM851992 IVI851992 JFE851992 JPA851992 JYW851992 KIS851992 KSO851992 LCK851992 LMG851992 LWC851992 MFY851992 MPU851992 MZQ851992 NJM851992 NTI851992 ODE851992 ONA851992 OWW851992 PGS851992 PQO851992 QAK851992 QKG851992 QUC851992 RDY851992 RNU851992 RXQ851992 SHM851992 SRI851992 TBE851992 TLA851992 TUW851992 UES851992 UOO851992 UYK851992 VIG851992 VSC851992 WBY851992 WLU851992 WVQ851992 I917528 JE917528 TA917528 ACW917528 AMS917528 AWO917528 BGK917528 BQG917528 CAC917528 CJY917528 CTU917528 DDQ917528 DNM917528 DXI917528 EHE917528 ERA917528 FAW917528 FKS917528 FUO917528 GEK917528 GOG917528 GYC917528 HHY917528 HRU917528 IBQ917528 ILM917528 IVI917528 JFE917528 JPA917528 JYW917528 KIS917528 KSO917528 LCK917528 LMG917528 LWC917528 MFY917528 MPU917528 MZQ917528 NJM917528 NTI917528 ODE917528 ONA917528 OWW917528 PGS917528 PQO917528 QAK917528 QKG917528 QUC917528 RDY917528 RNU917528 RXQ917528 SHM917528 SRI917528 TBE917528 TLA917528 TUW917528 UES917528 UOO917528 UYK917528 VIG917528 VSC917528 WBY917528 WLU917528 WVQ917528 I983064 JE983064 TA983064 ACW983064 AMS983064 AWO983064 BGK983064 BQG983064 CAC983064 CJY983064 CTU983064 DDQ983064 DNM983064 DXI983064 EHE983064 ERA983064 FAW983064 FKS983064 FUO983064 GEK983064 GOG983064 GYC983064 HHY983064 HRU983064 IBQ983064 ILM983064 IVI983064 JFE983064 JPA983064 JYW983064 KIS983064 KSO983064 LCK983064 LMG983064 LWC983064 MFY983064 MPU983064 MZQ983064 NJM983064 NTI983064 ODE983064 ONA983064 OWW983064 PGS983064 PQO983064 QAK983064 QKG983064 QUC983064 RDY983064 RNU983064 RXQ983064 SHM983064 SRI983064 TBE983064 TLA983064 TUW983064 UES983064 UOO983064 UYK983064 VIG983064 VSC983064 WBY983064 WLU983064 WVQ983064 I20 JE20 TA20 ACW20 AMS20 AWO20 BGK20 BQG20 CAC20 CJY20 CTU20 DDQ20 DNM20 DXI20 EHE20 ERA20 FAW20 FKS20 FUO20 GEK20 GOG20 GYC20 HHY20 HRU20 IBQ20 ILM20 IVI20 JFE20 JPA20 JYW20 KIS20 KSO20 LCK20 LMG20 LWC20 MFY20 MPU20 MZQ20 NJM20 NTI20 ODE20 ONA20 OWW20 PGS20 PQO20 QAK20 QKG20 QUC20 RDY20 RNU20 RXQ20 SHM20 SRI20 TBE20 TLA20 TUW20 UES20 UOO20 UYK20 VIG20 VSC20 WBY20 WLU20 WVQ20 I65556 JE65556 TA65556 ACW65556 AMS65556 AWO65556 BGK65556 BQG65556 CAC65556 CJY65556 CTU65556 DDQ65556 DNM65556 DXI65556 EHE65556 ERA65556 FAW65556 FKS65556 FUO65556 GEK65556 GOG65556 GYC65556 HHY65556 HRU65556 IBQ65556 ILM65556 IVI65556 JFE65556 JPA65556 JYW65556 KIS65556 KSO65556 LCK65556 LMG65556 LWC65556 MFY65556 MPU65556 MZQ65556 NJM65556 NTI65556 ODE65556 ONA65556 OWW65556 PGS65556 PQO65556 QAK65556 QKG65556 QUC65556 RDY65556 RNU65556 RXQ65556 SHM65556 SRI65556 TBE65556 TLA65556 TUW65556 UES65556 UOO65556 UYK65556 VIG65556 VSC65556 WBY65556 WLU65556 WVQ65556 I131092 JE131092 TA131092 ACW131092 AMS131092 AWO131092 BGK131092 BQG131092 CAC131092 CJY131092 CTU131092 DDQ131092 DNM131092 DXI131092 EHE131092 ERA131092 FAW131092 FKS131092 FUO131092 GEK131092 GOG131092 GYC131092 HHY131092 HRU131092 IBQ131092 ILM131092 IVI131092 JFE131092 JPA131092 JYW131092 KIS131092 KSO131092 LCK131092 LMG131092 LWC131092 MFY131092 MPU131092 MZQ131092 NJM131092 NTI131092 ODE131092 ONA131092 OWW131092 PGS131092 PQO131092 QAK131092 QKG131092 QUC131092 RDY131092 RNU131092 RXQ131092 SHM131092 SRI131092 TBE131092 TLA131092 TUW131092 UES131092 UOO131092 UYK131092 VIG131092 VSC131092 WBY131092 WLU131092 WVQ131092 I196628 JE196628 TA196628 ACW196628 AMS196628 AWO196628 BGK196628 BQG196628 CAC196628 CJY196628 CTU196628 DDQ196628 DNM196628 DXI196628 EHE196628 ERA196628 FAW196628 FKS196628 FUO196628 GEK196628 GOG196628 GYC196628 HHY196628 HRU196628 IBQ196628 ILM196628 IVI196628 JFE196628 JPA196628 JYW196628 KIS196628 KSO196628 LCK196628 LMG196628 LWC196628 MFY196628 MPU196628 MZQ196628 NJM196628 NTI196628 ODE196628 ONA196628 OWW196628 PGS196628 PQO196628 QAK196628 QKG196628 QUC196628 RDY196628 RNU196628 RXQ196628 SHM196628 SRI196628 TBE196628 TLA196628 TUW196628 UES196628 UOO196628 UYK196628 VIG196628 VSC196628 WBY196628 WLU196628 WVQ196628 I262164 JE262164 TA262164 ACW262164 AMS262164 AWO262164 BGK262164 BQG262164 CAC262164 CJY262164 CTU262164 DDQ262164 DNM262164 DXI262164 EHE262164 ERA262164 FAW262164 FKS262164 FUO262164 GEK262164 GOG262164 GYC262164 HHY262164 HRU262164 IBQ262164 ILM262164 IVI262164 JFE262164 JPA262164 JYW262164 KIS262164 KSO262164 LCK262164 LMG262164 LWC262164 MFY262164 MPU262164 MZQ262164 NJM262164 NTI262164 ODE262164 ONA262164 OWW262164 PGS262164 PQO262164 QAK262164 QKG262164 QUC262164 RDY262164 RNU262164 RXQ262164 SHM262164 SRI262164 TBE262164 TLA262164 TUW262164 UES262164 UOO262164 UYK262164 VIG262164 VSC262164 WBY262164 WLU262164 WVQ262164 I327700 JE327700 TA327700 ACW327700 AMS327700 AWO327700 BGK327700 BQG327700 CAC327700 CJY327700 CTU327700 DDQ327700 DNM327700 DXI327700 EHE327700 ERA327700 FAW327700 FKS327700 FUO327700 GEK327700 GOG327700 GYC327700 HHY327700 HRU327700 IBQ327700 ILM327700 IVI327700 JFE327700 JPA327700 JYW327700 KIS327700 KSO327700 LCK327700 LMG327700 LWC327700 MFY327700 MPU327700 MZQ327700 NJM327700 NTI327700 ODE327700 ONA327700 OWW327700 PGS327700 PQO327700 QAK327700 QKG327700 QUC327700 RDY327700 RNU327700 RXQ327700 SHM327700 SRI327700 TBE327700 TLA327700 TUW327700 UES327700 UOO327700 UYK327700 VIG327700 VSC327700 WBY327700 WLU327700 WVQ327700 I393236 JE393236 TA393236 ACW393236 AMS393236 AWO393236 BGK393236 BQG393236 CAC393236 CJY393236 CTU393236 DDQ393236 DNM393236 DXI393236 EHE393236 ERA393236 FAW393236 FKS393236 FUO393236 GEK393236 GOG393236 GYC393236 HHY393236 HRU393236 IBQ393236 ILM393236 IVI393236 JFE393236 JPA393236 JYW393236 KIS393236 KSO393236 LCK393236 LMG393236 LWC393236 MFY393236 MPU393236 MZQ393236 NJM393236 NTI393236 ODE393236 ONA393236 OWW393236 PGS393236 PQO393236 QAK393236 QKG393236 QUC393236 RDY393236 RNU393236 RXQ393236 SHM393236 SRI393236 TBE393236 TLA393236 TUW393236 UES393236 UOO393236 UYK393236 VIG393236 VSC393236 WBY393236 WLU393236 WVQ393236 I458772 JE458772 TA458772 ACW458772 AMS458772 AWO458772 BGK458772 BQG458772 CAC458772 CJY458772 CTU458772 DDQ458772 DNM458772 DXI458772 EHE458772 ERA458772 FAW458772 FKS458772 FUO458772 GEK458772 GOG458772 GYC458772 HHY458772 HRU458772 IBQ458772 ILM458772 IVI458772 JFE458772 JPA458772 JYW458772 KIS458772 KSO458772 LCK458772 LMG458772 LWC458772 MFY458772 MPU458772 MZQ458772 NJM458772 NTI458772 ODE458772 ONA458772 OWW458772 PGS458772 PQO458772 QAK458772 QKG458772 QUC458772 RDY458772 RNU458772 RXQ458772 SHM458772 SRI458772 TBE458772 TLA458772 TUW458772 UES458772 UOO458772 UYK458772 VIG458772 VSC458772 WBY458772 WLU458772 WVQ458772 I524308 JE524308 TA524308 ACW524308 AMS524308 AWO524308 BGK524308 BQG524308 CAC524308 CJY524308 CTU524308 DDQ524308 DNM524308 DXI524308 EHE524308 ERA524308 FAW524308 FKS524308 FUO524308 GEK524308 GOG524308 GYC524308 HHY524308 HRU524308 IBQ524308 ILM524308 IVI524308 JFE524308 JPA524308 JYW524308 KIS524308 KSO524308 LCK524308 LMG524308 LWC524308 MFY524308 MPU524308 MZQ524308 NJM524308 NTI524308 ODE524308 ONA524308 OWW524308 PGS524308 PQO524308 QAK524308 QKG524308 QUC524308 RDY524308 RNU524308 RXQ524308 SHM524308 SRI524308 TBE524308 TLA524308 TUW524308 UES524308 UOO524308 UYK524308 VIG524308 VSC524308 WBY524308 WLU524308 WVQ524308 I589844 JE589844 TA589844 ACW589844 AMS589844 AWO589844 BGK589844 BQG589844 CAC589844 CJY589844 CTU589844 DDQ589844 DNM589844 DXI589844 EHE589844 ERA589844 FAW589844 FKS589844 FUO589844 GEK589844 GOG589844 GYC589844 HHY589844 HRU589844 IBQ589844 ILM589844 IVI589844 JFE589844 JPA589844 JYW589844 KIS589844 KSO589844 LCK589844 LMG589844 LWC589844 MFY589844 MPU589844 MZQ589844 NJM589844 NTI589844 ODE589844 ONA589844 OWW589844 PGS589844 PQO589844 QAK589844 QKG589844 QUC589844 RDY589844 RNU589844 RXQ589844 SHM589844 SRI589844 TBE589844 TLA589844 TUW589844 UES589844 UOO589844 UYK589844 VIG589844 VSC589844 WBY589844 WLU589844 WVQ589844 I655380 JE655380 TA655380 ACW655380 AMS655380 AWO655380 BGK655380 BQG655380 CAC655380 CJY655380 CTU655380 DDQ655380 DNM655380 DXI655380 EHE655380 ERA655380 FAW655380 FKS655380 FUO655380 GEK655380 GOG655380 GYC655380 HHY655380 HRU655380 IBQ655380 ILM655380 IVI655380 JFE655380 JPA655380 JYW655380 KIS655380 KSO655380 LCK655380 LMG655380 LWC655380 MFY655380 MPU655380 MZQ655380 NJM655380 NTI655380 ODE655380 ONA655380 OWW655380 PGS655380 PQO655380 QAK655380 QKG655380 QUC655380 RDY655380 RNU655380 RXQ655380 SHM655380 SRI655380 TBE655380 TLA655380 TUW655380 UES655380 UOO655380 UYK655380 VIG655380 VSC655380 WBY655380 WLU655380 WVQ655380 I720916 JE720916 TA720916 ACW720916 AMS720916 AWO720916 BGK720916 BQG720916 CAC720916 CJY720916 CTU720916 DDQ720916 DNM720916 DXI720916 EHE720916 ERA720916 FAW720916 FKS720916 FUO720916 GEK720916 GOG720916 GYC720916 HHY720916 HRU720916 IBQ720916 ILM720916 IVI720916 JFE720916 JPA720916 JYW720916 KIS720916 KSO720916 LCK720916 LMG720916 LWC720916 MFY720916 MPU720916 MZQ720916 NJM720916 NTI720916 ODE720916 ONA720916 OWW720916 PGS720916 PQO720916 QAK720916 QKG720916 QUC720916 RDY720916 RNU720916 RXQ720916 SHM720916 SRI720916 TBE720916 TLA720916 TUW720916 UES720916 UOO720916 UYK720916 VIG720916 VSC720916 WBY720916 WLU720916 WVQ720916 I786452 JE786452 TA786452 ACW786452 AMS786452 AWO786452 BGK786452 BQG786452 CAC786452 CJY786452 CTU786452 DDQ786452 DNM786452 DXI786452 EHE786452 ERA786452 FAW786452 FKS786452 FUO786452 GEK786452 GOG786452 GYC786452 HHY786452 HRU786452 IBQ786452 ILM786452 IVI786452 JFE786452 JPA786452 JYW786452 KIS786452 KSO786452 LCK786452 LMG786452 LWC786452 MFY786452 MPU786452 MZQ786452 NJM786452 NTI786452 ODE786452 ONA786452 OWW786452 PGS786452 PQO786452 QAK786452 QKG786452 QUC786452 RDY786452 RNU786452 RXQ786452 SHM786452 SRI786452 TBE786452 TLA786452 TUW786452 UES786452 UOO786452 UYK786452 VIG786452 VSC786452 WBY786452 WLU786452 WVQ786452 I851988 JE851988 TA851988 ACW851988 AMS851988 AWO851988 BGK851988 BQG851988 CAC851988 CJY851988 CTU851988 DDQ851988 DNM851988 DXI851988 EHE851988 ERA851988 FAW851988 FKS851988 FUO851988 GEK851988 GOG851988 GYC851988 HHY851988 HRU851988 IBQ851988 ILM851988 IVI851988 JFE851988 JPA851988 JYW851988 KIS851988 KSO851988 LCK851988 LMG851988 LWC851988 MFY851988 MPU851988 MZQ851988 NJM851988 NTI851988 ODE851988 ONA851988 OWW851988 PGS851988 PQO851988 QAK851988 QKG851988 QUC851988 RDY851988 RNU851988 RXQ851988 SHM851988 SRI851988 TBE851988 TLA851988 TUW851988 UES851988 UOO851988 UYK851988 VIG851988 VSC851988 WBY851988 WLU851988 WVQ851988 I917524 JE917524 TA917524 ACW917524 AMS917524 AWO917524 BGK917524 BQG917524 CAC917524 CJY917524 CTU917524 DDQ917524 DNM917524 DXI917524 EHE917524 ERA917524 FAW917524 FKS917524 FUO917524 GEK917524 GOG917524 GYC917524 HHY917524 HRU917524 IBQ917524 ILM917524 IVI917524 JFE917524 JPA917524 JYW917524 KIS917524 KSO917524 LCK917524 LMG917524 LWC917524 MFY917524 MPU917524 MZQ917524 NJM917524 NTI917524 ODE917524 ONA917524 OWW917524 PGS917524 PQO917524 QAK917524 QKG917524 QUC917524 RDY917524 RNU917524 RXQ917524 SHM917524 SRI917524 TBE917524 TLA917524 TUW917524 UES917524 UOO917524 UYK917524 VIG917524 VSC917524 WBY917524 WLU917524 WVQ917524 I983060 JE983060 TA983060 ACW983060 AMS983060 AWO983060 BGK983060 BQG983060 CAC983060 CJY983060 CTU983060 DDQ983060 DNM983060 DXI983060 EHE983060 ERA983060 FAW983060 FKS983060 FUO983060 GEK983060 GOG983060 GYC983060 HHY983060 HRU983060 IBQ983060 ILM983060 IVI983060 JFE983060 JPA983060 JYW983060 KIS983060 KSO983060 LCK983060 LMG983060 LWC983060 MFY983060 MPU983060 MZQ983060 NJM983060 NTI983060 ODE983060 ONA983060 OWW983060 PGS983060 PQO983060 QAK983060 QKG983060 QUC983060 RDY983060 RNU983060 RXQ983060 SHM983060 SRI983060 TBE983060 TLA983060 TUW983060 UES983060 UOO983060 UYK983060 VIG983060 VSC983060 WBY983060 WLU983060 WVQ983060 I28 JE28 TA28 ACW28 AMS28 AWO28 BGK28 BQG28 CAC28 CJY28 CTU28 DDQ28 DNM28 DXI28 EHE28 ERA28 FAW28 FKS28 FUO28 GEK28 GOG28 GYC28 HHY28 HRU28 IBQ28 ILM28 IVI28 JFE28 JPA28 JYW28 KIS28 KSO28 LCK28 LMG28 LWC28 MFY28 MPU28 MZQ28 NJM28 NTI28 ODE28 ONA28 OWW28 PGS28 PQO28 QAK28 QKG28 QUC28 RDY28 RNU28 RXQ28 SHM28 SRI28 TBE28 TLA28 TUW28 UES28 UOO28 UYK28 VIG28 VSC28 WBY28 WLU28 WVQ28 I65564 JE65564 TA65564 ACW65564 AMS65564 AWO65564 BGK65564 BQG65564 CAC65564 CJY65564 CTU65564 DDQ65564 DNM65564 DXI65564 EHE65564 ERA65564 FAW65564 FKS65564 FUO65564 GEK65564 GOG65564 GYC65564 HHY65564 HRU65564 IBQ65564 ILM65564 IVI65564 JFE65564 JPA65564 JYW65564 KIS65564 KSO65564 LCK65564 LMG65564 LWC65564 MFY65564 MPU65564 MZQ65564 NJM65564 NTI65564 ODE65564 ONA65564 OWW65564 PGS65564 PQO65564 QAK65564 QKG65564 QUC65564 RDY65564 RNU65564 RXQ65564 SHM65564 SRI65564 TBE65564 TLA65564 TUW65564 UES65564 UOO65564 UYK65564 VIG65564 VSC65564 WBY65564 WLU65564 WVQ65564 I131100 JE131100 TA131100 ACW131100 AMS131100 AWO131100 BGK131100 BQG131100 CAC131100 CJY131100 CTU131100 DDQ131100 DNM131100 DXI131100 EHE131100 ERA131100 FAW131100 FKS131100 FUO131100 GEK131100 GOG131100 GYC131100 HHY131100 HRU131100 IBQ131100 ILM131100 IVI131100 JFE131100 JPA131100 JYW131100 KIS131100 KSO131100 LCK131100 LMG131100 LWC131100 MFY131100 MPU131100 MZQ131100 NJM131100 NTI131100 ODE131100 ONA131100 OWW131100 PGS131100 PQO131100 QAK131100 QKG131100 QUC131100 RDY131100 RNU131100 RXQ131100 SHM131100 SRI131100 TBE131100 TLA131100 TUW131100 UES131100 UOO131100 UYK131100 VIG131100 VSC131100 WBY131100 WLU131100 WVQ131100 I196636 JE196636 TA196636 ACW196636 AMS196636 AWO196636 BGK196636 BQG196636 CAC196636 CJY196636 CTU196636 DDQ196636 DNM196636 DXI196636 EHE196636 ERA196636 FAW196636 FKS196636 FUO196636 GEK196636 GOG196636 GYC196636 HHY196636 HRU196636 IBQ196636 ILM196636 IVI196636 JFE196636 JPA196636 JYW196636 KIS196636 KSO196636 LCK196636 LMG196636 LWC196636 MFY196636 MPU196636 MZQ196636 NJM196636 NTI196636 ODE196636 ONA196636 OWW196636 PGS196636 PQO196636 QAK196636 QKG196636 QUC196636 RDY196636 RNU196636 RXQ196636 SHM196636 SRI196636 TBE196636 TLA196636 TUW196636 UES196636 UOO196636 UYK196636 VIG196636 VSC196636 WBY196636 WLU196636 WVQ196636 I262172 JE262172 TA262172 ACW262172 AMS262172 AWO262172 BGK262172 BQG262172 CAC262172 CJY262172 CTU262172 DDQ262172 DNM262172 DXI262172 EHE262172 ERA262172 FAW262172 FKS262172 FUO262172 GEK262172 GOG262172 GYC262172 HHY262172 HRU262172 IBQ262172 ILM262172 IVI262172 JFE262172 JPA262172 JYW262172 KIS262172 KSO262172 LCK262172 LMG262172 LWC262172 MFY262172 MPU262172 MZQ262172 NJM262172 NTI262172 ODE262172 ONA262172 OWW262172 PGS262172 PQO262172 QAK262172 QKG262172 QUC262172 RDY262172 RNU262172 RXQ262172 SHM262172 SRI262172 TBE262172 TLA262172 TUW262172 UES262172 UOO262172 UYK262172 VIG262172 VSC262172 WBY262172 WLU262172 WVQ262172 I327708 JE327708 TA327708 ACW327708 AMS327708 AWO327708 BGK327708 BQG327708 CAC327708 CJY327708 CTU327708 DDQ327708 DNM327708 DXI327708 EHE327708 ERA327708 FAW327708 FKS327708 FUO327708 GEK327708 GOG327708 GYC327708 HHY327708 HRU327708 IBQ327708 ILM327708 IVI327708 JFE327708 JPA327708 JYW327708 KIS327708 KSO327708 LCK327708 LMG327708 LWC327708 MFY327708 MPU327708 MZQ327708 NJM327708 NTI327708 ODE327708 ONA327708 OWW327708 PGS327708 PQO327708 QAK327708 QKG327708 QUC327708 RDY327708 RNU327708 RXQ327708 SHM327708 SRI327708 TBE327708 TLA327708 TUW327708 UES327708 UOO327708 UYK327708 VIG327708 VSC327708 WBY327708 WLU327708 WVQ327708 I393244 JE393244 TA393244 ACW393244 AMS393244 AWO393244 BGK393244 BQG393244 CAC393244 CJY393244 CTU393244 DDQ393244 DNM393244 DXI393244 EHE393244 ERA393244 FAW393244 FKS393244 FUO393244 GEK393244 GOG393244 GYC393244 HHY393244 HRU393244 IBQ393244 ILM393244 IVI393244 JFE393244 JPA393244 JYW393244 KIS393244 KSO393244 LCK393244 LMG393244 LWC393244 MFY393244 MPU393244 MZQ393244 NJM393244 NTI393244 ODE393244 ONA393244 OWW393244 PGS393244 PQO393244 QAK393244 QKG393244 QUC393244 RDY393244 RNU393244 RXQ393244 SHM393244 SRI393244 TBE393244 TLA393244 TUW393244 UES393244 UOO393244 UYK393244 VIG393244 VSC393244 WBY393244 WLU393244 WVQ393244 I458780 JE458780 TA458780 ACW458780 AMS458780 AWO458780 BGK458780 BQG458780 CAC458780 CJY458780 CTU458780 DDQ458780 DNM458780 DXI458780 EHE458780 ERA458780 FAW458780 FKS458780 FUO458780 GEK458780 GOG458780 GYC458780 HHY458780 HRU458780 IBQ458780 ILM458780 IVI458780 JFE458780 JPA458780 JYW458780 KIS458780 KSO458780 LCK458780 LMG458780 LWC458780 MFY458780 MPU458780 MZQ458780 NJM458780 NTI458780 ODE458780 ONA458780 OWW458780 PGS458780 PQO458780 QAK458780 QKG458780 QUC458780 RDY458780 RNU458780 RXQ458780 SHM458780 SRI458780 TBE458780 TLA458780 TUW458780 UES458780 UOO458780 UYK458780 VIG458780 VSC458780 WBY458780 WLU458780 WVQ458780 I524316 JE524316 TA524316 ACW524316 AMS524316 AWO524316 BGK524316 BQG524316 CAC524316 CJY524316 CTU524316 DDQ524316 DNM524316 DXI524316 EHE524316 ERA524316 FAW524316 FKS524316 FUO524316 GEK524316 GOG524316 GYC524316 HHY524316 HRU524316 IBQ524316 ILM524316 IVI524316 JFE524316 JPA524316 JYW524316 KIS524316 KSO524316 LCK524316 LMG524316 LWC524316 MFY524316 MPU524316 MZQ524316 NJM524316 NTI524316 ODE524316 ONA524316 OWW524316 PGS524316 PQO524316 QAK524316 QKG524316 QUC524316 RDY524316 RNU524316 RXQ524316 SHM524316 SRI524316 TBE524316 TLA524316 TUW524316 UES524316 UOO524316 UYK524316 VIG524316 VSC524316 WBY524316 WLU524316 WVQ524316 I589852 JE589852 TA589852 ACW589852 AMS589852 AWO589852 BGK589852 BQG589852 CAC589852 CJY589852 CTU589852 DDQ589852 DNM589852 DXI589852 EHE589852 ERA589852 FAW589852 FKS589852 FUO589852 GEK589852 GOG589852 GYC589852 HHY589852 HRU589852 IBQ589852 ILM589852 IVI589852 JFE589852 JPA589852 JYW589852 KIS589852 KSO589852 LCK589852 LMG589852 LWC589852 MFY589852 MPU589852 MZQ589852 NJM589852 NTI589852 ODE589852 ONA589852 OWW589852 PGS589852 PQO589852 QAK589852 QKG589852 QUC589852 RDY589852 RNU589852 RXQ589852 SHM589852 SRI589852 TBE589852 TLA589852 TUW589852 UES589852 UOO589852 UYK589852 VIG589852 VSC589852 WBY589852 WLU589852 WVQ589852 I655388 JE655388 TA655388 ACW655388 AMS655388 AWO655388 BGK655388 BQG655388 CAC655388 CJY655388 CTU655388 DDQ655388 DNM655388 DXI655388 EHE655388 ERA655388 FAW655388 FKS655388 FUO655388 GEK655388 GOG655388 GYC655388 HHY655388 HRU655388 IBQ655388 ILM655388 IVI655388 JFE655388 JPA655388 JYW655388 KIS655388 KSO655388 LCK655388 LMG655388 LWC655388 MFY655388 MPU655388 MZQ655388 NJM655388 NTI655388 ODE655388 ONA655388 OWW655388 PGS655388 PQO655388 QAK655388 QKG655388 QUC655388 RDY655388 RNU655388 RXQ655388 SHM655388 SRI655388 TBE655388 TLA655388 TUW655388 UES655388 UOO655388 UYK655388 VIG655388 VSC655388 WBY655388 WLU655388 WVQ655388 I720924 JE720924 TA720924 ACW720924 AMS720924 AWO720924 BGK720924 BQG720924 CAC720924 CJY720924 CTU720924 DDQ720924 DNM720924 DXI720924 EHE720924 ERA720924 FAW720924 FKS720924 FUO720924 GEK720924 GOG720924 GYC720924 HHY720924 HRU720924 IBQ720924 ILM720924 IVI720924 JFE720924 JPA720924 JYW720924 KIS720924 KSO720924 LCK720924 LMG720924 LWC720924 MFY720924 MPU720924 MZQ720924 NJM720924 NTI720924 ODE720924 ONA720924 OWW720924 PGS720924 PQO720924 QAK720924 QKG720924 QUC720924 RDY720924 RNU720924 RXQ720924 SHM720924 SRI720924 TBE720924 TLA720924 TUW720924 UES720924 UOO720924 UYK720924 VIG720924 VSC720924 WBY720924 WLU720924 WVQ720924 I786460 JE786460 TA786460 ACW786460 AMS786460 AWO786460 BGK786460 BQG786460 CAC786460 CJY786460 CTU786460 DDQ786460 DNM786460 DXI786460 EHE786460 ERA786460 FAW786460 FKS786460 FUO786460 GEK786460 GOG786460 GYC786460 HHY786460 HRU786460 IBQ786460 ILM786460 IVI786460 JFE786460 JPA786460 JYW786460 KIS786460 KSO786460 LCK786460 LMG786460 LWC786460 MFY786460 MPU786460 MZQ786460 NJM786460 NTI786460 ODE786460 ONA786460 OWW786460 PGS786460 PQO786460 QAK786460 QKG786460 QUC786460 RDY786460 RNU786460 RXQ786460 SHM786460 SRI786460 TBE786460 TLA786460 TUW786460 UES786460 UOO786460 UYK786460 VIG786460 VSC786460 WBY786460 WLU786460 WVQ786460 I851996 JE851996 TA851996 ACW851996 AMS851996 AWO851996 BGK851996 BQG851996 CAC851996 CJY851996 CTU851996 DDQ851996 DNM851996 DXI851996 EHE851996 ERA851996 FAW851996 FKS851996 FUO851996 GEK851996 GOG851996 GYC851996 HHY851996 HRU851996 IBQ851996 ILM851996 IVI851996 JFE851996 JPA851996 JYW851996 KIS851996 KSO851996 LCK851996 LMG851996 LWC851996 MFY851996 MPU851996 MZQ851996 NJM851996 NTI851996 ODE851996 ONA851996 OWW851996 PGS851996 PQO851996 QAK851996 QKG851996 QUC851996 RDY851996 RNU851996 RXQ851996 SHM851996 SRI851996 TBE851996 TLA851996 TUW851996 UES851996 UOO851996 UYK851996 VIG851996 VSC851996 WBY851996 WLU851996 WVQ851996 I917532 JE917532 TA917532 ACW917532 AMS917532 AWO917532 BGK917532 BQG917532 CAC917532 CJY917532 CTU917532 DDQ917532 DNM917532 DXI917532 EHE917532 ERA917532 FAW917532 FKS917532 FUO917532 GEK917532 GOG917532 GYC917532 HHY917532 HRU917532 IBQ917532 ILM917532 IVI917532 JFE917532 JPA917532 JYW917532 KIS917532 KSO917532 LCK917532 LMG917532 LWC917532 MFY917532 MPU917532 MZQ917532 NJM917532 NTI917532 ODE917532 ONA917532 OWW917532 PGS917532 PQO917532 QAK917532 QKG917532 QUC917532 RDY917532 RNU917532 RXQ917532 SHM917532 SRI917532 TBE917532 TLA917532 TUW917532 UES917532 UOO917532 UYK917532 VIG917532 VSC917532 WBY917532 WLU917532 WVQ917532 I983068 JE983068 TA983068 ACW983068 AMS983068 AWO983068 BGK983068 BQG983068 CAC983068 CJY983068 CTU983068 DDQ983068 DNM983068 DXI983068 EHE983068 ERA983068 FAW983068 FKS983068 FUO983068 GEK983068 GOG983068 GYC983068 HHY983068 HRU983068 IBQ983068 ILM983068 IVI983068 JFE983068 JPA983068 JYW983068 KIS983068 KSO983068 LCK983068 LMG983068 LWC983068 MFY983068 MPU983068 MZQ983068 NJM983068 NTI983068 ODE983068 ONA983068 OWW983068 PGS983068 PQO983068 QAK983068 QKG983068 QUC983068 RDY983068 RNU983068 RXQ983068 SHM983068 SRI983068 TBE983068 TLA983068 TUW983068 UES983068 UOO983068 UYK983068 VIG983068 VSC983068 WBY983068 WLU983068 WVQ983068</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D776DA-2586-4320-9090-E4FBD38A70A4}">
  <sheetPr codeName="Munka12">
    <tabColor indexed="11"/>
  </sheetPr>
  <dimension ref="A1:AK41"/>
  <sheetViews>
    <sheetView workbookViewId="0">
      <selection activeCell="H21" sqref="H21:I21"/>
    </sheetView>
  </sheetViews>
  <sheetFormatPr defaultRowHeight="13.2" x14ac:dyDescent="0.25"/>
  <cols>
    <col min="1" max="1" width="5.44140625" customWidth="1"/>
    <col min="2" max="2" width="4.44140625" customWidth="1"/>
    <col min="3" max="3" width="8.33203125" customWidth="1"/>
    <col min="4" max="4" width="7.109375" customWidth="1"/>
    <col min="5" max="5" width="9.33203125" customWidth="1"/>
    <col min="6" max="6" width="7.109375" customWidth="1"/>
    <col min="7" max="7" width="9.33203125" customWidth="1"/>
    <col min="8" max="8" width="7.109375" customWidth="1"/>
    <col min="9" max="9" width="9.33203125" customWidth="1"/>
    <col min="10" max="10" width="10.44140625" customWidth="1"/>
    <col min="11" max="13" width="8.5546875" customWidth="1"/>
    <col min="15" max="15" width="5.5546875" customWidth="1"/>
    <col min="16" max="16" width="4.5546875" customWidth="1"/>
    <col min="17" max="17" width="11.6640625" customWidth="1"/>
    <col min="25" max="25" width="10.33203125" hidden="1" customWidth="1"/>
    <col min="26" max="37" width="0" hidden="1" customWidth="1"/>
  </cols>
  <sheetData>
    <row r="1" spans="1:37" ht="24.6" x14ac:dyDescent="0.25">
      <c r="A1" s="674" t="str">
        <f>Altalanos!$A$6</f>
        <v>Somogy Vármegyei Tenisz DO A kategória</v>
      </c>
      <c r="B1" s="674"/>
      <c r="C1" s="674"/>
      <c r="D1" s="674"/>
      <c r="E1" s="674"/>
      <c r="F1" s="674"/>
      <c r="G1" s="129"/>
      <c r="H1" s="132" t="s">
        <v>44</v>
      </c>
      <c r="I1" s="130"/>
      <c r="J1" s="131"/>
      <c r="L1" s="133"/>
      <c r="M1" s="157"/>
      <c r="N1" s="158"/>
      <c r="O1" s="158" t="s">
        <v>11</v>
      </c>
      <c r="P1" s="158"/>
      <c r="Q1" s="159"/>
      <c r="R1" s="158"/>
      <c r="AB1" s="211" t="e">
        <f>IF(Y5=1,CONCATENATE(VLOOKUP(Y3,AA16:AH27,2)),CONCATENATE(VLOOKUP(Y3,AA2:AK13,2)))</f>
        <v>#N/A</v>
      </c>
      <c r="AC1" s="211" t="e">
        <f>IF(Y5=1,CONCATENATE(VLOOKUP(Y3,AA16:AK27,3)),CONCATENATE(VLOOKUP(Y3,AA2:AK13,3)))</f>
        <v>#N/A</v>
      </c>
      <c r="AD1" s="211" t="e">
        <f>IF(Y5=1,CONCATENATE(VLOOKUP(Y3,AA16:AK27,4)),CONCATENATE(VLOOKUP(Y3,AA2:AK13,4)))</f>
        <v>#N/A</v>
      </c>
      <c r="AE1" s="211" t="e">
        <f>IF(Y5=1,CONCATENATE(VLOOKUP(Y3,AA16:AK27,5)),CONCATENATE(VLOOKUP(Y3,AA2:AK13,5)))</f>
        <v>#N/A</v>
      </c>
      <c r="AF1" s="211" t="e">
        <f>IF(Y5=1,CONCATENATE(VLOOKUP(Y3,AA16:AK27,6)),CONCATENATE(VLOOKUP(Y3,AA2:AK13,6)))</f>
        <v>#N/A</v>
      </c>
      <c r="AG1" s="211" t="e">
        <f>IF(Y5=1,CONCATENATE(VLOOKUP(Y3,AA16:AK27,7)),CONCATENATE(VLOOKUP(Y3,AA2:AK13,7)))</f>
        <v>#N/A</v>
      </c>
      <c r="AH1" s="211" t="e">
        <f>IF(Y5=1,CONCATENATE(VLOOKUP(Y3,AA16:AK27,8)),CONCATENATE(VLOOKUP(Y3,AA2:AK13,8)))</f>
        <v>#N/A</v>
      </c>
      <c r="AI1" s="211" t="e">
        <f>IF(Y5=1,CONCATENATE(VLOOKUP(Y3,AA16:AK27,9)),CONCATENATE(VLOOKUP(Y3,AA2:AK13,9)))</f>
        <v>#N/A</v>
      </c>
      <c r="AJ1" s="211" t="e">
        <f>IF(Y5=1,CONCATENATE(VLOOKUP(Y3,AA16:AK27,10)),CONCATENATE(VLOOKUP(Y3,AA2:AK13,10)))</f>
        <v>#N/A</v>
      </c>
      <c r="AK1" s="211" t="e">
        <f>IF(Y5=1,CONCATENATE(VLOOKUP(Y3,AA16:AK27,11)),CONCATENATE(VLOOKUP(Y3,AA2:AK13,11)))</f>
        <v>#N/A</v>
      </c>
    </row>
    <row r="2" spans="1:37" x14ac:dyDescent="0.25">
      <c r="A2" s="134" t="s">
        <v>43</v>
      </c>
      <c r="B2" s="135"/>
      <c r="C2" s="135"/>
      <c r="D2" s="135"/>
      <c r="E2" s="242" t="str">
        <f>Altalanos!$B$8</f>
        <v>A-V.kcs.-U14-L</v>
      </c>
      <c r="F2" s="135"/>
      <c r="G2" s="136"/>
      <c r="H2" s="137"/>
      <c r="I2" s="137"/>
      <c r="J2" s="138"/>
      <c r="K2" s="133"/>
      <c r="L2" s="133"/>
      <c r="M2" s="133"/>
      <c r="N2" s="160"/>
      <c r="O2" s="161"/>
      <c r="P2" s="160"/>
      <c r="Q2" s="161"/>
      <c r="R2" s="160"/>
      <c r="Y2" s="207"/>
      <c r="Z2" s="206"/>
      <c r="AA2" s="206" t="s">
        <v>52</v>
      </c>
      <c r="AB2" s="200">
        <v>150</v>
      </c>
      <c r="AC2" s="200">
        <v>120</v>
      </c>
      <c r="AD2" s="200">
        <v>100</v>
      </c>
      <c r="AE2" s="200">
        <v>80</v>
      </c>
      <c r="AF2" s="200">
        <v>70</v>
      </c>
      <c r="AG2" s="200">
        <v>60</v>
      </c>
      <c r="AH2" s="200">
        <v>55</v>
      </c>
      <c r="AI2" s="200">
        <v>50</v>
      </c>
      <c r="AJ2" s="200">
        <v>45</v>
      </c>
      <c r="AK2" s="200">
        <v>40</v>
      </c>
    </row>
    <row r="3" spans="1:37" x14ac:dyDescent="0.25">
      <c r="A3" s="36" t="s">
        <v>21</v>
      </c>
      <c r="B3" s="36"/>
      <c r="C3" s="36"/>
      <c r="D3" s="36"/>
      <c r="E3" s="36" t="s">
        <v>19</v>
      </c>
      <c r="F3" s="36"/>
      <c r="G3" s="36"/>
      <c r="H3" s="36" t="s">
        <v>24</v>
      </c>
      <c r="I3" s="36"/>
      <c r="J3" s="67"/>
      <c r="K3" s="36"/>
      <c r="L3" s="37" t="s">
        <v>25</v>
      </c>
      <c r="M3" s="36"/>
      <c r="N3" s="163"/>
      <c r="O3" s="162"/>
      <c r="P3" s="163"/>
      <c r="Q3" s="199" t="s">
        <v>59</v>
      </c>
      <c r="R3" s="200" t="s">
        <v>62</v>
      </c>
      <c r="Y3" s="206">
        <f>IF(H4="OB","A",IF(H4="IX","W",H4))</f>
        <v>0</v>
      </c>
      <c r="Z3" s="206"/>
      <c r="AA3" s="206" t="s">
        <v>65</v>
      </c>
      <c r="AB3" s="200">
        <v>120</v>
      </c>
      <c r="AC3" s="200">
        <v>90</v>
      </c>
      <c r="AD3" s="200">
        <v>65</v>
      </c>
      <c r="AE3" s="200">
        <v>55</v>
      </c>
      <c r="AF3" s="200">
        <v>50</v>
      </c>
      <c r="AG3" s="200">
        <v>45</v>
      </c>
      <c r="AH3" s="200">
        <v>40</v>
      </c>
      <c r="AI3" s="200">
        <v>35</v>
      </c>
      <c r="AJ3" s="200">
        <v>25</v>
      </c>
      <c r="AK3" s="200">
        <v>20</v>
      </c>
    </row>
    <row r="4" spans="1:37" ht="13.8" thickBot="1" x14ac:dyDescent="0.3">
      <c r="A4" s="675">
        <f>Altalanos!$A$10</f>
        <v>46135</v>
      </c>
      <c r="B4" s="675"/>
      <c r="C4" s="675"/>
      <c r="D4" s="139"/>
      <c r="E4" s="140" t="str">
        <f>Altalanos!$C$10</f>
        <v>Balatonboglár</v>
      </c>
      <c r="F4" s="140"/>
      <c r="G4" s="140"/>
      <c r="H4" s="142"/>
      <c r="I4" s="140"/>
      <c r="J4" s="141"/>
      <c r="K4" s="142"/>
      <c r="L4" s="143" t="str">
        <f>Altalanos!$E$10</f>
        <v>Nagyistók-Nádasi Judit</v>
      </c>
      <c r="M4" s="142"/>
      <c r="N4" s="164"/>
      <c r="O4" s="165"/>
      <c r="P4" s="164"/>
      <c r="Q4" s="201" t="s">
        <v>63</v>
      </c>
      <c r="R4" s="202" t="s">
        <v>60</v>
      </c>
      <c r="Y4" s="206"/>
      <c r="Z4" s="206"/>
      <c r="AA4" s="206" t="s">
        <v>66</v>
      </c>
      <c r="AB4" s="200">
        <v>90</v>
      </c>
      <c r="AC4" s="200">
        <v>60</v>
      </c>
      <c r="AD4" s="200">
        <v>45</v>
      </c>
      <c r="AE4" s="200">
        <v>34</v>
      </c>
      <c r="AF4" s="200">
        <v>27</v>
      </c>
      <c r="AG4" s="200">
        <v>22</v>
      </c>
      <c r="AH4" s="200">
        <v>18</v>
      </c>
      <c r="AI4" s="200">
        <v>15</v>
      </c>
      <c r="AJ4" s="200">
        <v>12</v>
      </c>
      <c r="AK4" s="200">
        <v>9</v>
      </c>
    </row>
    <row r="5" spans="1:37" x14ac:dyDescent="0.25">
      <c r="A5" s="30"/>
      <c r="B5" s="30" t="s">
        <v>41</v>
      </c>
      <c r="C5" s="154" t="s">
        <v>50</v>
      </c>
      <c r="D5" s="30" t="s">
        <v>35</v>
      </c>
      <c r="E5" s="30" t="s">
        <v>55</v>
      </c>
      <c r="F5" s="30"/>
      <c r="G5" s="30" t="s">
        <v>23</v>
      </c>
      <c r="H5" s="30"/>
      <c r="I5" s="30" t="s">
        <v>26</v>
      </c>
      <c r="J5" s="30"/>
      <c r="K5" s="195" t="s">
        <v>56</v>
      </c>
      <c r="L5" s="195" t="s">
        <v>57</v>
      </c>
      <c r="M5" s="195" t="s">
        <v>58</v>
      </c>
      <c r="Q5" s="203" t="s">
        <v>64</v>
      </c>
      <c r="R5" s="204" t="s">
        <v>61</v>
      </c>
      <c r="Y5" s="206">
        <f>IF(OR(Altalanos!$A$8="F1",Altalanos!$A$8="F2",Altalanos!$A$8="N1",Altalanos!$A$8="N2"),1,2)</f>
        <v>2</v>
      </c>
      <c r="Z5" s="206"/>
      <c r="AA5" s="206" t="s">
        <v>67</v>
      </c>
      <c r="AB5" s="200">
        <v>60</v>
      </c>
      <c r="AC5" s="200">
        <v>40</v>
      </c>
      <c r="AD5" s="200">
        <v>30</v>
      </c>
      <c r="AE5" s="200">
        <v>20</v>
      </c>
      <c r="AF5" s="200">
        <v>18</v>
      </c>
      <c r="AG5" s="200">
        <v>15</v>
      </c>
      <c r="AH5" s="200">
        <v>12</v>
      </c>
      <c r="AI5" s="200">
        <v>10</v>
      </c>
      <c r="AJ5" s="200">
        <v>8</v>
      </c>
      <c r="AK5" s="200">
        <v>6</v>
      </c>
    </row>
    <row r="6" spans="1:37" x14ac:dyDescent="0.25">
      <c r="A6" s="145"/>
      <c r="B6" s="145"/>
      <c r="C6" s="194"/>
      <c r="D6" s="145"/>
      <c r="E6" s="145"/>
      <c r="F6" s="145"/>
      <c r="G6" s="145"/>
      <c r="H6" s="145"/>
      <c r="I6" s="145"/>
      <c r="J6" s="145"/>
      <c r="K6" s="145"/>
      <c r="L6" s="145"/>
      <c r="M6" s="145"/>
      <c r="Y6" s="206"/>
      <c r="Z6" s="206"/>
      <c r="AA6" s="206" t="s">
        <v>68</v>
      </c>
      <c r="AB6" s="200">
        <v>40</v>
      </c>
      <c r="AC6" s="200">
        <v>25</v>
      </c>
      <c r="AD6" s="200">
        <v>18</v>
      </c>
      <c r="AE6" s="200">
        <v>13</v>
      </c>
      <c r="AF6" s="200">
        <v>10</v>
      </c>
      <c r="AG6" s="200">
        <v>8</v>
      </c>
      <c r="AH6" s="200">
        <v>6</v>
      </c>
      <c r="AI6" s="200">
        <v>5</v>
      </c>
      <c r="AJ6" s="200">
        <v>4</v>
      </c>
      <c r="AK6" s="200">
        <v>3</v>
      </c>
    </row>
    <row r="7" spans="1:37" x14ac:dyDescent="0.25">
      <c r="A7" s="166" t="s">
        <v>52</v>
      </c>
      <c r="B7" s="196">
        <v>3</v>
      </c>
      <c r="C7" s="155" t="str">
        <f>IF($B7="","",VLOOKUP($B7,'A-V.kcs.-U14-L elo'!$A$7:$O$22,5))</f>
        <v>121225</v>
      </c>
      <c r="D7" s="155">
        <v>14</v>
      </c>
      <c r="E7" s="153" t="str">
        <f>UPPER(IF($B7="","",VLOOKUP($B7,'A-V.kcs.-U14-L elo'!$A$7:$O$22,2)))</f>
        <v>GYŐRY</v>
      </c>
      <c r="F7" s="156"/>
      <c r="G7" s="153" t="str">
        <f>IF($B7="","",VLOOKUP($B7,'A-V.kcs.-U14-L elo'!$A$7:$O$22,3))</f>
        <v>Anna</v>
      </c>
      <c r="H7" s="156"/>
      <c r="I7" s="153" t="str">
        <f>IF($B7="","",VLOOKUP($B7,'A-V.kcs.-U14-L elo'!$A$7:$O$22,4))</f>
        <v>B.lelle-Karádi Ált. Isk.és AMI</v>
      </c>
      <c r="J7" s="145"/>
      <c r="K7" s="638" t="s">
        <v>694</v>
      </c>
      <c r="L7" s="208"/>
      <c r="M7" s="213"/>
      <c r="Y7" s="206"/>
      <c r="Z7" s="206"/>
      <c r="AA7" s="206" t="s">
        <v>69</v>
      </c>
      <c r="AB7" s="200">
        <v>25</v>
      </c>
      <c r="AC7" s="200">
        <v>15</v>
      </c>
      <c r="AD7" s="200">
        <v>13</v>
      </c>
      <c r="AE7" s="200">
        <v>8</v>
      </c>
      <c r="AF7" s="200">
        <v>6</v>
      </c>
      <c r="AG7" s="200">
        <v>4</v>
      </c>
      <c r="AH7" s="200">
        <v>3</v>
      </c>
      <c r="AI7" s="200">
        <v>2</v>
      </c>
      <c r="AJ7" s="200">
        <v>1</v>
      </c>
      <c r="AK7" s="200">
        <v>0</v>
      </c>
    </row>
    <row r="8" spans="1:37" x14ac:dyDescent="0.25">
      <c r="A8" s="166"/>
      <c r="B8" s="197"/>
      <c r="C8" s="167"/>
      <c r="D8" s="167"/>
      <c r="E8" s="167"/>
      <c r="F8" s="167"/>
      <c r="G8" s="167"/>
      <c r="H8" s="167"/>
      <c r="I8" s="167"/>
      <c r="J8" s="145"/>
      <c r="K8" s="637"/>
      <c r="L8" s="166"/>
      <c r="M8" s="214"/>
      <c r="Y8" s="206"/>
      <c r="Z8" s="206"/>
      <c r="AA8" s="206" t="s">
        <v>70</v>
      </c>
      <c r="AB8" s="200">
        <v>15</v>
      </c>
      <c r="AC8" s="200">
        <v>10</v>
      </c>
      <c r="AD8" s="200">
        <v>7</v>
      </c>
      <c r="AE8" s="200">
        <v>5</v>
      </c>
      <c r="AF8" s="200">
        <v>4</v>
      </c>
      <c r="AG8" s="200">
        <v>3</v>
      </c>
      <c r="AH8" s="200">
        <v>2</v>
      </c>
      <c r="AI8" s="200">
        <v>1</v>
      </c>
      <c r="AJ8" s="200">
        <v>0</v>
      </c>
      <c r="AK8" s="200">
        <v>0</v>
      </c>
    </row>
    <row r="9" spans="1:37" x14ac:dyDescent="0.25">
      <c r="A9" s="166" t="s">
        <v>53</v>
      </c>
      <c r="B9" s="196">
        <v>1</v>
      </c>
      <c r="C9" s="155" t="str">
        <f>IF($B9="","",VLOOKUP($B9,'A-V.kcs.-U14-L elo'!$A$7:$O$22,5))</f>
        <v>120627</v>
      </c>
      <c r="D9" s="155">
        <v>76</v>
      </c>
      <c r="E9" s="153" t="str">
        <f>UPPER(IF($B9="","",VLOOKUP($B9,'A-V.kcs.-U14-L elo'!$A$7:$O$22,2)))</f>
        <v>BALOGH</v>
      </c>
      <c r="F9" s="156"/>
      <c r="G9" s="153" t="str">
        <f>IF($B9="","",VLOOKUP($B9,'A-V.kcs.-U14-L elo'!$A$7:$O$22,3))</f>
        <v>Rebeka Bella</v>
      </c>
      <c r="H9" s="156"/>
      <c r="I9" s="153" t="str">
        <f>IF($B9="","",VLOOKUP($B9,'A-V.kcs.-U14-L elo'!$A$7:$O$22,4))</f>
        <v>Boglári Ált. Isk. és AMI</v>
      </c>
      <c r="J9" s="145"/>
      <c r="K9" s="638" t="s">
        <v>692</v>
      </c>
      <c r="L9" s="208"/>
      <c r="M9" s="213"/>
      <c r="Y9" s="206"/>
      <c r="Z9" s="206"/>
      <c r="AA9" s="206" t="s">
        <v>71</v>
      </c>
      <c r="AB9" s="200">
        <v>10</v>
      </c>
      <c r="AC9" s="200">
        <v>6</v>
      </c>
      <c r="AD9" s="200">
        <v>4</v>
      </c>
      <c r="AE9" s="200">
        <v>2</v>
      </c>
      <c r="AF9" s="200">
        <v>1</v>
      </c>
      <c r="AG9" s="200">
        <v>0</v>
      </c>
      <c r="AH9" s="200">
        <v>0</v>
      </c>
      <c r="AI9" s="200">
        <v>0</v>
      </c>
      <c r="AJ9" s="200">
        <v>0</v>
      </c>
      <c r="AK9" s="200">
        <v>0</v>
      </c>
    </row>
    <row r="10" spans="1:37" x14ac:dyDescent="0.25">
      <c r="A10" s="166"/>
      <c r="B10" s="197"/>
      <c r="C10" s="167"/>
      <c r="D10" s="167"/>
      <c r="E10" s="167"/>
      <c r="F10" s="167"/>
      <c r="G10" s="167"/>
      <c r="H10" s="167"/>
      <c r="I10" s="167"/>
      <c r="J10" s="145"/>
      <c r="K10" s="637"/>
      <c r="L10" s="166"/>
      <c r="M10" s="214"/>
      <c r="Y10" s="206"/>
      <c r="Z10" s="206"/>
      <c r="AA10" s="206" t="s">
        <v>72</v>
      </c>
      <c r="AB10" s="200">
        <v>6</v>
      </c>
      <c r="AC10" s="200">
        <v>3</v>
      </c>
      <c r="AD10" s="200">
        <v>2</v>
      </c>
      <c r="AE10" s="200">
        <v>1</v>
      </c>
      <c r="AF10" s="200">
        <v>0</v>
      </c>
      <c r="AG10" s="200">
        <v>0</v>
      </c>
      <c r="AH10" s="200">
        <v>0</v>
      </c>
      <c r="AI10" s="200">
        <v>0</v>
      </c>
      <c r="AJ10" s="200">
        <v>0</v>
      </c>
      <c r="AK10" s="200">
        <v>0</v>
      </c>
    </row>
    <row r="11" spans="1:37" x14ac:dyDescent="0.25">
      <c r="A11" s="166" t="s">
        <v>54</v>
      </c>
      <c r="B11" s="196">
        <v>2</v>
      </c>
      <c r="C11" s="155" t="str">
        <f>IF($B11="","",VLOOKUP($B11,'A-V.kcs.-U14-L elo'!$A$7:$O$22,5))</f>
        <v>1210030</v>
      </c>
      <c r="D11" s="155">
        <v>74</v>
      </c>
      <c r="E11" s="153" t="str">
        <f>UPPER(IF($B11="","",VLOOKUP($B11,'A-V.kcs.-U14-L elo'!$A$7:$O$22,2)))</f>
        <v>BORS</v>
      </c>
      <c r="F11" s="156"/>
      <c r="G11" s="153" t="str">
        <f>IF($B11="","",VLOOKUP($B11,'A-V.kcs.-U14-L elo'!$A$7:$O$22,3))</f>
        <v>Panna</v>
      </c>
      <c r="H11" s="156"/>
      <c r="I11" s="153" t="str">
        <f>IF($B11="","",VLOOKUP($B11,'A-V.kcs.-U14-L elo'!$A$7:$O$22,4))</f>
        <v>Boglári Ált. Isk. és AMI</v>
      </c>
      <c r="J11" s="145"/>
      <c r="K11" s="638" t="s">
        <v>693</v>
      </c>
      <c r="L11" s="208"/>
      <c r="M11" s="213"/>
      <c r="Y11" s="206"/>
      <c r="Z11" s="206"/>
      <c r="AA11" s="206" t="s">
        <v>77</v>
      </c>
      <c r="AB11" s="200">
        <v>3</v>
      </c>
      <c r="AC11" s="200">
        <v>2</v>
      </c>
      <c r="AD11" s="200">
        <v>1</v>
      </c>
      <c r="AE11" s="200">
        <v>0</v>
      </c>
      <c r="AF11" s="200">
        <v>0</v>
      </c>
      <c r="AG11" s="200">
        <v>0</v>
      </c>
      <c r="AH11" s="200">
        <v>0</v>
      </c>
      <c r="AI11" s="200">
        <v>0</v>
      </c>
      <c r="AJ11" s="200">
        <v>0</v>
      </c>
      <c r="AK11" s="200">
        <v>0</v>
      </c>
    </row>
    <row r="12" spans="1:37" x14ac:dyDescent="0.25">
      <c r="A12" s="145"/>
      <c r="B12" s="145"/>
      <c r="C12" s="145"/>
      <c r="D12" s="145"/>
      <c r="E12" s="145"/>
      <c r="F12" s="145"/>
      <c r="G12" s="145"/>
      <c r="H12" s="145"/>
      <c r="I12" s="145"/>
      <c r="J12" s="145"/>
      <c r="K12" s="145"/>
      <c r="L12" s="145"/>
      <c r="M12" s="145"/>
      <c r="Y12" s="206"/>
      <c r="Z12" s="206"/>
      <c r="AA12" s="206" t="s">
        <v>73</v>
      </c>
      <c r="AB12" s="210">
        <v>0</v>
      </c>
      <c r="AC12" s="210">
        <v>0</v>
      </c>
      <c r="AD12" s="210">
        <v>0</v>
      </c>
      <c r="AE12" s="210">
        <v>0</v>
      </c>
      <c r="AF12" s="210">
        <v>0</v>
      </c>
      <c r="AG12" s="210">
        <v>0</v>
      </c>
      <c r="AH12" s="210">
        <v>0</v>
      </c>
      <c r="AI12" s="210">
        <v>0</v>
      </c>
      <c r="AJ12" s="210">
        <v>0</v>
      </c>
      <c r="AK12" s="210">
        <v>0</v>
      </c>
    </row>
    <row r="13" spans="1:37" x14ac:dyDescent="0.25">
      <c r="A13" s="145"/>
      <c r="B13" s="145"/>
      <c r="C13" s="145"/>
      <c r="D13" s="145"/>
      <c r="E13" s="145"/>
      <c r="F13" s="145"/>
      <c r="G13" s="145"/>
      <c r="H13" s="145"/>
      <c r="I13" s="145"/>
      <c r="J13" s="145"/>
      <c r="K13" s="145"/>
      <c r="L13" s="145"/>
      <c r="M13" s="145"/>
      <c r="Y13" s="206"/>
      <c r="Z13" s="206"/>
      <c r="AA13" s="206" t="s">
        <v>74</v>
      </c>
      <c r="AB13" s="210">
        <v>0</v>
      </c>
      <c r="AC13" s="210">
        <v>0</v>
      </c>
      <c r="AD13" s="210">
        <v>0</v>
      </c>
      <c r="AE13" s="210">
        <v>0</v>
      </c>
      <c r="AF13" s="210">
        <v>0</v>
      </c>
      <c r="AG13" s="210">
        <v>0</v>
      </c>
      <c r="AH13" s="210">
        <v>0</v>
      </c>
      <c r="AI13" s="210">
        <v>0</v>
      </c>
      <c r="AJ13" s="210">
        <v>0</v>
      </c>
      <c r="AK13" s="210">
        <v>0</v>
      </c>
    </row>
    <row r="14" spans="1:37" x14ac:dyDescent="0.25">
      <c r="A14" s="145"/>
      <c r="B14" s="145"/>
      <c r="C14" s="145"/>
      <c r="D14" s="145"/>
      <c r="E14" s="145"/>
      <c r="F14" s="145"/>
      <c r="G14" s="145"/>
      <c r="H14" s="145"/>
      <c r="I14" s="145"/>
      <c r="J14" s="145"/>
      <c r="K14" s="145"/>
      <c r="L14" s="145"/>
      <c r="M14" s="145"/>
      <c r="Y14" s="206"/>
      <c r="Z14" s="206"/>
      <c r="AA14" s="206"/>
      <c r="AB14" s="206"/>
      <c r="AC14" s="206"/>
      <c r="AD14" s="206"/>
      <c r="AE14" s="206"/>
      <c r="AF14" s="206"/>
      <c r="AG14" s="206"/>
      <c r="AH14" s="206"/>
      <c r="AI14" s="206"/>
      <c r="AJ14" s="206"/>
      <c r="AK14" s="206"/>
    </row>
    <row r="15" spans="1:37" x14ac:dyDescent="0.25">
      <c r="A15" s="145"/>
      <c r="B15" s="145"/>
      <c r="C15" s="145"/>
      <c r="D15" s="145"/>
      <c r="E15" s="145"/>
      <c r="F15" s="145"/>
      <c r="G15" s="145"/>
      <c r="H15" s="145"/>
      <c r="I15" s="145"/>
      <c r="J15" s="145"/>
      <c r="K15" s="145"/>
      <c r="L15" s="145"/>
      <c r="M15" s="145"/>
      <c r="Y15" s="206"/>
      <c r="Z15" s="206"/>
      <c r="AA15" s="206"/>
      <c r="AB15" s="206"/>
      <c r="AC15" s="206"/>
      <c r="AD15" s="206"/>
      <c r="AE15" s="206"/>
      <c r="AF15" s="206"/>
      <c r="AG15" s="206"/>
      <c r="AH15" s="206"/>
      <c r="AI15" s="206"/>
      <c r="AJ15" s="206"/>
      <c r="AK15" s="206"/>
    </row>
    <row r="16" spans="1:37" x14ac:dyDescent="0.25">
      <c r="A16" s="145"/>
      <c r="B16" s="145"/>
      <c r="C16" s="145"/>
      <c r="D16" s="145"/>
      <c r="E16" s="145"/>
      <c r="F16" s="145"/>
      <c r="G16" s="145"/>
      <c r="H16" s="145"/>
      <c r="I16" s="145"/>
      <c r="J16" s="145"/>
      <c r="K16" s="145"/>
      <c r="L16" s="145"/>
      <c r="M16" s="145"/>
      <c r="Y16" s="206"/>
      <c r="Z16" s="206"/>
      <c r="AA16" s="206" t="s">
        <v>52</v>
      </c>
      <c r="AB16" s="206">
        <v>300</v>
      </c>
      <c r="AC16" s="206">
        <v>250</v>
      </c>
      <c r="AD16" s="206">
        <v>220</v>
      </c>
      <c r="AE16" s="206">
        <v>180</v>
      </c>
      <c r="AF16" s="206">
        <v>160</v>
      </c>
      <c r="AG16" s="206">
        <v>150</v>
      </c>
      <c r="AH16" s="206">
        <v>140</v>
      </c>
      <c r="AI16" s="206">
        <v>130</v>
      </c>
      <c r="AJ16" s="206">
        <v>120</v>
      </c>
      <c r="AK16" s="206">
        <v>110</v>
      </c>
    </row>
    <row r="17" spans="1:37" x14ac:dyDescent="0.25">
      <c r="A17" s="145"/>
      <c r="B17" s="145"/>
      <c r="C17" s="145"/>
      <c r="D17" s="145"/>
      <c r="E17" s="145"/>
      <c r="F17" s="145"/>
      <c r="G17" s="145"/>
      <c r="H17" s="145"/>
      <c r="I17" s="145"/>
      <c r="J17" s="145"/>
      <c r="K17" s="145"/>
      <c r="L17" s="145"/>
      <c r="M17" s="145"/>
      <c r="Y17" s="206"/>
      <c r="Z17" s="206"/>
      <c r="AA17" s="206" t="s">
        <v>65</v>
      </c>
      <c r="AB17" s="206">
        <v>250</v>
      </c>
      <c r="AC17" s="206">
        <v>200</v>
      </c>
      <c r="AD17" s="206">
        <v>160</v>
      </c>
      <c r="AE17" s="206">
        <v>140</v>
      </c>
      <c r="AF17" s="206">
        <v>120</v>
      </c>
      <c r="AG17" s="206">
        <v>110</v>
      </c>
      <c r="AH17" s="206">
        <v>100</v>
      </c>
      <c r="AI17" s="206">
        <v>90</v>
      </c>
      <c r="AJ17" s="206">
        <v>80</v>
      </c>
      <c r="AK17" s="206">
        <v>70</v>
      </c>
    </row>
    <row r="18" spans="1:37" ht="18.75" customHeight="1" x14ac:dyDescent="0.25">
      <c r="A18" s="145"/>
      <c r="B18" s="676"/>
      <c r="C18" s="676"/>
      <c r="D18" s="673" t="str">
        <f>E7</f>
        <v>GYŐRY</v>
      </c>
      <c r="E18" s="673"/>
      <c r="F18" s="673" t="str">
        <f>E9</f>
        <v>BALOGH</v>
      </c>
      <c r="G18" s="673"/>
      <c r="H18" s="673" t="str">
        <f>E11</f>
        <v>BORS</v>
      </c>
      <c r="I18" s="673"/>
      <c r="J18" s="145"/>
      <c r="K18" s="145"/>
      <c r="L18" s="145"/>
      <c r="M18" s="145"/>
      <c r="Y18" s="206"/>
      <c r="Z18" s="206"/>
      <c r="AA18" s="206" t="s">
        <v>66</v>
      </c>
      <c r="AB18" s="206">
        <v>200</v>
      </c>
      <c r="AC18" s="206">
        <v>150</v>
      </c>
      <c r="AD18" s="206">
        <v>130</v>
      </c>
      <c r="AE18" s="206">
        <v>110</v>
      </c>
      <c r="AF18" s="206">
        <v>95</v>
      </c>
      <c r="AG18" s="206">
        <v>80</v>
      </c>
      <c r="AH18" s="206">
        <v>70</v>
      </c>
      <c r="AI18" s="206">
        <v>60</v>
      </c>
      <c r="AJ18" s="206">
        <v>55</v>
      </c>
      <c r="AK18" s="206">
        <v>50</v>
      </c>
    </row>
    <row r="19" spans="1:37" ht="18.75" customHeight="1" x14ac:dyDescent="0.25">
      <c r="A19" s="198" t="s">
        <v>52</v>
      </c>
      <c r="B19" s="666" t="str">
        <f>E7</f>
        <v>GYŐRY</v>
      </c>
      <c r="C19" s="666"/>
      <c r="D19" s="667"/>
      <c r="E19" s="667"/>
      <c r="F19" s="668" t="s">
        <v>766</v>
      </c>
      <c r="G19" s="669"/>
      <c r="H19" s="668" t="s">
        <v>767</v>
      </c>
      <c r="I19" s="669"/>
      <c r="J19" s="145"/>
      <c r="K19" s="145"/>
      <c r="L19" s="145"/>
      <c r="M19" s="145"/>
      <c r="Y19" s="206"/>
      <c r="Z19" s="206"/>
      <c r="AA19" s="206" t="s">
        <v>67</v>
      </c>
      <c r="AB19" s="206">
        <v>150</v>
      </c>
      <c r="AC19" s="206">
        <v>120</v>
      </c>
      <c r="AD19" s="206">
        <v>100</v>
      </c>
      <c r="AE19" s="206">
        <v>80</v>
      </c>
      <c r="AF19" s="206">
        <v>70</v>
      </c>
      <c r="AG19" s="206">
        <v>60</v>
      </c>
      <c r="AH19" s="206">
        <v>55</v>
      </c>
      <c r="AI19" s="206">
        <v>50</v>
      </c>
      <c r="AJ19" s="206">
        <v>45</v>
      </c>
      <c r="AK19" s="206">
        <v>40</v>
      </c>
    </row>
    <row r="20" spans="1:37" ht="18.75" customHeight="1" x14ac:dyDescent="0.25">
      <c r="A20" s="198" t="s">
        <v>53</v>
      </c>
      <c r="B20" s="666" t="str">
        <f>E9</f>
        <v>BALOGH</v>
      </c>
      <c r="C20" s="666"/>
      <c r="D20" s="668" t="s">
        <v>768</v>
      </c>
      <c r="E20" s="669"/>
      <c r="F20" s="667"/>
      <c r="G20" s="667"/>
      <c r="H20" s="668" t="s">
        <v>771</v>
      </c>
      <c r="I20" s="669"/>
      <c r="J20" s="145"/>
      <c r="K20" s="145"/>
      <c r="L20" s="145"/>
      <c r="M20" s="145"/>
      <c r="Y20" s="206"/>
      <c r="Z20" s="206"/>
      <c r="AA20" s="206" t="s">
        <v>68</v>
      </c>
      <c r="AB20" s="206">
        <v>120</v>
      </c>
      <c r="AC20" s="206">
        <v>90</v>
      </c>
      <c r="AD20" s="206">
        <v>65</v>
      </c>
      <c r="AE20" s="206">
        <v>55</v>
      </c>
      <c r="AF20" s="206">
        <v>50</v>
      </c>
      <c r="AG20" s="206">
        <v>45</v>
      </c>
      <c r="AH20" s="206">
        <v>40</v>
      </c>
      <c r="AI20" s="206">
        <v>35</v>
      </c>
      <c r="AJ20" s="206">
        <v>25</v>
      </c>
      <c r="AK20" s="206">
        <v>20</v>
      </c>
    </row>
    <row r="21" spans="1:37" ht="18.75" customHeight="1" x14ac:dyDescent="0.25">
      <c r="A21" s="198" t="s">
        <v>54</v>
      </c>
      <c r="B21" s="666" t="str">
        <f>E11</f>
        <v>BORS</v>
      </c>
      <c r="C21" s="666"/>
      <c r="D21" s="688" t="s">
        <v>769</v>
      </c>
      <c r="E21" s="670"/>
      <c r="F21" s="688" t="s">
        <v>770</v>
      </c>
      <c r="G21" s="670"/>
      <c r="H21" s="671"/>
      <c r="I21" s="671"/>
      <c r="J21" s="145"/>
      <c r="K21" s="145"/>
      <c r="L21" s="145"/>
      <c r="M21" s="145"/>
      <c r="Y21" s="206"/>
      <c r="Z21" s="206"/>
      <c r="AA21" s="206" t="s">
        <v>69</v>
      </c>
      <c r="AB21" s="206">
        <v>90</v>
      </c>
      <c r="AC21" s="206">
        <v>60</v>
      </c>
      <c r="AD21" s="206">
        <v>45</v>
      </c>
      <c r="AE21" s="206">
        <v>34</v>
      </c>
      <c r="AF21" s="206">
        <v>27</v>
      </c>
      <c r="AG21" s="206">
        <v>22</v>
      </c>
      <c r="AH21" s="206">
        <v>18</v>
      </c>
      <c r="AI21" s="206">
        <v>15</v>
      </c>
      <c r="AJ21" s="206">
        <v>12</v>
      </c>
      <c r="AK21" s="206">
        <v>9</v>
      </c>
    </row>
    <row r="22" spans="1:37" x14ac:dyDescent="0.25">
      <c r="A22" s="145"/>
      <c r="B22" s="145"/>
      <c r="C22" s="145"/>
      <c r="D22" s="145"/>
      <c r="E22" s="145"/>
      <c r="F22" s="145"/>
      <c r="G22" s="145"/>
      <c r="H22" s="145"/>
      <c r="I22" s="145"/>
      <c r="J22" s="145"/>
      <c r="K22" s="145"/>
      <c r="L22" s="145"/>
      <c r="M22" s="145"/>
      <c r="Y22" s="206"/>
      <c r="Z22" s="206"/>
      <c r="AA22" s="206" t="s">
        <v>70</v>
      </c>
      <c r="AB22" s="206">
        <v>60</v>
      </c>
      <c r="AC22" s="206">
        <v>40</v>
      </c>
      <c r="AD22" s="206">
        <v>30</v>
      </c>
      <c r="AE22" s="206">
        <v>20</v>
      </c>
      <c r="AF22" s="206">
        <v>18</v>
      </c>
      <c r="AG22" s="206">
        <v>15</v>
      </c>
      <c r="AH22" s="206">
        <v>12</v>
      </c>
      <c r="AI22" s="206">
        <v>10</v>
      </c>
      <c r="AJ22" s="206">
        <v>8</v>
      </c>
      <c r="AK22" s="206">
        <v>6</v>
      </c>
    </row>
    <row r="23" spans="1:37" x14ac:dyDescent="0.25">
      <c r="A23" s="145"/>
      <c r="B23" s="145"/>
      <c r="C23" s="145"/>
      <c r="D23" s="145"/>
      <c r="E23" s="145"/>
      <c r="F23" s="145"/>
      <c r="G23" s="145"/>
      <c r="H23" s="145"/>
      <c r="I23" s="145"/>
      <c r="J23" s="145"/>
      <c r="K23" s="145"/>
      <c r="L23" s="145"/>
      <c r="M23" s="145"/>
      <c r="Y23" s="206"/>
      <c r="Z23" s="206"/>
      <c r="AA23" s="206" t="s">
        <v>71</v>
      </c>
      <c r="AB23" s="206">
        <v>40</v>
      </c>
      <c r="AC23" s="206">
        <v>25</v>
      </c>
      <c r="AD23" s="206">
        <v>18</v>
      </c>
      <c r="AE23" s="206">
        <v>13</v>
      </c>
      <c r="AF23" s="206">
        <v>8</v>
      </c>
      <c r="AG23" s="206">
        <v>7</v>
      </c>
      <c r="AH23" s="206">
        <v>6</v>
      </c>
      <c r="AI23" s="206">
        <v>5</v>
      </c>
      <c r="AJ23" s="206">
        <v>4</v>
      </c>
      <c r="AK23" s="206">
        <v>3</v>
      </c>
    </row>
    <row r="24" spans="1:37" x14ac:dyDescent="0.25">
      <c r="A24" s="145"/>
      <c r="B24" s="145"/>
      <c r="C24" s="145"/>
      <c r="D24" s="145"/>
      <c r="E24" s="145"/>
      <c r="F24" s="145"/>
      <c r="G24" s="145"/>
      <c r="H24" s="145"/>
      <c r="I24" s="145"/>
      <c r="J24" s="145"/>
      <c r="K24" s="145"/>
      <c r="L24" s="145"/>
      <c r="M24" s="145"/>
      <c r="Y24" s="206"/>
      <c r="Z24" s="206"/>
      <c r="AA24" s="206" t="s">
        <v>72</v>
      </c>
      <c r="AB24" s="206">
        <v>25</v>
      </c>
      <c r="AC24" s="206">
        <v>15</v>
      </c>
      <c r="AD24" s="206">
        <v>13</v>
      </c>
      <c r="AE24" s="206">
        <v>7</v>
      </c>
      <c r="AF24" s="206">
        <v>6</v>
      </c>
      <c r="AG24" s="206">
        <v>5</v>
      </c>
      <c r="AH24" s="206">
        <v>4</v>
      </c>
      <c r="AI24" s="206">
        <v>3</v>
      </c>
      <c r="AJ24" s="206">
        <v>2</v>
      </c>
      <c r="AK24" s="206">
        <v>1</v>
      </c>
    </row>
    <row r="25" spans="1:37" x14ac:dyDescent="0.25">
      <c r="A25" s="145"/>
      <c r="B25" s="145"/>
      <c r="C25" s="145"/>
      <c r="D25" s="145"/>
      <c r="E25" s="145"/>
      <c r="F25" s="145"/>
      <c r="G25" s="145"/>
      <c r="H25" s="145"/>
      <c r="I25" s="145"/>
      <c r="J25" s="145"/>
      <c r="K25" s="145"/>
      <c r="L25" s="145"/>
      <c r="M25" s="145"/>
      <c r="Y25" s="206"/>
      <c r="Z25" s="206"/>
      <c r="AA25" s="206" t="s">
        <v>77</v>
      </c>
      <c r="AB25" s="206">
        <v>15</v>
      </c>
      <c r="AC25" s="206">
        <v>10</v>
      </c>
      <c r="AD25" s="206">
        <v>8</v>
      </c>
      <c r="AE25" s="206">
        <v>4</v>
      </c>
      <c r="AF25" s="206">
        <v>3</v>
      </c>
      <c r="AG25" s="206">
        <v>2</v>
      </c>
      <c r="AH25" s="206">
        <v>1</v>
      </c>
      <c r="AI25" s="206">
        <v>0</v>
      </c>
      <c r="AJ25" s="206">
        <v>0</v>
      </c>
      <c r="AK25" s="206">
        <v>0</v>
      </c>
    </row>
    <row r="26" spans="1:37" x14ac:dyDescent="0.25">
      <c r="A26" s="145"/>
      <c r="B26" s="145"/>
      <c r="C26" s="145"/>
      <c r="D26" s="145"/>
      <c r="E26" s="145"/>
      <c r="F26" s="145"/>
      <c r="G26" s="145"/>
      <c r="H26" s="145"/>
      <c r="I26" s="145"/>
      <c r="J26" s="145"/>
      <c r="K26" s="145"/>
      <c r="L26" s="145"/>
      <c r="M26" s="145"/>
      <c r="Y26" s="206"/>
      <c r="Z26" s="206"/>
      <c r="AA26" s="206" t="s">
        <v>73</v>
      </c>
      <c r="AB26" s="206">
        <v>10</v>
      </c>
      <c r="AC26" s="206">
        <v>6</v>
      </c>
      <c r="AD26" s="206">
        <v>4</v>
      </c>
      <c r="AE26" s="206">
        <v>2</v>
      </c>
      <c r="AF26" s="206">
        <v>1</v>
      </c>
      <c r="AG26" s="206">
        <v>0</v>
      </c>
      <c r="AH26" s="206">
        <v>0</v>
      </c>
      <c r="AI26" s="206">
        <v>0</v>
      </c>
      <c r="AJ26" s="206">
        <v>0</v>
      </c>
      <c r="AK26" s="206">
        <v>0</v>
      </c>
    </row>
    <row r="27" spans="1:37" x14ac:dyDescent="0.25">
      <c r="A27" s="145"/>
      <c r="B27" s="145"/>
      <c r="C27" s="145"/>
      <c r="D27" s="145"/>
      <c r="E27" s="145"/>
      <c r="F27" s="145"/>
      <c r="G27" s="145"/>
      <c r="H27" s="145"/>
      <c r="I27" s="145"/>
      <c r="J27" s="145"/>
      <c r="K27" s="145"/>
      <c r="L27" s="145"/>
      <c r="M27" s="145"/>
      <c r="Y27" s="206"/>
      <c r="Z27" s="206"/>
      <c r="AA27" s="206" t="s">
        <v>74</v>
      </c>
      <c r="AB27" s="206">
        <v>3</v>
      </c>
      <c r="AC27" s="206">
        <v>2</v>
      </c>
      <c r="AD27" s="206">
        <v>1</v>
      </c>
      <c r="AE27" s="206">
        <v>0</v>
      </c>
      <c r="AF27" s="206">
        <v>0</v>
      </c>
      <c r="AG27" s="206">
        <v>0</v>
      </c>
      <c r="AH27" s="206">
        <v>0</v>
      </c>
      <c r="AI27" s="206">
        <v>0</v>
      </c>
      <c r="AJ27" s="206">
        <v>0</v>
      </c>
      <c r="AK27" s="206">
        <v>0</v>
      </c>
    </row>
    <row r="28" spans="1:37" x14ac:dyDescent="0.25">
      <c r="A28" s="145"/>
      <c r="B28" s="145"/>
      <c r="C28" s="145"/>
      <c r="D28" s="145"/>
      <c r="E28" s="145"/>
      <c r="F28" s="145"/>
      <c r="G28" s="145"/>
      <c r="H28" s="145"/>
      <c r="I28" s="145"/>
      <c r="J28" s="145"/>
      <c r="K28" s="145"/>
      <c r="L28" s="145"/>
      <c r="M28" s="145"/>
    </row>
    <row r="29" spans="1:37" x14ac:dyDescent="0.25">
      <c r="A29" s="145"/>
      <c r="B29" s="145"/>
      <c r="C29" s="145"/>
      <c r="D29" s="145"/>
      <c r="E29" s="145"/>
      <c r="F29" s="145"/>
      <c r="G29" s="145"/>
      <c r="H29" s="145"/>
      <c r="I29" s="145"/>
      <c r="J29" s="145"/>
      <c r="K29" s="145"/>
      <c r="L29" s="145"/>
      <c r="M29" s="145"/>
    </row>
    <row r="30" spans="1:37" x14ac:dyDescent="0.25">
      <c r="A30" s="145"/>
      <c r="B30" s="145"/>
      <c r="C30" s="145"/>
      <c r="D30" s="145"/>
      <c r="E30" s="145"/>
      <c r="F30" s="145"/>
      <c r="G30" s="145"/>
      <c r="H30" s="145"/>
      <c r="I30" s="145"/>
      <c r="J30" s="145"/>
      <c r="K30" s="145"/>
      <c r="L30" s="145"/>
      <c r="M30" s="145"/>
    </row>
    <row r="31" spans="1:37" x14ac:dyDescent="0.25">
      <c r="A31" s="145"/>
      <c r="B31" s="145"/>
      <c r="C31" s="145"/>
      <c r="D31" s="145"/>
      <c r="E31" s="145"/>
      <c r="F31" s="145"/>
      <c r="G31" s="145"/>
      <c r="H31" s="145"/>
      <c r="I31" s="145"/>
      <c r="J31" s="145"/>
      <c r="K31" s="145"/>
      <c r="L31" s="145"/>
      <c r="M31" s="145"/>
    </row>
    <row r="32" spans="1:37" x14ac:dyDescent="0.25">
      <c r="A32" s="145"/>
      <c r="B32" s="145"/>
      <c r="C32" s="145"/>
      <c r="D32" s="145"/>
      <c r="E32" s="145"/>
      <c r="F32" s="145"/>
      <c r="G32" s="145"/>
      <c r="H32" s="145"/>
      <c r="I32" s="145"/>
      <c r="J32" s="145"/>
      <c r="K32" s="145"/>
      <c r="L32" s="144"/>
      <c r="M32" s="144"/>
    </row>
    <row r="33" spans="1:18" x14ac:dyDescent="0.25">
      <c r="A33" s="68" t="s">
        <v>35</v>
      </c>
      <c r="B33" s="69"/>
      <c r="C33" s="117"/>
      <c r="D33" s="174" t="s">
        <v>2</v>
      </c>
      <c r="E33" s="175" t="s">
        <v>37</v>
      </c>
      <c r="F33" s="192"/>
      <c r="G33" s="174" t="s">
        <v>2</v>
      </c>
      <c r="H33" s="175" t="s">
        <v>46</v>
      </c>
      <c r="I33" s="78"/>
      <c r="J33" s="175" t="s">
        <v>47</v>
      </c>
      <c r="K33" s="77" t="s">
        <v>48</v>
      </c>
      <c r="L33" s="30"/>
      <c r="M33" s="237"/>
      <c r="N33" s="236"/>
      <c r="P33" s="168"/>
      <c r="Q33" s="168"/>
      <c r="R33" s="169"/>
    </row>
    <row r="34" spans="1:18" x14ac:dyDescent="0.25">
      <c r="A34" s="148" t="s">
        <v>36</v>
      </c>
      <c r="B34" s="149"/>
      <c r="C34" s="150"/>
      <c r="D34" s="176"/>
      <c r="E34" s="672"/>
      <c r="F34" s="672"/>
      <c r="G34" s="186" t="s">
        <v>3</v>
      </c>
      <c r="H34" s="149"/>
      <c r="I34" s="177"/>
      <c r="J34" s="187"/>
      <c r="K34" s="146" t="s">
        <v>38</v>
      </c>
      <c r="L34" s="193"/>
      <c r="M34" s="182"/>
      <c r="P34" s="170"/>
      <c r="Q34" s="170"/>
      <c r="R34" s="171"/>
    </row>
    <row r="35" spans="1:18" x14ac:dyDescent="0.25">
      <c r="A35" s="151" t="s">
        <v>45</v>
      </c>
      <c r="B35" s="76"/>
      <c r="C35" s="152"/>
      <c r="D35" s="179"/>
      <c r="E35" s="665"/>
      <c r="F35" s="665"/>
      <c r="G35" s="188" t="s">
        <v>4</v>
      </c>
      <c r="H35" s="180"/>
      <c r="I35" s="181"/>
      <c r="J35" s="41"/>
      <c r="K35" s="190"/>
      <c r="L35" s="144"/>
      <c r="M35" s="185"/>
      <c r="P35" s="171"/>
      <c r="Q35" s="172"/>
      <c r="R35" s="171"/>
    </row>
    <row r="36" spans="1:18" x14ac:dyDescent="0.25">
      <c r="A36" s="89"/>
      <c r="B36" s="90"/>
      <c r="C36" s="91"/>
      <c r="D36" s="179"/>
      <c r="E36" s="183"/>
      <c r="F36" s="145"/>
      <c r="G36" s="188" t="s">
        <v>5</v>
      </c>
      <c r="H36" s="180"/>
      <c r="I36" s="181"/>
      <c r="J36" s="41"/>
      <c r="K36" s="146" t="s">
        <v>39</v>
      </c>
      <c r="L36" s="193"/>
      <c r="M36" s="178"/>
      <c r="P36" s="170"/>
      <c r="Q36" s="170"/>
      <c r="R36" s="171"/>
    </row>
    <row r="37" spans="1:18" x14ac:dyDescent="0.25">
      <c r="A37" s="70"/>
      <c r="B37" s="115"/>
      <c r="C37" s="71"/>
      <c r="D37" s="179"/>
      <c r="E37" s="183"/>
      <c r="F37" s="145"/>
      <c r="G37" s="188" t="s">
        <v>6</v>
      </c>
      <c r="H37" s="180"/>
      <c r="I37" s="181"/>
      <c r="J37" s="41"/>
      <c r="K37" s="191"/>
      <c r="L37" s="145"/>
      <c r="M37" s="182"/>
      <c r="P37" s="171"/>
      <c r="Q37" s="172"/>
      <c r="R37" s="171"/>
    </row>
    <row r="38" spans="1:18" x14ac:dyDescent="0.25">
      <c r="A38" s="80"/>
      <c r="B38" s="92"/>
      <c r="C38" s="116"/>
      <c r="D38" s="179"/>
      <c r="E38" s="183"/>
      <c r="F38" s="145"/>
      <c r="G38" s="188" t="s">
        <v>7</v>
      </c>
      <c r="H38" s="180"/>
      <c r="I38" s="181"/>
      <c r="J38" s="41"/>
      <c r="K38" s="151"/>
      <c r="L38" s="144"/>
      <c r="M38" s="185"/>
      <c r="P38" s="171"/>
      <c r="Q38" s="172"/>
      <c r="R38" s="171"/>
    </row>
    <row r="39" spans="1:18" x14ac:dyDescent="0.25">
      <c r="A39" s="81"/>
      <c r="B39" s="21"/>
      <c r="C39" s="71"/>
      <c r="D39" s="179"/>
      <c r="E39" s="183"/>
      <c r="F39" s="145"/>
      <c r="G39" s="188" t="s">
        <v>8</v>
      </c>
      <c r="H39" s="180"/>
      <c r="I39" s="181"/>
      <c r="J39" s="41"/>
      <c r="K39" s="146" t="s">
        <v>28</v>
      </c>
      <c r="L39" s="193"/>
      <c r="M39" s="178"/>
      <c r="P39" s="170"/>
      <c r="Q39" s="170"/>
      <c r="R39" s="171"/>
    </row>
    <row r="40" spans="1:18" x14ac:dyDescent="0.25">
      <c r="A40" s="81"/>
      <c r="B40" s="21"/>
      <c r="C40" s="87"/>
      <c r="D40" s="179"/>
      <c r="E40" s="183"/>
      <c r="F40" s="145"/>
      <c r="G40" s="188" t="s">
        <v>9</v>
      </c>
      <c r="H40" s="180"/>
      <c r="I40" s="181"/>
      <c r="J40" s="41"/>
      <c r="K40" s="191"/>
      <c r="L40" s="145"/>
      <c r="M40" s="182"/>
      <c r="P40" s="171"/>
      <c r="Q40" s="172"/>
      <c r="R40" s="171"/>
    </row>
    <row r="41" spans="1:18" x14ac:dyDescent="0.25">
      <c r="A41" s="82"/>
      <c r="B41" s="79"/>
      <c r="C41" s="88"/>
      <c r="D41" s="184"/>
      <c r="E41" s="72"/>
      <c r="F41" s="144"/>
      <c r="G41" s="189" t="s">
        <v>10</v>
      </c>
      <c r="H41" s="76"/>
      <c r="I41" s="147"/>
      <c r="J41" s="73"/>
      <c r="K41" s="151" t="str">
        <f>L4</f>
        <v>Nagyistók-Nádasi Judit</v>
      </c>
      <c r="L41" s="144"/>
      <c r="M41" s="185"/>
      <c r="P41" s="171"/>
      <c r="Q41" s="172"/>
      <c r="R41" s="173"/>
    </row>
  </sheetData>
  <mergeCells count="20">
    <mergeCell ref="E34:F34"/>
    <mergeCell ref="E35:F35"/>
    <mergeCell ref="B20:C20"/>
    <mergeCell ref="D20:E20"/>
    <mergeCell ref="F20:G20"/>
    <mergeCell ref="H20:I20"/>
    <mergeCell ref="B21:C21"/>
    <mergeCell ref="D21:E21"/>
    <mergeCell ref="F21:G21"/>
    <mergeCell ref="H21:I21"/>
    <mergeCell ref="H18:I18"/>
    <mergeCell ref="B19:C19"/>
    <mergeCell ref="D19:E19"/>
    <mergeCell ref="F19:G19"/>
    <mergeCell ref="H19:I19"/>
    <mergeCell ref="A1:F1"/>
    <mergeCell ref="A4:C4"/>
    <mergeCell ref="B18:C18"/>
    <mergeCell ref="D18:E18"/>
    <mergeCell ref="F18:G18"/>
  </mergeCells>
  <conditionalFormatting sqref="E7 E9 E11">
    <cfRule type="cellIs" dxfId="197" priority="2" stopIfTrue="1" operator="equal">
      <formula>"Bye"</formula>
    </cfRule>
  </conditionalFormatting>
  <conditionalFormatting sqref="R41">
    <cfRule type="expression" dxfId="196" priority="1" stopIfTrue="1">
      <formula>$O$1="CU"</formula>
    </cfRule>
  </conditionalFormatting>
  <printOptions horizontalCentered="1" verticalCentered="1"/>
  <pageMargins left="0" right="0" top="0.98425196850393704" bottom="0.98425196850393704" header="0.51181102362204722" footer="0.51181102362204722"/>
  <pageSetup paperSize="9" scale="90" orientation="portrait" horizontalDpi="4294967294" verticalDpi="1200" r:id="rId1"/>
  <headerFooter alignWithMargins="0"/>
  <drawing r:id="rId2"/>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DD582F-5CE5-4A2E-BD8A-D4FA8147D813}">
  <sheetPr codeName="Sheet144">
    <tabColor indexed="11"/>
    <pageSetUpPr fitToPage="1"/>
  </sheetPr>
  <dimension ref="A1:AK57"/>
  <sheetViews>
    <sheetView showGridLines="0" showZeros="0" topLeftCell="A4" workbookViewId="0">
      <selection activeCell="Q24" sqref="Q24"/>
    </sheetView>
  </sheetViews>
  <sheetFormatPr defaultRowHeight="13.2" x14ac:dyDescent="0.25"/>
  <cols>
    <col min="1" max="2" width="3.33203125" style="270" customWidth="1"/>
    <col min="3" max="4" width="4.6640625" style="270" customWidth="1"/>
    <col min="5" max="5" width="4.33203125" style="270" customWidth="1"/>
    <col min="6" max="6" width="12.6640625" style="270" customWidth="1"/>
    <col min="7" max="7" width="2.6640625" style="270" customWidth="1"/>
    <col min="8" max="8" width="7.6640625" style="270" customWidth="1"/>
    <col min="9" max="9" width="25.21875" style="270" customWidth="1"/>
    <col min="10" max="10" width="1.6640625" style="523" customWidth="1"/>
    <col min="11" max="11" width="10.6640625" style="270" customWidth="1"/>
    <col min="12" max="12" width="1.6640625" style="523" customWidth="1"/>
    <col min="13" max="13" width="10.6640625" style="270" customWidth="1"/>
    <col min="14" max="14" width="1.6640625" style="524" customWidth="1"/>
    <col min="15" max="15" width="10.6640625" style="270" customWidth="1"/>
    <col min="16" max="16" width="1.6640625" style="523" customWidth="1"/>
    <col min="17" max="17" width="10.6640625" style="270" customWidth="1"/>
    <col min="18" max="18" width="1.6640625" style="524" customWidth="1"/>
    <col min="19" max="19" width="9.109375" style="270" hidden="1" customWidth="1"/>
    <col min="20" max="20" width="8.6640625" style="270" customWidth="1"/>
    <col min="21" max="21" width="9.109375" style="270" hidden="1" customWidth="1"/>
    <col min="22" max="24" width="8.88671875" style="270"/>
    <col min="25" max="34" width="9.109375" style="270" hidden="1" customWidth="1"/>
    <col min="35" max="37" width="9.109375" style="270" customWidth="1"/>
    <col min="38" max="256" width="8.88671875" style="270"/>
    <col min="257" max="258" width="3.33203125" style="270" customWidth="1"/>
    <col min="259" max="260" width="4.6640625" style="270" customWidth="1"/>
    <col min="261" max="261" width="4.33203125" style="270" customWidth="1"/>
    <col min="262" max="262" width="12.6640625" style="270" customWidth="1"/>
    <col min="263" max="263" width="2.6640625" style="270" customWidth="1"/>
    <col min="264" max="264" width="7.6640625" style="270" customWidth="1"/>
    <col min="265" max="265" width="25.21875" style="270" customWidth="1"/>
    <col min="266" max="266" width="1.6640625" style="270" customWidth="1"/>
    <col min="267" max="267" width="10.6640625" style="270" customWidth="1"/>
    <col min="268" max="268" width="1.6640625" style="270" customWidth="1"/>
    <col min="269" max="269" width="10.6640625" style="270" customWidth="1"/>
    <col min="270" max="270" width="1.6640625" style="270" customWidth="1"/>
    <col min="271" max="271" width="10.6640625" style="270" customWidth="1"/>
    <col min="272" max="272" width="1.6640625" style="270" customWidth="1"/>
    <col min="273" max="273" width="10.6640625" style="270" customWidth="1"/>
    <col min="274" max="274" width="1.6640625" style="270" customWidth="1"/>
    <col min="275" max="275" width="0" style="270" hidden="1" customWidth="1"/>
    <col min="276" max="276" width="8.6640625" style="270" customWidth="1"/>
    <col min="277" max="277" width="0" style="270" hidden="1" customWidth="1"/>
    <col min="278" max="280" width="8.88671875" style="270"/>
    <col min="281" max="290" width="0" style="270" hidden="1" customWidth="1"/>
    <col min="291" max="293" width="9.109375" style="270" customWidth="1"/>
    <col min="294" max="512" width="8.88671875" style="270"/>
    <col min="513" max="514" width="3.33203125" style="270" customWidth="1"/>
    <col min="515" max="516" width="4.6640625" style="270" customWidth="1"/>
    <col min="517" max="517" width="4.33203125" style="270" customWidth="1"/>
    <col min="518" max="518" width="12.6640625" style="270" customWidth="1"/>
    <col min="519" max="519" width="2.6640625" style="270" customWidth="1"/>
    <col min="520" max="520" width="7.6640625" style="270" customWidth="1"/>
    <col min="521" max="521" width="25.21875" style="270" customWidth="1"/>
    <col min="522" max="522" width="1.6640625" style="270" customWidth="1"/>
    <col min="523" max="523" width="10.6640625" style="270" customWidth="1"/>
    <col min="524" max="524" width="1.6640625" style="270" customWidth="1"/>
    <col min="525" max="525" width="10.6640625" style="270" customWidth="1"/>
    <col min="526" max="526" width="1.6640625" style="270" customWidth="1"/>
    <col min="527" max="527" width="10.6640625" style="270" customWidth="1"/>
    <col min="528" max="528" width="1.6640625" style="270" customWidth="1"/>
    <col min="529" max="529" width="10.6640625" style="270" customWidth="1"/>
    <col min="530" max="530" width="1.6640625" style="270" customWidth="1"/>
    <col min="531" max="531" width="0" style="270" hidden="1" customWidth="1"/>
    <col min="532" max="532" width="8.6640625" style="270" customWidth="1"/>
    <col min="533" max="533" width="0" style="270" hidden="1" customWidth="1"/>
    <col min="534" max="536" width="8.88671875" style="270"/>
    <col min="537" max="546" width="0" style="270" hidden="1" customWidth="1"/>
    <col min="547" max="549" width="9.109375" style="270" customWidth="1"/>
    <col min="550" max="768" width="8.88671875" style="270"/>
    <col min="769" max="770" width="3.33203125" style="270" customWidth="1"/>
    <col min="771" max="772" width="4.6640625" style="270" customWidth="1"/>
    <col min="773" max="773" width="4.33203125" style="270" customWidth="1"/>
    <col min="774" max="774" width="12.6640625" style="270" customWidth="1"/>
    <col min="775" max="775" width="2.6640625" style="270" customWidth="1"/>
    <col min="776" max="776" width="7.6640625" style="270" customWidth="1"/>
    <col min="777" max="777" width="25.21875" style="270" customWidth="1"/>
    <col min="778" max="778" width="1.6640625" style="270" customWidth="1"/>
    <col min="779" max="779" width="10.6640625" style="270" customWidth="1"/>
    <col min="780" max="780" width="1.6640625" style="270" customWidth="1"/>
    <col min="781" max="781" width="10.6640625" style="270" customWidth="1"/>
    <col min="782" max="782" width="1.6640625" style="270" customWidth="1"/>
    <col min="783" max="783" width="10.6640625" style="270" customWidth="1"/>
    <col min="784" max="784" width="1.6640625" style="270" customWidth="1"/>
    <col min="785" max="785" width="10.6640625" style="270" customWidth="1"/>
    <col min="786" max="786" width="1.6640625" style="270" customWidth="1"/>
    <col min="787" max="787" width="0" style="270" hidden="1" customWidth="1"/>
    <col min="788" max="788" width="8.6640625" style="270" customWidth="1"/>
    <col min="789" max="789" width="0" style="270" hidden="1" customWidth="1"/>
    <col min="790" max="792" width="8.88671875" style="270"/>
    <col min="793" max="802" width="0" style="270" hidden="1" customWidth="1"/>
    <col min="803" max="805" width="9.109375" style="270" customWidth="1"/>
    <col min="806" max="1024" width="8.88671875" style="270"/>
    <col min="1025" max="1026" width="3.33203125" style="270" customWidth="1"/>
    <col min="1027" max="1028" width="4.6640625" style="270" customWidth="1"/>
    <col min="1029" max="1029" width="4.33203125" style="270" customWidth="1"/>
    <col min="1030" max="1030" width="12.6640625" style="270" customWidth="1"/>
    <col min="1031" max="1031" width="2.6640625" style="270" customWidth="1"/>
    <col min="1032" max="1032" width="7.6640625" style="270" customWidth="1"/>
    <col min="1033" max="1033" width="25.21875" style="270" customWidth="1"/>
    <col min="1034" max="1034" width="1.6640625" style="270" customWidth="1"/>
    <col min="1035" max="1035" width="10.6640625" style="270" customWidth="1"/>
    <col min="1036" max="1036" width="1.6640625" style="270" customWidth="1"/>
    <col min="1037" max="1037" width="10.6640625" style="270" customWidth="1"/>
    <col min="1038" max="1038" width="1.6640625" style="270" customWidth="1"/>
    <col min="1039" max="1039" width="10.6640625" style="270" customWidth="1"/>
    <col min="1040" max="1040" width="1.6640625" style="270" customWidth="1"/>
    <col min="1041" max="1041" width="10.6640625" style="270" customWidth="1"/>
    <col min="1042" max="1042" width="1.6640625" style="270" customWidth="1"/>
    <col min="1043" max="1043" width="0" style="270" hidden="1" customWidth="1"/>
    <col min="1044" max="1044" width="8.6640625" style="270" customWidth="1"/>
    <col min="1045" max="1045" width="0" style="270" hidden="1" customWidth="1"/>
    <col min="1046" max="1048" width="8.88671875" style="270"/>
    <col min="1049" max="1058" width="0" style="270" hidden="1" customWidth="1"/>
    <col min="1059" max="1061" width="9.109375" style="270" customWidth="1"/>
    <col min="1062" max="1280" width="8.88671875" style="270"/>
    <col min="1281" max="1282" width="3.33203125" style="270" customWidth="1"/>
    <col min="1283" max="1284" width="4.6640625" style="270" customWidth="1"/>
    <col min="1285" max="1285" width="4.33203125" style="270" customWidth="1"/>
    <col min="1286" max="1286" width="12.6640625" style="270" customWidth="1"/>
    <col min="1287" max="1287" width="2.6640625" style="270" customWidth="1"/>
    <col min="1288" max="1288" width="7.6640625" style="270" customWidth="1"/>
    <col min="1289" max="1289" width="25.21875" style="270" customWidth="1"/>
    <col min="1290" max="1290" width="1.6640625" style="270" customWidth="1"/>
    <col min="1291" max="1291" width="10.6640625" style="270" customWidth="1"/>
    <col min="1292" max="1292" width="1.6640625" style="270" customWidth="1"/>
    <col min="1293" max="1293" width="10.6640625" style="270" customWidth="1"/>
    <col min="1294" max="1294" width="1.6640625" style="270" customWidth="1"/>
    <col min="1295" max="1295" width="10.6640625" style="270" customWidth="1"/>
    <col min="1296" max="1296" width="1.6640625" style="270" customWidth="1"/>
    <col min="1297" max="1297" width="10.6640625" style="270" customWidth="1"/>
    <col min="1298" max="1298" width="1.6640625" style="270" customWidth="1"/>
    <col min="1299" max="1299" width="0" style="270" hidden="1" customWidth="1"/>
    <col min="1300" max="1300" width="8.6640625" style="270" customWidth="1"/>
    <col min="1301" max="1301" width="0" style="270" hidden="1" customWidth="1"/>
    <col min="1302" max="1304" width="8.88671875" style="270"/>
    <col min="1305" max="1314" width="0" style="270" hidden="1" customWidth="1"/>
    <col min="1315" max="1317" width="9.109375" style="270" customWidth="1"/>
    <col min="1318" max="1536" width="8.88671875" style="270"/>
    <col min="1537" max="1538" width="3.33203125" style="270" customWidth="1"/>
    <col min="1539" max="1540" width="4.6640625" style="270" customWidth="1"/>
    <col min="1541" max="1541" width="4.33203125" style="270" customWidth="1"/>
    <col min="1542" max="1542" width="12.6640625" style="270" customWidth="1"/>
    <col min="1543" max="1543" width="2.6640625" style="270" customWidth="1"/>
    <col min="1544" max="1544" width="7.6640625" style="270" customWidth="1"/>
    <col min="1545" max="1545" width="25.21875" style="270" customWidth="1"/>
    <col min="1546" max="1546" width="1.6640625" style="270" customWidth="1"/>
    <col min="1547" max="1547" width="10.6640625" style="270" customWidth="1"/>
    <col min="1548" max="1548" width="1.6640625" style="270" customWidth="1"/>
    <col min="1549" max="1549" width="10.6640625" style="270" customWidth="1"/>
    <col min="1550" max="1550" width="1.6640625" style="270" customWidth="1"/>
    <col min="1551" max="1551" width="10.6640625" style="270" customWidth="1"/>
    <col min="1552" max="1552" width="1.6640625" style="270" customWidth="1"/>
    <col min="1553" max="1553" width="10.6640625" style="270" customWidth="1"/>
    <col min="1554" max="1554" width="1.6640625" style="270" customWidth="1"/>
    <col min="1555" max="1555" width="0" style="270" hidden="1" customWidth="1"/>
    <col min="1556" max="1556" width="8.6640625" style="270" customWidth="1"/>
    <col min="1557" max="1557" width="0" style="270" hidden="1" customWidth="1"/>
    <col min="1558" max="1560" width="8.88671875" style="270"/>
    <col min="1561" max="1570" width="0" style="270" hidden="1" customWidth="1"/>
    <col min="1571" max="1573" width="9.109375" style="270" customWidth="1"/>
    <col min="1574" max="1792" width="8.88671875" style="270"/>
    <col min="1793" max="1794" width="3.33203125" style="270" customWidth="1"/>
    <col min="1795" max="1796" width="4.6640625" style="270" customWidth="1"/>
    <col min="1797" max="1797" width="4.33203125" style="270" customWidth="1"/>
    <col min="1798" max="1798" width="12.6640625" style="270" customWidth="1"/>
    <col min="1799" max="1799" width="2.6640625" style="270" customWidth="1"/>
    <col min="1800" max="1800" width="7.6640625" style="270" customWidth="1"/>
    <col min="1801" max="1801" width="25.21875" style="270" customWidth="1"/>
    <col min="1802" max="1802" width="1.6640625" style="270" customWidth="1"/>
    <col min="1803" max="1803" width="10.6640625" style="270" customWidth="1"/>
    <col min="1804" max="1804" width="1.6640625" style="270" customWidth="1"/>
    <col min="1805" max="1805" width="10.6640625" style="270" customWidth="1"/>
    <col min="1806" max="1806" width="1.6640625" style="270" customWidth="1"/>
    <col min="1807" max="1807" width="10.6640625" style="270" customWidth="1"/>
    <col min="1808" max="1808" width="1.6640625" style="270" customWidth="1"/>
    <col min="1809" max="1809" width="10.6640625" style="270" customWidth="1"/>
    <col min="1810" max="1810" width="1.6640625" style="270" customWidth="1"/>
    <col min="1811" max="1811" width="0" style="270" hidden="1" customWidth="1"/>
    <col min="1812" max="1812" width="8.6640625" style="270" customWidth="1"/>
    <col min="1813" max="1813" width="0" style="270" hidden="1" customWidth="1"/>
    <col min="1814" max="1816" width="8.88671875" style="270"/>
    <col min="1817" max="1826" width="0" style="270" hidden="1" customWidth="1"/>
    <col min="1827" max="1829" width="9.109375" style="270" customWidth="1"/>
    <col min="1830" max="2048" width="8.88671875" style="270"/>
    <col min="2049" max="2050" width="3.33203125" style="270" customWidth="1"/>
    <col min="2051" max="2052" width="4.6640625" style="270" customWidth="1"/>
    <col min="2053" max="2053" width="4.33203125" style="270" customWidth="1"/>
    <col min="2054" max="2054" width="12.6640625" style="270" customWidth="1"/>
    <col min="2055" max="2055" width="2.6640625" style="270" customWidth="1"/>
    <col min="2056" max="2056" width="7.6640625" style="270" customWidth="1"/>
    <col min="2057" max="2057" width="25.21875" style="270" customWidth="1"/>
    <col min="2058" max="2058" width="1.6640625" style="270" customWidth="1"/>
    <col min="2059" max="2059" width="10.6640625" style="270" customWidth="1"/>
    <col min="2060" max="2060" width="1.6640625" style="270" customWidth="1"/>
    <col min="2061" max="2061" width="10.6640625" style="270" customWidth="1"/>
    <col min="2062" max="2062" width="1.6640625" style="270" customWidth="1"/>
    <col min="2063" max="2063" width="10.6640625" style="270" customWidth="1"/>
    <col min="2064" max="2064" width="1.6640625" style="270" customWidth="1"/>
    <col min="2065" max="2065" width="10.6640625" style="270" customWidth="1"/>
    <col min="2066" max="2066" width="1.6640625" style="270" customWidth="1"/>
    <col min="2067" max="2067" width="0" style="270" hidden="1" customWidth="1"/>
    <col min="2068" max="2068" width="8.6640625" style="270" customWidth="1"/>
    <col min="2069" max="2069" width="0" style="270" hidden="1" customWidth="1"/>
    <col min="2070" max="2072" width="8.88671875" style="270"/>
    <col min="2073" max="2082" width="0" style="270" hidden="1" customWidth="1"/>
    <col min="2083" max="2085" width="9.109375" style="270" customWidth="1"/>
    <col min="2086" max="2304" width="8.88671875" style="270"/>
    <col min="2305" max="2306" width="3.33203125" style="270" customWidth="1"/>
    <col min="2307" max="2308" width="4.6640625" style="270" customWidth="1"/>
    <col min="2309" max="2309" width="4.33203125" style="270" customWidth="1"/>
    <col min="2310" max="2310" width="12.6640625" style="270" customWidth="1"/>
    <col min="2311" max="2311" width="2.6640625" style="270" customWidth="1"/>
    <col min="2312" max="2312" width="7.6640625" style="270" customWidth="1"/>
    <col min="2313" max="2313" width="25.21875" style="270" customWidth="1"/>
    <col min="2314" max="2314" width="1.6640625" style="270" customWidth="1"/>
    <col min="2315" max="2315" width="10.6640625" style="270" customWidth="1"/>
    <col min="2316" max="2316" width="1.6640625" style="270" customWidth="1"/>
    <col min="2317" max="2317" width="10.6640625" style="270" customWidth="1"/>
    <col min="2318" max="2318" width="1.6640625" style="270" customWidth="1"/>
    <col min="2319" max="2319" width="10.6640625" style="270" customWidth="1"/>
    <col min="2320" max="2320" width="1.6640625" style="270" customWidth="1"/>
    <col min="2321" max="2321" width="10.6640625" style="270" customWidth="1"/>
    <col min="2322" max="2322" width="1.6640625" style="270" customWidth="1"/>
    <col min="2323" max="2323" width="0" style="270" hidden="1" customWidth="1"/>
    <col min="2324" max="2324" width="8.6640625" style="270" customWidth="1"/>
    <col min="2325" max="2325" width="0" style="270" hidden="1" customWidth="1"/>
    <col min="2326" max="2328" width="8.88671875" style="270"/>
    <col min="2329" max="2338" width="0" style="270" hidden="1" customWidth="1"/>
    <col min="2339" max="2341" width="9.109375" style="270" customWidth="1"/>
    <col min="2342" max="2560" width="8.88671875" style="270"/>
    <col min="2561" max="2562" width="3.33203125" style="270" customWidth="1"/>
    <col min="2563" max="2564" width="4.6640625" style="270" customWidth="1"/>
    <col min="2565" max="2565" width="4.33203125" style="270" customWidth="1"/>
    <col min="2566" max="2566" width="12.6640625" style="270" customWidth="1"/>
    <col min="2567" max="2567" width="2.6640625" style="270" customWidth="1"/>
    <col min="2568" max="2568" width="7.6640625" style="270" customWidth="1"/>
    <col min="2569" max="2569" width="25.21875" style="270" customWidth="1"/>
    <col min="2570" max="2570" width="1.6640625" style="270" customWidth="1"/>
    <col min="2571" max="2571" width="10.6640625" style="270" customWidth="1"/>
    <col min="2572" max="2572" width="1.6640625" style="270" customWidth="1"/>
    <col min="2573" max="2573" width="10.6640625" style="270" customWidth="1"/>
    <col min="2574" max="2574" width="1.6640625" style="270" customWidth="1"/>
    <col min="2575" max="2575" width="10.6640625" style="270" customWidth="1"/>
    <col min="2576" max="2576" width="1.6640625" style="270" customWidth="1"/>
    <col min="2577" max="2577" width="10.6640625" style="270" customWidth="1"/>
    <col min="2578" max="2578" width="1.6640625" style="270" customWidth="1"/>
    <col min="2579" max="2579" width="0" style="270" hidden="1" customWidth="1"/>
    <col min="2580" max="2580" width="8.6640625" style="270" customWidth="1"/>
    <col min="2581" max="2581" width="0" style="270" hidden="1" customWidth="1"/>
    <col min="2582" max="2584" width="8.88671875" style="270"/>
    <col min="2585" max="2594" width="0" style="270" hidden="1" customWidth="1"/>
    <col min="2595" max="2597" width="9.109375" style="270" customWidth="1"/>
    <col min="2598" max="2816" width="8.88671875" style="270"/>
    <col min="2817" max="2818" width="3.33203125" style="270" customWidth="1"/>
    <col min="2819" max="2820" width="4.6640625" style="270" customWidth="1"/>
    <col min="2821" max="2821" width="4.33203125" style="270" customWidth="1"/>
    <col min="2822" max="2822" width="12.6640625" style="270" customWidth="1"/>
    <col min="2823" max="2823" width="2.6640625" style="270" customWidth="1"/>
    <col min="2824" max="2824" width="7.6640625" style="270" customWidth="1"/>
    <col min="2825" max="2825" width="25.21875" style="270" customWidth="1"/>
    <col min="2826" max="2826" width="1.6640625" style="270" customWidth="1"/>
    <col min="2827" max="2827" width="10.6640625" style="270" customWidth="1"/>
    <col min="2828" max="2828" width="1.6640625" style="270" customWidth="1"/>
    <col min="2829" max="2829" width="10.6640625" style="270" customWidth="1"/>
    <col min="2830" max="2830" width="1.6640625" style="270" customWidth="1"/>
    <col min="2831" max="2831" width="10.6640625" style="270" customWidth="1"/>
    <col min="2832" max="2832" width="1.6640625" style="270" customWidth="1"/>
    <col min="2833" max="2833" width="10.6640625" style="270" customWidth="1"/>
    <col min="2834" max="2834" width="1.6640625" style="270" customWidth="1"/>
    <col min="2835" max="2835" width="0" style="270" hidden="1" customWidth="1"/>
    <col min="2836" max="2836" width="8.6640625" style="270" customWidth="1"/>
    <col min="2837" max="2837" width="0" style="270" hidden="1" customWidth="1"/>
    <col min="2838" max="2840" width="8.88671875" style="270"/>
    <col min="2841" max="2850" width="0" style="270" hidden="1" customWidth="1"/>
    <col min="2851" max="2853" width="9.109375" style="270" customWidth="1"/>
    <col min="2854" max="3072" width="8.88671875" style="270"/>
    <col min="3073" max="3074" width="3.33203125" style="270" customWidth="1"/>
    <col min="3075" max="3076" width="4.6640625" style="270" customWidth="1"/>
    <col min="3077" max="3077" width="4.33203125" style="270" customWidth="1"/>
    <col min="3078" max="3078" width="12.6640625" style="270" customWidth="1"/>
    <col min="3079" max="3079" width="2.6640625" style="270" customWidth="1"/>
    <col min="3080" max="3080" width="7.6640625" style="270" customWidth="1"/>
    <col min="3081" max="3081" width="25.21875" style="270" customWidth="1"/>
    <col min="3082" max="3082" width="1.6640625" style="270" customWidth="1"/>
    <col min="3083" max="3083" width="10.6640625" style="270" customWidth="1"/>
    <col min="3084" max="3084" width="1.6640625" style="270" customWidth="1"/>
    <col min="3085" max="3085" width="10.6640625" style="270" customWidth="1"/>
    <col min="3086" max="3086" width="1.6640625" style="270" customWidth="1"/>
    <col min="3087" max="3087" width="10.6640625" style="270" customWidth="1"/>
    <col min="3088" max="3088" width="1.6640625" style="270" customWidth="1"/>
    <col min="3089" max="3089" width="10.6640625" style="270" customWidth="1"/>
    <col min="3090" max="3090" width="1.6640625" style="270" customWidth="1"/>
    <col min="3091" max="3091" width="0" style="270" hidden="1" customWidth="1"/>
    <col min="3092" max="3092" width="8.6640625" style="270" customWidth="1"/>
    <col min="3093" max="3093" width="0" style="270" hidden="1" customWidth="1"/>
    <col min="3094" max="3096" width="8.88671875" style="270"/>
    <col min="3097" max="3106" width="0" style="270" hidden="1" customWidth="1"/>
    <col min="3107" max="3109" width="9.109375" style="270" customWidth="1"/>
    <col min="3110" max="3328" width="8.88671875" style="270"/>
    <col min="3329" max="3330" width="3.33203125" style="270" customWidth="1"/>
    <col min="3331" max="3332" width="4.6640625" style="270" customWidth="1"/>
    <col min="3333" max="3333" width="4.33203125" style="270" customWidth="1"/>
    <col min="3334" max="3334" width="12.6640625" style="270" customWidth="1"/>
    <col min="3335" max="3335" width="2.6640625" style="270" customWidth="1"/>
    <col min="3336" max="3336" width="7.6640625" style="270" customWidth="1"/>
    <col min="3337" max="3337" width="25.21875" style="270" customWidth="1"/>
    <col min="3338" max="3338" width="1.6640625" style="270" customWidth="1"/>
    <col min="3339" max="3339" width="10.6640625" style="270" customWidth="1"/>
    <col min="3340" max="3340" width="1.6640625" style="270" customWidth="1"/>
    <col min="3341" max="3341" width="10.6640625" style="270" customWidth="1"/>
    <col min="3342" max="3342" width="1.6640625" style="270" customWidth="1"/>
    <col min="3343" max="3343" width="10.6640625" style="270" customWidth="1"/>
    <col min="3344" max="3344" width="1.6640625" style="270" customWidth="1"/>
    <col min="3345" max="3345" width="10.6640625" style="270" customWidth="1"/>
    <col min="3346" max="3346" width="1.6640625" style="270" customWidth="1"/>
    <col min="3347" max="3347" width="0" style="270" hidden="1" customWidth="1"/>
    <col min="3348" max="3348" width="8.6640625" style="270" customWidth="1"/>
    <col min="3349" max="3349" width="0" style="270" hidden="1" customWidth="1"/>
    <col min="3350" max="3352" width="8.88671875" style="270"/>
    <col min="3353" max="3362" width="0" style="270" hidden="1" customWidth="1"/>
    <col min="3363" max="3365" width="9.109375" style="270" customWidth="1"/>
    <col min="3366" max="3584" width="8.88671875" style="270"/>
    <col min="3585" max="3586" width="3.33203125" style="270" customWidth="1"/>
    <col min="3587" max="3588" width="4.6640625" style="270" customWidth="1"/>
    <col min="3589" max="3589" width="4.33203125" style="270" customWidth="1"/>
    <col min="3590" max="3590" width="12.6640625" style="270" customWidth="1"/>
    <col min="3591" max="3591" width="2.6640625" style="270" customWidth="1"/>
    <col min="3592" max="3592" width="7.6640625" style="270" customWidth="1"/>
    <col min="3593" max="3593" width="25.21875" style="270" customWidth="1"/>
    <col min="3594" max="3594" width="1.6640625" style="270" customWidth="1"/>
    <col min="3595" max="3595" width="10.6640625" style="270" customWidth="1"/>
    <col min="3596" max="3596" width="1.6640625" style="270" customWidth="1"/>
    <col min="3597" max="3597" width="10.6640625" style="270" customWidth="1"/>
    <col min="3598" max="3598" width="1.6640625" style="270" customWidth="1"/>
    <col min="3599" max="3599" width="10.6640625" style="270" customWidth="1"/>
    <col min="3600" max="3600" width="1.6640625" style="270" customWidth="1"/>
    <col min="3601" max="3601" width="10.6640625" style="270" customWidth="1"/>
    <col min="3602" max="3602" width="1.6640625" style="270" customWidth="1"/>
    <col min="3603" max="3603" width="0" style="270" hidden="1" customWidth="1"/>
    <col min="3604" max="3604" width="8.6640625" style="270" customWidth="1"/>
    <col min="3605" max="3605" width="0" style="270" hidden="1" customWidth="1"/>
    <col min="3606" max="3608" width="8.88671875" style="270"/>
    <col min="3609" max="3618" width="0" style="270" hidden="1" customWidth="1"/>
    <col min="3619" max="3621" width="9.109375" style="270" customWidth="1"/>
    <col min="3622" max="3840" width="8.88671875" style="270"/>
    <col min="3841" max="3842" width="3.33203125" style="270" customWidth="1"/>
    <col min="3843" max="3844" width="4.6640625" style="270" customWidth="1"/>
    <col min="3845" max="3845" width="4.33203125" style="270" customWidth="1"/>
    <col min="3846" max="3846" width="12.6640625" style="270" customWidth="1"/>
    <col min="3847" max="3847" width="2.6640625" style="270" customWidth="1"/>
    <col min="3848" max="3848" width="7.6640625" style="270" customWidth="1"/>
    <col min="3849" max="3849" width="25.21875" style="270" customWidth="1"/>
    <col min="3850" max="3850" width="1.6640625" style="270" customWidth="1"/>
    <col min="3851" max="3851" width="10.6640625" style="270" customWidth="1"/>
    <col min="3852" max="3852" width="1.6640625" style="270" customWidth="1"/>
    <col min="3853" max="3853" width="10.6640625" style="270" customWidth="1"/>
    <col min="3854" max="3854" width="1.6640625" style="270" customWidth="1"/>
    <col min="3855" max="3855" width="10.6640625" style="270" customWidth="1"/>
    <col min="3856" max="3856" width="1.6640625" style="270" customWidth="1"/>
    <col min="3857" max="3857" width="10.6640625" style="270" customWidth="1"/>
    <col min="3858" max="3858" width="1.6640625" style="270" customWidth="1"/>
    <col min="3859" max="3859" width="0" style="270" hidden="1" customWidth="1"/>
    <col min="3860" max="3860" width="8.6640625" style="270" customWidth="1"/>
    <col min="3861" max="3861" width="0" style="270" hidden="1" customWidth="1"/>
    <col min="3862" max="3864" width="8.88671875" style="270"/>
    <col min="3865" max="3874" width="0" style="270" hidden="1" customWidth="1"/>
    <col min="3875" max="3877" width="9.109375" style="270" customWidth="1"/>
    <col min="3878" max="4096" width="8.88671875" style="270"/>
    <col min="4097" max="4098" width="3.33203125" style="270" customWidth="1"/>
    <col min="4099" max="4100" width="4.6640625" style="270" customWidth="1"/>
    <col min="4101" max="4101" width="4.33203125" style="270" customWidth="1"/>
    <col min="4102" max="4102" width="12.6640625" style="270" customWidth="1"/>
    <col min="4103" max="4103" width="2.6640625" style="270" customWidth="1"/>
    <col min="4104" max="4104" width="7.6640625" style="270" customWidth="1"/>
    <col min="4105" max="4105" width="25.21875" style="270" customWidth="1"/>
    <col min="4106" max="4106" width="1.6640625" style="270" customWidth="1"/>
    <col min="4107" max="4107" width="10.6640625" style="270" customWidth="1"/>
    <col min="4108" max="4108" width="1.6640625" style="270" customWidth="1"/>
    <col min="4109" max="4109" width="10.6640625" style="270" customWidth="1"/>
    <col min="4110" max="4110" width="1.6640625" style="270" customWidth="1"/>
    <col min="4111" max="4111" width="10.6640625" style="270" customWidth="1"/>
    <col min="4112" max="4112" width="1.6640625" style="270" customWidth="1"/>
    <col min="4113" max="4113" width="10.6640625" style="270" customWidth="1"/>
    <col min="4114" max="4114" width="1.6640625" style="270" customWidth="1"/>
    <col min="4115" max="4115" width="0" style="270" hidden="1" customWidth="1"/>
    <col min="4116" max="4116" width="8.6640625" style="270" customWidth="1"/>
    <col min="4117" max="4117" width="0" style="270" hidden="1" customWidth="1"/>
    <col min="4118" max="4120" width="8.88671875" style="270"/>
    <col min="4121" max="4130" width="0" style="270" hidden="1" customWidth="1"/>
    <col min="4131" max="4133" width="9.109375" style="270" customWidth="1"/>
    <col min="4134" max="4352" width="8.88671875" style="270"/>
    <col min="4353" max="4354" width="3.33203125" style="270" customWidth="1"/>
    <col min="4355" max="4356" width="4.6640625" style="270" customWidth="1"/>
    <col min="4357" max="4357" width="4.33203125" style="270" customWidth="1"/>
    <col min="4358" max="4358" width="12.6640625" style="270" customWidth="1"/>
    <col min="4359" max="4359" width="2.6640625" style="270" customWidth="1"/>
    <col min="4360" max="4360" width="7.6640625" style="270" customWidth="1"/>
    <col min="4361" max="4361" width="25.21875" style="270" customWidth="1"/>
    <col min="4362" max="4362" width="1.6640625" style="270" customWidth="1"/>
    <col min="4363" max="4363" width="10.6640625" style="270" customWidth="1"/>
    <col min="4364" max="4364" width="1.6640625" style="270" customWidth="1"/>
    <col min="4365" max="4365" width="10.6640625" style="270" customWidth="1"/>
    <col min="4366" max="4366" width="1.6640625" style="270" customWidth="1"/>
    <col min="4367" max="4367" width="10.6640625" style="270" customWidth="1"/>
    <col min="4368" max="4368" width="1.6640625" style="270" customWidth="1"/>
    <col min="4369" max="4369" width="10.6640625" style="270" customWidth="1"/>
    <col min="4370" max="4370" width="1.6640625" style="270" customWidth="1"/>
    <col min="4371" max="4371" width="0" style="270" hidden="1" customWidth="1"/>
    <col min="4372" max="4372" width="8.6640625" style="270" customWidth="1"/>
    <col min="4373" max="4373" width="0" style="270" hidden="1" customWidth="1"/>
    <col min="4374" max="4376" width="8.88671875" style="270"/>
    <col min="4377" max="4386" width="0" style="270" hidden="1" customWidth="1"/>
    <col min="4387" max="4389" width="9.109375" style="270" customWidth="1"/>
    <col min="4390" max="4608" width="8.88671875" style="270"/>
    <col min="4609" max="4610" width="3.33203125" style="270" customWidth="1"/>
    <col min="4611" max="4612" width="4.6640625" style="270" customWidth="1"/>
    <col min="4613" max="4613" width="4.33203125" style="270" customWidth="1"/>
    <col min="4614" max="4614" width="12.6640625" style="270" customWidth="1"/>
    <col min="4615" max="4615" width="2.6640625" style="270" customWidth="1"/>
    <col min="4616" max="4616" width="7.6640625" style="270" customWidth="1"/>
    <col min="4617" max="4617" width="25.21875" style="270" customWidth="1"/>
    <col min="4618" max="4618" width="1.6640625" style="270" customWidth="1"/>
    <col min="4619" max="4619" width="10.6640625" style="270" customWidth="1"/>
    <col min="4620" max="4620" width="1.6640625" style="270" customWidth="1"/>
    <col min="4621" max="4621" width="10.6640625" style="270" customWidth="1"/>
    <col min="4622" max="4622" width="1.6640625" style="270" customWidth="1"/>
    <col min="4623" max="4623" width="10.6640625" style="270" customWidth="1"/>
    <col min="4624" max="4624" width="1.6640625" style="270" customWidth="1"/>
    <col min="4625" max="4625" width="10.6640625" style="270" customWidth="1"/>
    <col min="4626" max="4626" width="1.6640625" style="270" customWidth="1"/>
    <col min="4627" max="4627" width="0" style="270" hidden="1" customWidth="1"/>
    <col min="4628" max="4628" width="8.6640625" style="270" customWidth="1"/>
    <col min="4629" max="4629" width="0" style="270" hidden="1" customWidth="1"/>
    <col min="4630" max="4632" width="8.88671875" style="270"/>
    <col min="4633" max="4642" width="0" style="270" hidden="1" customWidth="1"/>
    <col min="4643" max="4645" width="9.109375" style="270" customWidth="1"/>
    <col min="4646" max="4864" width="8.88671875" style="270"/>
    <col min="4865" max="4866" width="3.33203125" style="270" customWidth="1"/>
    <col min="4867" max="4868" width="4.6640625" style="270" customWidth="1"/>
    <col min="4869" max="4869" width="4.33203125" style="270" customWidth="1"/>
    <col min="4870" max="4870" width="12.6640625" style="270" customWidth="1"/>
    <col min="4871" max="4871" width="2.6640625" style="270" customWidth="1"/>
    <col min="4872" max="4872" width="7.6640625" style="270" customWidth="1"/>
    <col min="4873" max="4873" width="25.21875" style="270" customWidth="1"/>
    <col min="4874" max="4874" width="1.6640625" style="270" customWidth="1"/>
    <col min="4875" max="4875" width="10.6640625" style="270" customWidth="1"/>
    <col min="4876" max="4876" width="1.6640625" style="270" customWidth="1"/>
    <col min="4877" max="4877" width="10.6640625" style="270" customWidth="1"/>
    <col min="4878" max="4878" width="1.6640625" style="270" customWidth="1"/>
    <col min="4879" max="4879" width="10.6640625" style="270" customWidth="1"/>
    <col min="4880" max="4880" width="1.6640625" style="270" customWidth="1"/>
    <col min="4881" max="4881" width="10.6640625" style="270" customWidth="1"/>
    <col min="4882" max="4882" width="1.6640625" style="270" customWidth="1"/>
    <col min="4883" max="4883" width="0" style="270" hidden="1" customWidth="1"/>
    <col min="4884" max="4884" width="8.6640625" style="270" customWidth="1"/>
    <col min="4885" max="4885" width="0" style="270" hidden="1" customWidth="1"/>
    <col min="4886" max="4888" width="8.88671875" style="270"/>
    <col min="4889" max="4898" width="0" style="270" hidden="1" customWidth="1"/>
    <col min="4899" max="4901" width="9.109375" style="270" customWidth="1"/>
    <col min="4902" max="5120" width="8.88671875" style="270"/>
    <col min="5121" max="5122" width="3.33203125" style="270" customWidth="1"/>
    <col min="5123" max="5124" width="4.6640625" style="270" customWidth="1"/>
    <col min="5125" max="5125" width="4.33203125" style="270" customWidth="1"/>
    <col min="5126" max="5126" width="12.6640625" style="270" customWidth="1"/>
    <col min="5127" max="5127" width="2.6640625" style="270" customWidth="1"/>
    <col min="5128" max="5128" width="7.6640625" style="270" customWidth="1"/>
    <col min="5129" max="5129" width="25.21875" style="270" customWidth="1"/>
    <col min="5130" max="5130" width="1.6640625" style="270" customWidth="1"/>
    <col min="5131" max="5131" width="10.6640625" style="270" customWidth="1"/>
    <col min="5132" max="5132" width="1.6640625" style="270" customWidth="1"/>
    <col min="5133" max="5133" width="10.6640625" style="270" customWidth="1"/>
    <col min="5134" max="5134" width="1.6640625" style="270" customWidth="1"/>
    <col min="5135" max="5135" width="10.6640625" style="270" customWidth="1"/>
    <col min="5136" max="5136" width="1.6640625" style="270" customWidth="1"/>
    <col min="5137" max="5137" width="10.6640625" style="270" customWidth="1"/>
    <col min="5138" max="5138" width="1.6640625" style="270" customWidth="1"/>
    <col min="5139" max="5139" width="0" style="270" hidden="1" customWidth="1"/>
    <col min="5140" max="5140" width="8.6640625" style="270" customWidth="1"/>
    <col min="5141" max="5141" width="0" style="270" hidden="1" customWidth="1"/>
    <col min="5142" max="5144" width="8.88671875" style="270"/>
    <col min="5145" max="5154" width="0" style="270" hidden="1" customWidth="1"/>
    <col min="5155" max="5157" width="9.109375" style="270" customWidth="1"/>
    <col min="5158" max="5376" width="8.88671875" style="270"/>
    <col min="5377" max="5378" width="3.33203125" style="270" customWidth="1"/>
    <col min="5379" max="5380" width="4.6640625" style="270" customWidth="1"/>
    <col min="5381" max="5381" width="4.33203125" style="270" customWidth="1"/>
    <col min="5382" max="5382" width="12.6640625" style="270" customWidth="1"/>
    <col min="5383" max="5383" width="2.6640625" style="270" customWidth="1"/>
    <col min="5384" max="5384" width="7.6640625" style="270" customWidth="1"/>
    <col min="5385" max="5385" width="25.21875" style="270" customWidth="1"/>
    <col min="5386" max="5386" width="1.6640625" style="270" customWidth="1"/>
    <col min="5387" max="5387" width="10.6640625" style="270" customWidth="1"/>
    <col min="5388" max="5388" width="1.6640625" style="270" customWidth="1"/>
    <col min="5389" max="5389" width="10.6640625" style="270" customWidth="1"/>
    <col min="5390" max="5390" width="1.6640625" style="270" customWidth="1"/>
    <col min="5391" max="5391" width="10.6640625" style="270" customWidth="1"/>
    <col min="5392" max="5392" width="1.6640625" style="270" customWidth="1"/>
    <col min="5393" max="5393" width="10.6640625" style="270" customWidth="1"/>
    <col min="5394" max="5394" width="1.6640625" style="270" customWidth="1"/>
    <col min="5395" max="5395" width="0" style="270" hidden="1" customWidth="1"/>
    <col min="5396" max="5396" width="8.6640625" style="270" customWidth="1"/>
    <col min="5397" max="5397" width="0" style="270" hidden="1" customWidth="1"/>
    <col min="5398" max="5400" width="8.88671875" style="270"/>
    <col min="5401" max="5410" width="0" style="270" hidden="1" customWidth="1"/>
    <col min="5411" max="5413" width="9.109375" style="270" customWidth="1"/>
    <col min="5414" max="5632" width="8.88671875" style="270"/>
    <col min="5633" max="5634" width="3.33203125" style="270" customWidth="1"/>
    <col min="5635" max="5636" width="4.6640625" style="270" customWidth="1"/>
    <col min="5637" max="5637" width="4.33203125" style="270" customWidth="1"/>
    <col min="5638" max="5638" width="12.6640625" style="270" customWidth="1"/>
    <col min="5639" max="5639" width="2.6640625" style="270" customWidth="1"/>
    <col min="5640" max="5640" width="7.6640625" style="270" customWidth="1"/>
    <col min="5641" max="5641" width="25.21875" style="270" customWidth="1"/>
    <col min="5642" max="5642" width="1.6640625" style="270" customWidth="1"/>
    <col min="5643" max="5643" width="10.6640625" style="270" customWidth="1"/>
    <col min="5644" max="5644" width="1.6640625" style="270" customWidth="1"/>
    <col min="5645" max="5645" width="10.6640625" style="270" customWidth="1"/>
    <col min="5646" max="5646" width="1.6640625" style="270" customWidth="1"/>
    <col min="5647" max="5647" width="10.6640625" style="270" customWidth="1"/>
    <col min="5648" max="5648" width="1.6640625" style="270" customWidth="1"/>
    <col min="5649" max="5649" width="10.6640625" style="270" customWidth="1"/>
    <col min="5650" max="5650" width="1.6640625" style="270" customWidth="1"/>
    <col min="5651" max="5651" width="0" style="270" hidden="1" customWidth="1"/>
    <col min="5652" max="5652" width="8.6640625" style="270" customWidth="1"/>
    <col min="5653" max="5653" width="0" style="270" hidden="1" customWidth="1"/>
    <col min="5654" max="5656" width="8.88671875" style="270"/>
    <col min="5657" max="5666" width="0" style="270" hidden="1" customWidth="1"/>
    <col min="5667" max="5669" width="9.109375" style="270" customWidth="1"/>
    <col min="5670" max="5888" width="8.88671875" style="270"/>
    <col min="5889" max="5890" width="3.33203125" style="270" customWidth="1"/>
    <col min="5891" max="5892" width="4.6640625" style="270" customWidth="1"/>
    <col min="5893" max="5893" width="4.33203125" style="270" customWidth="1"/>
    <col min="5894" max="5894" width="12.6640625" style="270" customWidth="1"/>
    <col min="5895" max="5895" width="2.6640625" style="270" customWidth="1"/>
    <col min="5896" max="5896" width="7.6640625" style="270" customWidth="1"/>
    <col min="5897" max="5897" width="25.21875" style="270" customWidth="1"/>
    <col min="5898" max="5898" width="1.6640625" style="270" customWidth="1"/>
    <col min="5899" max="5899" width="10.6640625" style="270" customWidth="1"/>
    <col min="5900" max="5900" width="1.6640625" style="270" customWidth="1"/>
    <col min="5901" max="5901" width="10.6640625" style="270" customWidth="1"/>
    <col min="5902" max="5902" width="1.6640625" style="270" customWidth="1"/>
    <col min="5903" max="5903" width="10.6640625" style="270" customWidth="1"/>
    <col min="5904" max="5904" width="1.6640625" style="270" customWidth="1"/>
    <col min="5905" max="5905" width="10.6640625" style="270" customWidth="1"/>
    <col min="5906" max="5906" width="1.6640625" style="270" customWidth="1"/>
    <col min="5907" max="5907" width="0" style="270" hidden="1" customWidth="1"/>
    <col min="5908" max="5908" width="8.6640625" style="270" customWidth="1"/>
    <col min="5909" max="5909" width="0" style="270" hidden="1" customWidth="1"/>
    <col min="5910" max="5912" width="8.88671875" style="270"/>
    <col min="5913" max="5922" width="0" style="270" hidden="1" customWidth="1"/>
    <col min="5923" max="5925" width="9.109375" style="270" customWidth="1"/>
    <col min="5926" max="6144" width="8.88671875" style="270"/>
    <col min="6145" max="6146" width="3.33203125" style="270" customWidth="1"/>
    <col min="6147" max="6148" width="4.6640625" style="270" customWidth="1"/>
    <col min="6149" max="6149" width="4.33203125" style="270" customWidth="1"/>
    <col min="6150" max="6150" width="12.6640625" style="270" customWidth="1"/>
    <col min="6151" max="6151" width="2.6640625" style="270" customWidth="1"/>
    <col min="6152" max="6152" width="7.6640625" style="270" customWidth="1"/>
    <col min="6153" max="6153" width="25.21875" style="270" customWidth="1"/>
    <col min="6154" max="6154" width="1.6640625" style="270" customWidth="1"/>
    <col min="6155" max="6155" width="10.6640625" style="270" customWidth="1"/>
    <col min="6156" max="6156" width="1.6640625" style="270" customWidth="1"/>
    <col min="6157" max="6157" width="10.6640625" style="270" customWidth="1"/>
    <col min="6158" max="6158" width="1.6640625" style="270" customWidth="1"/>
    <col min="6159" max="6159" width="10.6640625" style="270" customWidth="1"/>
    <col min="6160" max="6160" width="1.6640625" style="270" customWidth="1"/>
    <col min="6161" max="6161" width="10.6640625" style="270" customWidth="1"/>
    <col min="6162" max="6162" width="1.6640625" style="270" customWidth="1"/>
    <col min="6163" max="6163" width="0" style="270" hidden="1" customWidth="1"/>
    <col min="6164" max="6164" width="8.6640625" style="270" customWidth="1"/>
    <col min="6165" max="6165" width="0" style="270" hidden="1" customWidth="1"/>
    <col min="6166" max="6168" width="8.88671875" style="270"/>
    <col min="6169" max="6178" width="0" style="270" hidden="1" customWidth="1"/>
    <col min="6179" max="6181" width="9.109375" style="270" customWidth="1"/>
    <col min="6182" max="6400" width="8.88671875" style="270"/>
    <col min="6401" max="6402" width="3.33203125" style="270" customWidth="1"/>
    <col min="6403" max="6404" width="4.6640625" style="270" customWidth="1"/>
    <col min="6405" max="6405" width="4.33203125" style="270" customWidth="1"/>
    <col min="6406" max="6406" width="12.6640625" style="270" customWidth="1"/>
    <col min="6407" max="6407" width="2.6640625" style="270" customWidth="1"/>
    <col min="6408" max="6408" width="7.6640625" style="270" customWidth="1"/>
    <col min="6409" max="6409" width="25.21875" style="270" customWidth="1"/>
    <col min="6410" max="6410" width="1.6640625" style="270" customWidth="1"/>
    <col min="6411" max="6411" width="10.6640625" style="270" customWidth="1"/>
    <col min="6412" max="6412" width="1.6640625" style="270" customWidth="1"/>
    <col min="6413" max="6413" width="10.6640625" style="270" customWidth="1"/>
    <col min="6414" max="6414" width="1.6640625" style="270" customWidth="1"/>
    <col min="6415" max="6415" width="10.6640625" style="270" customWidth="1"/>
    <col min="6416" max="6416" width="1.6640625" style="270" customWidth="1"/>
    <col min="6417" max="6417" width="10.6640625" style="270" customWidth="1"/>
    <col min="6418" max="6418" width="1.6640625" style="270" customWidth="1"/>
    <col min="6419" max="6419" width="0" style="270" hidden="1" customWidth="1"/>
    <col min="6420" max="6420" width="8.6640625" style="270" customWidth="1"/>
    <col min="6421" max="6421" width="0" style="270" hidden="1" customWidth="1"/>
    <col min="6422" max="6424" width="8.88671875" style="270"/>
    <col min="6425" max="6434" width="0" style="270" hidden="1" customWidth="1"/>
    <col min="6435" max="6437" width="9.109375" style="270" customWidth="1"/>
    <col min="6438" max="6656" width="8.88671875" style="270"/>
    <col min="6657" max="6658" width="3.33203125" style="270" customWidth="1"/>
    <col min="6659" max="6660" width="4.6640625" style="270" customWidth="1"/>
    <col min="6661" max="6661" width="4.33203125" style="270" customWidth="1"/>
    <col min="6662" max="6662" width="12.6640625" style="270" customWidth="1"/>
    <col min="6663" max="6663" width="2.6640625" style="270" customWidth="1"/>
    <col min="6664" max="6664" width="7.6640625" style="270" customWidth="1"/>
    <col min="6665" max="6665" width="25.21875" style="270" customWidth="1"/>
    <col min="6666" max="6666" width="1.6640625" style="270" customWidth="1"/>
    <col min="6667" max="6667" width="10.6640625" style="270" customWidth="1"/>
    <col min="6668" max="6668" width="1.6640625" style="270" customWidth="1"/>
    <col min="6669" max="6669" width="10.6640625" style="270" customWidth="1"/>
    <col min="6670" max="6670" width="1.6640625" style="270" customWidth="1"/>
    <col min="6671" max="6671" width="10.6640625" style="270" customWidth="1"/>
    <col min="6672" max="6672" width="1.6640625" style="270" customWidth="1"/>
    <col min="6673" max="6673" width="10.6640625" style="270" customWidth="1"/>
    <col min="6674" max="6674" width="1.6640625" style="270" customWidth="1"/>
    <col min="6675" max="6675" width="0" style="270" hidden="1" customWidth="1"/>
    <col min="6676" max="6676" width="8.6640625" style="270" customWidth="1"/>
    <col min="6677" max="6677" width="0" style="270" hidden="1" customWidth="1"/>
    <col min="6678" max="6680" width="8.88671875" style="270"/>
    <col min="6681" max="6690" width="0" style="270" hidden="1" customWidth="1"/>
    <col min="6691" max="6693" width="9.109375" style="270" customWidth="1"/>
    <col min="6694" max="6912" width="8.88671875" style="270"/>
    <col min="6913" max="6914" width="3.33203125" style="270" customWidth="1"/>
    <col min="6915" max="6916" width="4.6640625" style="270" customWidth="1"/>
    <col min="6917" max="6917" width="4.33203125" style="270" customWidth="1"/>
    <col min="6918" max="6918" width="12.6640625" style="270" customWidth="1"/>
    <col min="6919" max="6919" width="2.6640625" style="270" customWidth="1"/>
    <col min="6920" max="6920" width="7.6640625" style="270" customWidth="1"/>
    <col min="6921" max="6921" width="25.21875" style="270" customWidth="1"/>
    <col min="6922" max="6922" width="1.6640625" style="270" customWidth="1"/>
    <col min="6923" max="6923" width="10.6640625" style="270" customWidth="1"/>
    <col min="6924" max="6924" width="1.6640625" style="270" customWidth="1"/>
    <col min="6925" max="6925" width="10.6640625" style="270" customWidth="1"/>
    <col min="6926" max="6926" width="1.6640625" style="270" customWidth="1"/>
    <col min="6927" max="6927" width="10.6640625" style="270" customWidth="1"/>
    <col min="6928" max="6928" width="1.6640625" style="270" customWidth="1"/>
    <col min="6929" max="6929" width="10.6640625" style="270" customWidth="1"/>
    <col min="6930" max="6930" width="1.6640625" style="270" customWidth="1"/>
    <col min="6931" max="6931" width="0" style="270" hidden="1" customWidth="1"/>
    <col min="6932" max="6932" width="8.6640625" style="270" customWidth="1"/>
    <col min="6933" max="6933" width="0" style="270" hidden="1" customWidth="1"/>
    <col min="6934" max="6936" width="8.88671875" style="270"/>
    <col min="6937" max="6946" width="0" style="270" hidden="1" customWidth="1"/>
    <col min="6947" max="6949" width="9.109375" style="270" customWidth="1"/>
    <col min="6950" max="7168" width="8.88671875" style="270"/>
    <col min="7169" max="7170" width="3.33203125" style="270" customWidth="1"/>
    <col min="7171" max="7172" width="4.6640625" style="270" customWidth="1"/>
    <col min="7173" max="7173" width="4.33203125" style="270" customWidth="1"/>
    <col min="7174" max="7174" width="12.6640625" style="270" customWidth="1"/>
    <col min="7175" max="7175" width="2.6640625" style="270" customWidth="1"/>
    <col min="7176" max="7176" width="7.6640625" style="270" customWidth="1"/>
    <col min="7177" max="7177" width="25.21875" style="270" customWidth="1"/>
    <col min="7178" max="7178" width="1.6640625" style="270" customWidth="1"/>
    <col min="7179" max="7179" width="10.6640625" style="270" customWidth="1"/>
    <col min="7180" max="7180" width="1.6640625" style="270" customWidth="1"/>
    <col min="7181" max="7181" width="10.6640625" style="270" customWidth="1"/>
    <col min="7182" max="7182" width="1.6640625" style="270" customWidth="1"/>
    <col min="7183" max="7183" width="10.6640625" style="270" customWidth="1"/>
    <col min="7184" max="7184" width="1.6640625" style="270" customWidth="1"/>
    <col min="7185" max="7185" width="10.6640625" style="270" customWidth="1"/>
    <col min="7186" max="7186" width="1.6640625" style="270" customWidth="1"/>
    <col min="7187" max="7187" width="0" style="270" hidden="1" customWidth="1"/>
    <col min="7188" max="7188" width="8.6640625" style="270" customWidth="1"/>
    <col min="7189" max="7189" width="0" style="270" hidden="1" customWidth="1"/>
    <col min="7190" max="7192" width="8.88671875" style="270"/>
    <col min="7193" max="7202" width="0" style="270" hidden="1" customWidth="1"/>
    <col min="7203" max="7205" width="9.109375" style="270" customWidth="1"/>
    <col min="7206" max="7424" width="8.88671875" style="270"/>
    <col min="7425" max="7426" width="3.33203125" style="270" customWidth="1"/>
    <col min="7427" max="7428" width="4.6640625" style="270" customWidth="1"/>
    <col min="7429" max="7429" width="4.33203125" style="270" customWidth="1"/>
    <col min="7430" max="7430" width="12.6640625" style="270" customWidth="1"/>
    <col min="7431" max="7431" width="2.6640625" style="270" customWidth="1"/>
    <col min="7432" max="7432" width="7.6640625" style="270" customWidth="1"/>
    <col min="7433" max="7433" width="25.21875" style="270" customWidth="1"/>
    <col min="7434" max="7434" width="1.6640625" style="270" customWidth="1"/>
    <col min="7435" max="7435" width="10.6640625" style="270" customWidth="1"/>
    <col min="7436" max="7436" width="1.6640625" style="270" customWidth="1"/>
    <col min="7437" max="7437" width="10.6640625" style="270" customWidth="1"/>
    <col min="7438" max="7438" width="1.6640625" style="270" customWidth="1"/>
    <col min="7439" max="7439" width="10.6640625" style="270" customWidth="1"/>
    <col min="7440" max="7440" width="1.6640625" style="270" customWidth="1"/>
    <col min="7441" max="7441" width="10.6640625" style="270" customWidth="1"/>
    <col min="7442" max="7442" width="1.6640625" style="270" customWidth="1"/>
    <col min="7443" max="7443" width="0" style="270" hidden="1" customWidth="1"/>
    <col min="7444" max="7444" width="8.6640625" style="270" customWidth="1"/>
    <col min="7445" max="7445" width="0" style="270" hidden="1" customWidth="1"/>
    <col min="7446" max="7448" width="8.88671875" style="270"/>
    <col min="7449" max="7458" width="0" style="270" hidden="1" customWidth="1"/>
    <col min="7459" max="7461" width="9.109375" style="270" customWidth="1"/>
    <col min="7462" max="7680" width="8.88671875" style="270"/>
    <col min="7681" max="7682" width="3.33203125" style="270" customWidth="1"/>
    <col min="7683" max="7684" width="4.6640625" style="270" customWidth="1"/>
    <col min="7685" max="7685" width="4.33203125" style="270" customWidth="1"/>
    <col min="7686" max="7686" width="12.6640625" style="270" customWidth="1"/>
    <col min="7687" max="7687" width="2.6640625" style="270" customWidth="1"/>
    <col min="7688" max="7688" width="7.6640625" style="270" customWidth="1"/>
    <col min="7689" max="7689" width="25.21875" style="270" customWidth="1"/>
    <col min="7690" max="7690" width="1.6640625" style="270" customWidth="1"/>
    <col min="7691" max="7691" width="10.6640625" style="270" customWidth="1"/>
    <col min="7692" max="7692" width="1.6640625" style="270" customWidth="1"/>
    <col min="7693" max="7693" width="10.6640625" style="270" customWidth="1"/>
    <col min="7694" max="7694" width="1.6640625" style="270" customWidth="1"/>
    <col min="7695" max="7695" width="10.6640625" style="270" customWidth="1"/>
    <col min="7696" max="7696" width="1.6640625" style="270" customWidth="1"/>
    <col min="7697" max="7697" width="10.6640625" style="270" customWidth="1"/>
    <col min="7698" max="7698" width="1.6640625" style="270" customWidth="1"/>
    <col min="7699" max="7699" width="0" style="270" hidden="1" customWidth="1"/>
    <col min="7700" max="7700" width="8.6640625" style="270" customWidth="1"/>
    <col min="7701" max="7701" width="0" style="270" hidden="1" customWidth="1"/>
    <col min="7702" max="7704" width="8.88671875" style="270"/>
    <col min="7705" max="7714" width="0" style="270" hidden="1" customWidth="1"/>
    <col min="7715" max="7717" width="9.109375" style="270" customWidth="1"/>
    <col min="7718" max="7936" width="8.88671875" style="270"/>
    <col min="7937" max="7938" width="3.33203125" style="270" customWidth="1"/>
    <col min="7939" max="7940" width="4.6640625" style="270" customWidth="1"/>
    <col min="7941" max="7941" width="4.33203125" style="270" customWidth="1"/>
    <col min="7942" max="7942" width="12.6640625" style="270" customWidth="1"/>
    <col min="7943" max="7943" width="2.6640625" style="270" customWidth="1"/>
    <col min="7944" max="7944" width="7.6640625" style="270" customWidth="1"/>
    <col min="7945" max="7945" width="25.21875" style="270" customWidth="1"/>
    <col min="7946" max="7946" width="1.6640625" style="270" customWidth="1"/>
    <col min="7947" max="7947" width="10.6640625" style="270" customWidth="1"/>
    <col min="7948" max="7948" width="1.6640625" style="270" customWidth="1"/>
    <col min="7949" max="7949" width="10.6640625" style="270" customWidth="1"/>
    <col min="7950" max="7950" width="1.6640625" style="270" customWidth="1"/>
    <col min="7951" max="7951" width="10.6640625" style="270" customWidth="1"/>
    <col min="7952" max="7952" width="1.6640625" style="270" customWidth="1"/>
    <col min="7953" max="7953" width="10.6640625" style="270" customWidth="1"/>
    <col min="7954" max="7954" width="1.6640625" style="270" customWidth="1"/>
    <col min="7955" max="7955" width="0" style="270" hidden="1" customWidth="1"/>
    <col min="7956" max="7956" width="8.6640625" style="270" customWidth="1"/>
    <col min="7957" max="7957" width="0" style="270" hidden="1" customWidth="1"/>
    <col min="7958" max="7960" width="8.88671875" style="270"/>
    <col min="7961" max="7970" width="0" style="270" hidden="1" customWidth="1"/>
    <col min="7971" max="7973" width="9.109375" style="270" customWidth="1"/>
    <col min="7974" max="8192" width="8.88671875" style="270"/>
    <col min="8193" max="8194" width="3.33203125" style="270" customWidth="1"/>
    <col min="8195" max="8196" width="4.6640625" style="270" customWidth="1"/>
    <col min="8197" max="8197" width="4.33203125" style="270" customWidth="1"/>
    <col min="8198" max="8198" width="12.6640625" style="270" customWidth="1"/>
    <col min="8199" max="8199" width="2.6640625" style="270" customWidth="1"/>
    <col min="8200" max="8200" width="7.6640625" style="270" customWidth="1"/>
    <col min="8201" max="8201" width="25.21875" style="270" customWidth="1"/>
    <col min="8202" max="8202" width="1.6640625" style="270" customWidth="1"/>
    <col min="8203" max="8203" width="10.6640625" style="270" customWidth="1"/>
    <col min="8204" max="8204" width="1.6640625" style="270" customWidth="1"/>
    <col min="8205" max="8205" width="10.6640625" style="270" customWidth="1"/>
    <col min="8206" max="8206" width="1.6640625" style="270" customWidth="1"/>
    <col min="8207" max="8207" width="10.6640625" style="270" customWidth="1"/>
    <col min="8208" max="8208" width="1.6640625" style="270" customWidth="1"/>
    <col min="8209" max="8209" width="10.6640625" style="270" customWidth="1"/>
    <col min="8210" max="8210" width="1.6640625" style="270" customWidth="1"/>
    <col min="8211" max="8211" width="0" style="270" hidden="1" customWidth="1"/>
    <col min="8212" max="8212" width="8.6640625" style="270" customWidth="1"/>
    <col min="8213" max="8213" width="0" style="270" hidden="1" customWidth="1"/>
    <col min="8214" max="8216" width="8.88671875" style="270"/>
    <col min="8217" max="8226" width="0" style="270" hidden="1" customWidth="1"/>
    <col min="8227" max="8229" width="9.109375" style="270" customWidth="1"/>
    <col min="8230" max="8448" width="8.88671875" style="270"/>
    <col min="8449" max="8450" width="3.33203125" style="270" customWidth="1"/>
    <col min="8451" max="8452" width="4.6640625" style="270" customWidth="1"/>
    <col min="8453" max="8453" width="4.33203125" style="270" customWidth="1"/>
    <col min="8454" max="8454" width="12.6640625" style="270" customWidth="1"/>
    <col min="8455" max="8455" width="2.6640625" style="270" customWidth="1"/>
    <col min="8456" max="8456" width="7.6640625" style="270" customWidth="1"/>
    <col min="8457" max="8457" width="25.21875" style="270" customWidth="1"/>
    <col min="8458" max="8458" width="1.6640625" style="270" customWidth="1"/>
    <col min="8459" max="8459" width="10.6640625" style="270" customWidth="1"/>
    <col min="8460" max="8460" width="1.6640625" style="270" customWidth="1"/>
    <col min="8461" max="8461" width="10.6640625" style="270" customWidth="1"/>
    <col min="8462" max="8462" width="1.6640625" style="270" customWidth="1"/>
    <col min="8463" max="8463" width="10.6640625" style="270" customWidth="1"/>
    <col min="8464" max="8464" width="1.6640625" style="270" customWidth="1"/>
    <col min="8465" max="8465" width="10.6640625" style="270" customWidth="1"/>
    <col min="8466" max="8466" width="1.6640625" style="270" customWidth="1"/>
    <col min="8467" max="8467" width="0" style="270" hidden="1" customWidth="1"/>
    <col min="8468" max="8468" width="8.6640625" style="270" customWidth="1"/>
    <col min="8469" max="8469" width="0" style="270" hidden="1" customWidth="1"/>
    <col min="8470" max="8472" width="8.88671875" style="270"/>
    <col min="8473" max="8482" width="0" style="270" hidden="1" customWidth="1"/>
    <col min="8483" max="8485" width="9.109375" style="270" customWidth="1"/>
    <col min="8486" max="8704" width="8.88671875" style="270"/>
    <col min="8705" max="8706" width="3.33203125" style="270" customWidth="1"/>
    <col min="8707" max="8708" width="4.6640625" style="270" customWidth="1"/>
    <col min="8709" max="8709" width="4.33203125" style="270" customWidth="1"/>
    <col min="8710" max="8710" width="12.6640625" style="270" customWidth="1"/>
    <col min="8711" max="8711" width="2.6640625" style="270" customWidth="1"/>
    <col min="8712" max="8712" width="7.6640625" style="270" customWidth="1"/>
    <col min="8713" max="8713" width="25.21875" style="270" customWidth="1"/>
    <col min="8714" max="8714" width="1.6640625" style="270" customWidth="1"/>
    <col min="8715" max="8715" width="10.6640625" style="270" customWidth="1"/>
    <col min="8716" max="8716" width="1.6640625" style="270" customWidth="1"/>
    <col min="8717" max="8717" width="10.6640625" style="270" customWidth="1"/>
    <col min="8718" max="8718" width="1.6640625" style="270" customWidth="1"/>
    <col min="8719" max="8719" width="10.6640625" style="270" customWidth="1"/>
    <col min="8720" max="8720" width="1.6640625" style="270" customWidth="1"/>
    <col min="8721" max="8721" width="10.6640625" style="270" customWidth="1"/>
    <col min="8722" max="8722" width="1.6640625" style="270" customWidth="1"/>
    <col min="8723" max="8723" width="0" style="270" hidden="1" customWidth="1"/>
    <col min="8724" max="8724" width="8.6640625" style="270" customWidth="1"/>
    <col min="8725" max="8725" width="0" style="270" hidden="1" customWidth="1"/>
    <col min="8726" max="8728" width="8.88671875" style="270"/>
    <col min="8729" max="8738" width="0" style="270" hidden="1" customWidth="1"/>
    <col min="8739" max="8741" width="9.109375" style="270" customWidth="1"/>
    <col min="8742" max="8960" width="8.88671875" style="270"/>
    <col min="8961" max="8962" width="3.33203125" style="270" customWidth="1"/>
    <col min="8963" max="8964" width="4.6640625" style="270" customWidth="1"/>
    <col min="8965" max="8965" width="4.33203125" style="270" customWidth="1"/>
    <col min="8966" max="8966" width="12.6640625" style="270" customWidth="1"/>
    <col min="8967" max="8967" width="2.6640625" style="270" customWidth="1"/>
    <col min="8968" max="8968" width="7.6640625" style="270" customWidth="1"/>
    <col min="8969" max="8969" width="25.21875" style="270" customWidth="1"/>
    <col min="8970" max="8970" width="1.6640625" style="270" customWidth="1"/>
    <col min="8971" max="8971" width="10.6640625" style="270" customWidth="1"/>
    <col min="8972" max="8972" width="1.6640625" style="270" customWidth="1"/>
    <col min="8973" max="8973" width="10.6640625" style="270" customWidth="1"/>
    <col min="8974" max="8974" width="1.6640625" style="270" customWidth="1"/>
    <col min="8975" max="8975" width="10.6640625" style="270" customWidth="1"/>
    <col min="8976" max="8976" width="1.6640625" style="270" customWidth="1"/>
    <col min="8977" max="8977" width="10.6640625" style="270" customWidth="1"/>
    <col min="8978" max="8978" width="1.6640625" style="270" customWidth="1"/>
    <col min="8979" max="8979" width="0" style="270" hidden="1" customWidth="1"/>
    <col min="8980" max="8980" width="8.6640625" style="270" customWidth="1"/>
    <col min="8981" max="8981" width="0" style="270" hidden="1" customWidth="1"/>
    <col min="8982" max="8984" width="8.88671875" style="270"/>
    <col min="8985" max="8994" width="0" style="270" hidden="1" customWidth="1"/>
    <col min="8995" max="8997" width="9.109375" style="270" customWidth="1"/>
    <col min="8998" max="9216" width="8.88671875" style="270"/>
    <col min="9217" max="9218" width="3.33203125" style="270" customWidth="1"/>
    <col min="9219" max="9220" width="4.6640625" style="270" customWidth="1"/>
    <col min="9221" max="9221" width="4.33203125" style="270" customWidth="1"/>
    <col min="9222" max="9222" width="12.6640625" style="270" customWidth="1"/>
    <col min="9223" max="9223" width="2.6640625" style="270" customWidth="1"/>
    <col min="9224" max="9224" width="7.6640625" style="270" customWidth="1"/>
    <col min="9225" max="9225" width="25.21875" style="270" customWidth="1"/>
    <col min="9226" max="9226" width="1.6640625" style="270" customWidth="1"/>
    <col min="9227" max="9227" width="10.6640625" style="270" customWidth="1"/>
    <col min="9228" max="9228" width="1.6640625" style="270" customWidth="1"/>
    <col min="9229" max="9229" width="10.6640625" style="270" customWidth="1"/>
    <col min="9230" max="9230" width="1.6640625" style="270" customWidth="1"/>
    <col min="9231" max="9231" width="10.6640625" style="270" customWidth="1"/>
    <col min="9232" max="9232" width="1.6640625" style="270" customWidth="1"/>
    <col min="9233" max="9233" width="10.6640625" style="270" customWidth="1"/>
    <col min="9234" max="9234" width="1.6640625" style="270" customWidth="1"/>
    <col min="9235" max="9235" width="0" style="270" hidden="1" customWidth="1"/>
    <col min="9236" max="9236" width="8.6640625" style="270" customWidth="1"/>
    <col min="9237" max="9237" width="0" style="270" hidden="1" customWidth="1"/>
    <col min="9238" max="9240" width="8.88671875" style="270"/>
    <col min="9241" max="9250" width="0" style="270" hidden="1" customWidth="1"/>
    <col min="9251" max="9253" width="9.109375" style="270" customWidth="1"/>
    <col min="9254" max="9472" width="8.88671875" style="270"/>
    <col min="9473" max="9474" width="3.33203125" style="270" customWidth="1"/>
    <col min="9475" max="9476" width="4.6640625" style="270" customWidth="1"/>
    <col min="9477" max="9477" width="4.33203125" style="270" customWidth="1"/>
    <col min="9478" max="9478" width="12.6640625" style="270" customWidth="1"/>
    <col min="9479" max="9479" width="2.6640625" style="270" customWidth="1"/>
    <col min="9480" max="9480" width="7.6640625" style="270" customWidth="1"/>
    <col min="9481" max="9481" width="25.21875" style="270" customWidth="1"/>
    <col min="9482" max="9482" width="1.6640625" style="270" customWidth="1"/>
    <col min="9483" max="9483" width="10.6640625" style="270" customWidth="1"/>
    <col min="9484" max="9484" width="1.6640625" style="270" customWidth="1"/>
    <col min="9485" max="9485" width="10.6640625" style="270" customWidth="1"/>
    <col min="9486" max="9486" width="1.6640625" style="270" customWidth="1"/>
    <col min="9487" max="9487" width="10.6640625" style="270" customWidth="1"/>
    <col min="9488" max="9488" width="1.6640625" style="270" customWidth="1"/>
    <col min="9489" max="9489" width="10.6640625" style="270" customWidth="1"/>
    <col min="9490" max="9490" width="1.6640625" style="270" customWidth="1"/>
    <col min="9491" max="9491" width="0" style="270" hidden="1" customWidth="1"/>
    <col min="9492" max="9492" width="8.6640625" style="270" customWidth="1"/>
    <col min="9493" max="9493" width="0" style="270" hidden="1" customWidth="1"/>
    <col min="9494" max="9496" width="8.88671875" style="270"/>
    <col min="9497" max="9506" width="0" style="270" hidden="1" customWidth="1"/>
    <col min="9507" max="9509" width="9.109375" style="270" customWidth="1"/>
    <col min="9510" max="9728" width="8.88671875" style="270"/>
    <col min="9729" max="9730" width="3.33203125" style="270" customWidth="1"/>
    <col min="9731" max="9732" width="4.6640625" style="270" customWidth="1"/>
    <col min="9733" max="9733" width="4.33203125" style="270" customWidth="1"/>
    <col min="9734" max="9734" width="12.6640625" style="270" customWidth="1"/>
    <col min="9735" max="9735" width="2.6640625" style="270" customWidth="1"/>
    <col min="9736" max="9736" width="7.6640625" style="270" customWidth="1"/>
    <col min="9737" max="9737" width="25.21875" style="270" customWidth="1"/>
    <col min="9738" max="9738" width="1.6640625" style="270" customWidth="1"/>
    <col min="9739" max="9739" width="10.6640625" style="270" customWidth="1"/>
    <col min="9740" max="9740" width="1.6640625" style="270" customWidth="1"/>
    <col min="9741" max="9741" width="10.6640625" style="270" customWidth="1"/>
    <col min="9742" max="9742" width="1.6640625" style="270" customWidth="1"/>
    <col min="9743" max="9743" width="10.6640625" style="270" customWidth="1"/>
    <col min="9744" max="9744" width="1.6640625" style="270" customWidth="1"/>
    <col min="9745" max="9745" width="10.6640625" style="270" customWidth="1"/>
    <col min="9746" max="9746" width="1.6640625" style="270" customWidth="1"/>
    <col min="9747" max="9747" width="0" style="270" hidden="1" customWidth="1"/>
    <col min="9748" max="9748" width="8.6640625" style="270" customWidth="1"/>
    <col min="9749" max="9749" width="0" style="270" hidden="1" customWidth="1"/>
    <col min="9750" max="9752" width="8.88671875" style="270"/>
    <col min="9753" max="9762" width="0" style="270" hidden="1" customWidth="1"/>
    <col min="9763" max="9765" width="9.109375" style="270" customWidth="1"/>
    <col min="9766" max="9984" width="8.88671875" style="270"/>
    <col min="9985" max="9986" width="3.33203125" style="270" customWidth="1"/>
    <col min="9987" max="9988" width="4.6640625" style="270" customWidth="1"/>
    <col min="9989" max="9989" width="4.33203125" style="270" customWidth="1"/>
    <col min="9990" max="9990" width="12.6640625" style="270" customWidth="1"/>
    <col min="9991" max="9991" width="2.6640625" style="270" customWidth="1"/>
    <col min="9992" max="9992" width="7.6640625" style="270" customWidth="1"/>
    <col min="9993" max="9993" width="25.21875" style="270" customWidth="1"/>
    <col min="9994" max="9994" width="1.6640625" style="270" customWidth="1"/>
    <col min="9995" max="9995" width="10.6640625" style="270" customWidth="1"/>
    <col min="9996" max="9996" width="1.6640625" style="270" customWidth="1"/>
    <col min="9997" max="9997" width="10.6640625" style="270" customWidth="1"/>
    <col min="9998" max="9998" width="1.6640625" style="270" customWidth="1"/>
    <col min="9999" max="9999" width="10.6640625" style="270" customWidth="1"/>
    <col min="10000" max="10000" width="1.6640625" style="270" customWidth="1"/>
    <col min="10001" max="10001" width="10.6640625" style="270" customWidth="1"/>
    <col min="10002" max="10002" width="1.6640625" style="270" customWidth="1"/>
    <col min="10003" max="10003" width="0" style="270" hidden="1" customWidth="1"/>
    <col min="10004" max="10004" width="8.6640625" style="270" customWidth="1"/>
    <col min="10005" max="10005" width="0" style="270" hidden="1" customWidth="1"/>
    <col min="10006" max="10008" width="8.88671875" style="270"/>
    <col min="10009" max="10018" width="0" style="270" hidden="1" customWidth="1"/>
    <col min="10019" max="10021" width="9.109375" style="270" customWidth="1"/>
    <col min="10022" max="10240" width="8.88671875" style="270"/>
    <col min="10241" max="10242" width="3.33203125" style="270" customWidth="1"/>
    <col min="10243" max="10244" width="4.6640625" style="270" customWidth="1"/>
    <col min="10245" max="10245" width="4.33203125" style="270" customWidth="1"/>
    <col min="10246" max="10246" width="12.6640625" style="270" customWidth="1"/>
    <col min="10247" max="10247" width="2.6640625" style="270" customWidth="1"/>
    <col min="10248" max="10248" width="7.6640625" style="270" customWidth="1"/>
    <col min="10249" max="10249" width="25.21875" style="270" customWidth="1"/>
    <col min="10250" max="10250" width="1.6640625" style="270" customWidth="1"/>
    <col min="10251" max="10251" width="10.6640625" style="270" customWidth="1"/>
    <col min="10252" max="10252" width="1.6640625" style="270" customWidth="1"/>
    <col min="10253" max="10253" width="10.6640625" style="270" customWidth="1"/>
    <col min="10254" max="10254" width="1.6640625" style="270" customWidth="1"/>
    <col min="10255" max="10255" width="10.6640625" style="270" customWidth="1"/>
    <col min="10256" max="10256" width="1.6640625" style="270" customWidth="1"/>
    <col min="10257" max="10257" width="10.6640625" style="270" customWidth="1"/>
    <col min="10258" max="10258" width="1.6640625" style="270" customWidth="1"/>
    <col min="10259" max="10259" width="0" style="270" hidden="1" customWidth="1"/>
    <col min="10260" max="10260" width="8.6640625" style="270" customWidth="1"/>
    <col min="10261" max="10261" width="0" style="270" hidden="1" customWidth="1"/>
    <col min="10262" max="10264" width="8.88671875" style="270"/>
    <col min="10265" max="10274" width="0" style="270" hidden="1" customWidth="1"/>
    <col min="10275" max="10277" width="9.109375" style="270" customWidth="1"/>
    <col min="10278" max="10496" width="8.88671875" style="270"/>
    <col min="10497" max="10498" width="3.33203125" style="270" customWidth="1"/>
    <col min="10499" max="10500" width="4.6640625" style="270" customWidth="1"/>
    <col min="10501" max="10501" width="4.33203125" style="270" customWidth="1"/>
    <col min="10502" max="10502" width="12.6640625" style="270" customWidth="1"/>
    <col min="10503" max="10503" width="2.6640625" style="270" customWidth="1"/>
    <col min="10504" max="10504" width="7.6640625" style="270" customWidth="1"/>
    <col min="10505" max="10505" width="25.21875" style="270" customWidth="1"/>
    <col min="10506" max="10506" width="1.6640625" style="270" customWidth="1"/>
    <col min="10507" max="10507" width="10.6640625" style="270" customWidth="1"/>
    <col min="10508" max="10508" width="1.6640625" style="270" customWidth="1"/>
    <col min="10509" max="10509" width="10.6640625" style="270" customWidth="1"/>
    <col min="10510" max="10510" width="1.6640625" style="270" customWidth="1"/>
    <col min="10511" max="10511" width="10.6640625" style="270" customWidth="1"/>
    <col min="10512" max="10512" width="1.6640625" style="270" customWidth="1"/>
    <col min="10513" max="10513" width="10.6640625" style="270" customWidth="1"/>
    <col min="10514" max="10514" width="1.6640625" style="270" customWidth="1"/>
    <col min="10515" max="10515" width="0" style="270" hidden="1" customWidth="1"/>
    <col min="10516" max="10516" width="8.6640625" style="270" customWidth="1"/>
    <col min="10517" max="10517" width="0" style="270" hidden="1" customWidth="1"/>
    <col min="10518" max="10520" width="8.88671875" style="270"/>
    <col min="10521" max="10530" width="0" style="270" hidden="1" customWidth="1"/>
    <col min="10531" max="10533" width="9.109375" style="270" customWidth="1"/>
    <col min="10534" max="10752" width="8.88671875" style="270"/>
    <col min="10753" max="10754" width="3.33203125" style="270" customWidth="1"/>
    <col min="10755" max="10756" width="4.6640625" style="270" customWidth="1"/>
    <col min="10757" max="10757" width="4.33203125" style="270" customWidth="1"/>
    <col min="10758" max="10758" width="12.6640625" style="270" customWidth="1"/>
    <col min="10759" max="10759" width="2.6640625" style="270" customWidth="1"/>
    <col min="10760" max="10760" width="7.6640625" style="270" customWidth="1"/>
    <col min="10761" max="10761" width="25.21875" style="270" customWidth="1"/>
    <col min="10762" max="10762" width="1.6640625" style="270" customWidth="1"/>
    <col min="10763" max="10763" width="10.6640625" style="270" customWidth="1"/>
    <col min="10764" max="10764" width="1.6640625" style="270" customWidth="1"/>
    <col min="10765" max="10765" width="10.6640625" style="270" customWidth="1"/>
    <col min="10766" max="10766" width="1.6640625" style="270" customWidth="1"/>
    <col min="10767" max="10767" width="10.6640625" style="270" customWidth="1"/>
    <col min="10768" max="10768" width="1.6640625" style="270" customWidth="1"/>
    <col min="10769" max="10769" width="10.6640625" style="270" customWidth="1"/>
    <col min="10770" max="10770" width="1.6640625" style="270" customWidth="1"/>
    <col min="10771" max="10771" width="0" style="270" hidden="1" customWidth="1"/>
    <col min="10772" max="10772" width="8.6640625" style="270" customWidth="1"/>
    <col min="10773" max="10773" width="0" style="270" hidden="1" customWidth="1"/>
    <col min="10774" max="10776" width="8.88671875" style="270"/>
    <col min="10777" max="10786" width="0" style="270" hidden="1" customWidth="1"/>
    <col min="10787" max="10789" width="9.109375" style="270" customWidth="1"/>
    <col min="10790" max="11008" width="8.88671875" style="270"/>
    <col min="11009" max="11010" width="3.33203125" style="270" customWidth="1"/>
    <col min="11011" max="11012" width="4.6640625" style="270" customWidth="1"/>
    <col min="11013" max="11013" width="4.33203125" style="270" customWidth="1"/>
    <col min="11014" max="11014" width="12.6640625" style="270" customWidth="1"/>
    <col min="11015" max="11015" width="2.6640625" style="270" customWidth="1"/>
    <col min="11016" max="11016" width="7.6640625" style="270" customWidth="1"/>
    <col min="11017" max="11017" width="25.21875" style="270" customWidth="1"/>
    <col min="11018" max="11018" width="1.6640625" style="270" customWidth="1"/>
    <col min="11019" max="11019" width="10.6640625" style="270" customWidth="1"/>
    <col min="11020" max="11020" width="1.6640625" style="270" customWidth="1"/>
    <col min="11021" max="11021" width="10.6640625" style="270" customWidth="1"/>
    <col min="11022" max="11022" width="1.6640625" style="270" customWidth="1"/>
    <col min="11023" max="11023" width="10.6640625" style="270" customWidth="1"/>
    <col min="11024" max="11024" width="1.6640625" style="270" customWidth="1"/>
    <col min="11025" max="11025" width="10.6640625" style="270" customWidth="1"/>
    <col min="11026" max="11026" width="1.6640625" style="270" customWidth="1"/>
    <col min="11027" max="11027" width="0" style="270" hidden="1" customWidth="1"/>
    <col min="11028" max="11028" width="8.6640625" style="270" customWidth="1"/>
    <col min="11029" max="11029" width="0" style="270" hidden="1" customWidth="1"/>
    <col min="11030" max="11032" width="8.88671875" style="270"/>
    <col min="11033" max="11042" width="0" style="270" hidden="1" customWidth="1"/>
    <col min="11043" max="11045" width="9.109375" style="270" customWidth="1"/>
    <col min="11046" max="11264" width="8.88671875" style="270"/>
    <col min="11265" max="11266" width="3.33203125" style="270" customWidth="1"/>
    <col min="11267" max="11268" width="4.6640625" style="270" customWidth="1"/>
    <col min="11269" max="11269" width="4.33203125" style="270" customWidth="1"/>
    <col min="11270" max="11270" width="12.6640625" style="270" customWidth="1"/>
    <col min="11271" max="11271" width="2.6640625" style="270" customWidth="1"/>
    <col min="11272" max="11272" width="7.6640625" style="270" customWidth="1"/>
    <col min="11273" max="11273" width="25.21875" style="270" customWidth="1"/>
    <col min="11274" max="11274" width="1.6640625" style="270" customWidth="1"/>
    <col min="11275" max="11275" width="10.6640625" style="270" customWidth="1"/>
    <col min="11276" max="11276" width="1.6640625" style="270" customWidth="1"/>
    <col min="11277" max="11277" width="10.6640625" style="270" customWidth="1"/>
    <col min="11278" max="11278" width="1.6640625" style="270" customWidth="1"/>
    <col min="11279" max="11279" width="10.6640625" style="270" customWidth="1"/>
    <col min="11280" max="11280" width="1.6640625" style="270" customWidth="1"/>
    <col min="11281" max="11281" width="10.6640625" style="270" customWidth="1"/>
    <col min="11282" max="11282" width="1.6640625" style="270" customWidth="1"/>
    <col min="11283" max="11283" width="0" style="270" hidden="1" customWidth="1"/>
    <col min="11284" max="11284" width="8.6640625" style="270" customWidth="1"/>
    <col min="11285" max="11285" width="0" style="270" hidden="1" customWidth="1"/>
    <col min="11286" max="11288" width="8.88671875" style="270"/>
    <col min="11289" max="11298" width="0" style="270" hidden="1" customWidth="1"/>
    <col min="11299" max="11301" width="9.109375" style="270" customWidth="1"/>
    <col min="11302" max="11520" width="8.88671875" style="270"/>
    <col min="11521" max="11522" width="3.33203125" style="270" customWidth="1"/>
    <col min="11523" max="11524" width="4.6640625" style="270" customWidth="1"/>
    <col min="11525" max="11525" width="4.33203125" style="270" customWidth="1"/>
    <col min="11526" max="11526" width="12.6640625" style="270" customWidth="1"/>
    <col min="11527" max="11527" width="2.6640625" style="270" customWidth="1"/>
    <col min="11528" max="11528" width="7.6640625" style="270" customWidth="1"/>
    <col min="11529" max="11529" width="25.21875" style="270" customWidth="1"/>
    <col min="11530" max="11530" width="1.6640625" style="270" customWidth="1"/>
    <col min="11531" max="11531" width="10.6640625" style="270" customWidth="1"/>
    <col min="11532" max="11532" width="1.6640625" style="270" customWidth="1"/>
    <col min="11533" max="11533" width="10.6640625" style="270" customWidth="1"/>
    <col min="11534" max="11534" width="1.6640625" style="270" customWidth="1"/>
    <col min="11535" max="11535" width="10.6640625" style="270" customWidth="1"/>
    <col min="11536" max="11536" width="1.6640625" style="270" customWidth="1"/>
    <col min="11537" max="11537" width="10.6640625" style="270" customWidth="1"/>
    <col min="11538" max="11538" width="1.6640625" style="270" customWidth="1"/>
    <col min="11539" max="11539" width="0" style="270" hidden="1" customWidth="1"/>
    <col min="11540" max="11540" width="8.6640625" style="270" customWidth="1"/>
    <col min="11541" max="11541" width="0" style="270" hidden="1" customWidth="1"/>
    <col min="11542" max="11544" width="8.88671875" style="270"/>
    <col min="11545" max="11554" width="0" style="270" hidden="1" customWidth="1"/>
    <col min="11555" max="11557" width="9.109375" style="270" customWidth="1"/>
    <col min="11558" max="11776" width="8.88671875" style="270"/>
    <col min="11777" max="11778" width="3.33203125" style="270" customWidth="1"/>
    <col min="11779" max="11780" width="4.6640625" style="270" customWidth="1"/>
    <col min="11781" max="11781" width="4.33203125" style="270" customWidth="1"/>
    <col min="11782" max="11782" width="12.6640625" style="270" customWidth="1"/>
    <col min="11783" max="11783" width="2.6640625" style="270" customWidth="1"/>
    <col min="11784" max="11784" width="7.6640625" style="270" customWidth="1"/>
    <col min="11785" max="11785" width="25.21875" style="270" customWidth="1"/>
    <col min="11786" max="11786" width="1.6640625" style="270" customWidth="1"/>
    <col min="11787" max="11787" width="10.6640625" style="270" customWidth="1"/>
    <col min="11788" max="11788" width="1.6640625" style="270" customWidth="1"/>
    <col min="11789" max="11789" width="10.6640625" style="270" customWidth="1"/>
    <col min="11790" max="11790" width="1.6640625" style="270" customWidth="1"/>
    <col min="11791" max="11791" width="10.6640625" style="270" customWidth="1"/>
    <col min="11792" max="11792" width="1.6640625" style="270" customWidth="1"/>
    <col min="11793" max="11793" width="10.6640625" style="270" customWidth="1"/>
    <col min="11794" max="11794" width="1.6640625" style="270" customWidth="1"/>
    <col min="11795" max="11795" width="0" style="270" hidden="1" customWidth="1"/>
    <col min="11796" max="11796" width="8.6640625" style="270" customWidth="1"/>
    <col min="11797" max="11797" width="0" style="270" hidden="1" customWidth="1"/>
    <col min="11798" max="11800" width="8.88671875" style="270"/>
    <col min="11801" max="11810" width="0" style="270" hidden="1" customWidth="1"/>
    <col min="11811" max="11813" width="9.109375" style="270" customWidth="1"/>
    <col min="11814" max="12032" width="8.88671875" style="270"/>
    <col min="12033" max="12034" width="3.33203125" style="270" customWidth="1"/>
    <col min="12035" max="12036" width="4.6640625" style="270" customWidth="1"/>
    <col min="12037" max="12037" width="4.33203125" style="270" customWidth="1"/>
    <col min="12038" max="12038" width="12.6640625" style="270" customWidth="1"/>
    <col min="12039" max="12039" width="2.6640625" style="270" customWidth="1"/>
    <col min="12040" max="12040" width="7.6640625" style="270" customWidth="1"/>
    <col min="12041" max="12041" width="25.21875" style="270" customWidth="1"/>
    <col min="12042" max="12042" width="1.6640625" style="270" customWidth="1"/>
    <col min="12043" max="12043" width="10.6640625" style="270" customWidth="1"/>
    <col min="12044" max="12044" width="1.6640625" style="270" customWidth="1"/>
    <col min="12045" max="12045" width="10.6640625" style="270" customWidth="1"/>
    <col min="12046" max="12046" width="1.6640625" style="270" customWidth="1"/>
    <col min="12047" max="12047" width="10.6640625" style="270" customWidth="1"/>
    <col min="12048" max="12048" width="1.6640625" style="270" customWidth="1"/>
    <col min="12049" max="12049" width="10.6640625" style="270" customWidth="1"/>
    <col min="12050" max="12050" width="1.6640625" style="270" customWidth="1"/>
    <col min="12051" max="12051" width="0" style="270" hidden="1" customWidth="1"/>
    <col min="12052" max="12052" width="8.6640625" style="270" customWidth="1"/>
    <col min="12053" max="12053" width="0" style="270" hidden="1" customWidth="1"/>
    <col min="12054" max="12056" width="8.88671875" style="270"/>
    <col min="12057" max="12066" width="0" style="270" hidden="1" customWidth="1"/>
    <col min="12067" max="12069" width="9.109375" style="270" customWidth="1"/>
    <col min="12070" max="12288" width="8.88671875" style="270"/>
    <col min="12289" max="12290" width="3.33203125" style="270" customWidth="1"/>
    <col min="12291" max="12292" width="4.6640625" style="270" customWidth="1"/>
    <col min="12293" max="12293" width="4.33203125" style="270" customWidth="1"/>
    <col min="12294" max="12294" width="12.6640625" style="270" customWidth="1"/>
    <col min="12295" max="12295" width="2.6640625" style="270" customWidth="1"/>
    <col min="12296" max="12296" width="7.6640625" style="270" customWidth="1"/>
    <col min="12297" max="12297" width="25.21875" style="270" customWidth="1"/>
    <col min="12298" max="12298" width="1.6640625" style="270" customWidth="1"/>
    <col min="12299" max="12299" width="10.6640625" style="270" customWidth="1"/>
    <col min="12300" max="12300" width="1.6640625" style="270" customWidth="1"/>
    <col min="12301" max="12301" width="10.6640625" style="270" customWidth="1"/>
    <col min="12302" max="12302" width="1.6640625" style="270" customWidth="1"/>
    <col min="12303" max="12303" width="10.6640625" style="270" customWidth="1"/>
    <col min="12304" max="12304" width="1.6640625" style="270" customWidth="1"/>
    <col min="12305" max="12305" width="10.6640625" style="270" customWidth="1"/>
    <col min="12306" max="12306" width="1.6640625" style="270" customWidth="1"/>
    <col min="12307" max="12307" width="0" style="270" hidden="1" customWidth="1"/>
    <col min="12308" max="12308" width="8.6640625" style="270" customWidth="1"/>
    <col min="12309" max="12309" width="0" style="270" hidden="1" customWidth="1"/>
    <col min="12310" max="12312" width="8.88671875" style="270"/>
    <col min="12313" max="12322" width="0" style="270" hidden="1" customWidth="1"/>
    <col min="12323" max="12325" width="9.109375" style="270" customWidth="1"/>
    <col min="12326" max="12544" width="8.88671875" style="270"/>
    <col min="12545" max="12546" width="3.33203125" style="270" customWidth="1"/>
    <col min="12547" max="12548" width="4.6640625" style="270" customWidth="1"/>
    <col min="12549" max="12549" width="4.33203125" style="270" customWidth="1"/>
    <col min="12550" max="12550" width="12.6640625" style="270" customWidth="1"/>
    <col min="12551" max="12551" width="2.6640625" style="270" customWidth="1"/>
    <col min="12552" max="12552" width="7.6640625" style="270" customWidth="1"/>
    <col min="12553" max="12553" width="25.21875" style="270" customWidth="1"/>
    <col min="12554" max="12554" width="1.6640625" style="270" customWidth="1"/>
    <col min="12555" max="12555" width="10.6640625" style="270" customWidth="1"/>
    <col min="12556" max="12556" width="1.6640625" style="270" customWidth="1"/>
    <col min="12557" max="12557" width="10.6640625" style="270" customWidth="1"/>
    <col min="12558" max="12558" width="1.6640625" style="270" customWidth="1"/>
    <col min="12559" max="12559" width="10.6640625" style="270" customWidth="1"/>
    <col min="12560" max="12560" width="1.6640625" style="270" customWidth="1"/>
    <col min="12561" max="12561" width="10.6640625" style="270" customWidth="1"/>
    <col min="12562" max="12562" width="1.6640625" style="270" customWidth="1"/>
    <col min="12563" max="12563" width="0" style="270" hidden="1" customWidth="1"/>
    <col min="12564" max="12564" width="8.6640625" style="270" customWidth="1"/>
    <col min="12565" max="12565" width="0" style="270" hidden="1" customWidth="1"/>
    <col min="12566" max="12568" width="8.88671875" style="270"/>
    <col min="12569" max="12578" width="0" style="270" hidden="1" customWidth="1"/>
    <col min="12579" max="12581" width="9.109375" style="270" customWidth="1"/>
    <col min="12582" max="12800" width="8.88671875" style="270"/>
    <col min="12801" max="12802" width="3.33203125" style="270" customWidth="1"/>
    <col min="12803" max="12804" width="4.6640625" style="270" customWidth="1"/>
    <col min="12805" max="12805" width="4.33203125" style="270" customWidth="1"/>
    <col min="12806" max="12806" width="12.6640625" style="270" customWidth="1"/>
    <col min="12807" max="12807" width="2.6640625" style="270" customWidth="1"/>
    <col min="12808" max="12808" width="7.6640625" style="270" customWidth="1"/>
    <col min="12809" max="12809" width="25.21875" style="270" customWidth="1"/>
    <col min="12810" max="12810" width="1.6640625" style="270" customWidth="1"/>
    <col min="12811" max="12811" width="10.6640625" style="270" customWidth="1"/>
    <col min="12812" max="12812" width="1.6640625" style="270" customWidth="1"/>
    <col min="12813" max="12813" width="10.6640625" style="270" customWidth="1"/>
    <col min="12814" max="12814" width="1.6640625" style="270" customWidth="1"/>
    <col min="12815" max="12815" width="10.6640625" style="270" customWidth="1"/>
    <col min="12816" max="12816" width="1.6640625" style="270" customWidth="1"/>
    <col min="12817" max="12817" width="10.6640625" style="270" customWidth="1"/>
    <col min="12818" max="12818" width="1.6640625" style="270" customWidth="1"/>
    <col min="12819" max="12819" width="0" style="270" hidden="1" customWidth="1"/>
    <col min="12820" max="12820" width="8.6640625" style="270" customWidth="1"/>
    <col min="12821" max="12821" width="0" style="270" hidden="1" customWidth="1"/>
    <col min="12822" max="12824" width="8.88671875" style="270"/>
    <col min="12825" max="12834" width="0" style="270" hidden="1" customWidth="1"/>
    <col min="12835" max="12837" width="9.109375" style="270" customWidth="1"/>
    <col min="12838" max="13056" width="8.88671875" style="270"/>
    <col min="13057" max="13058" width="3.33203125" style="270" customWidth="1"/>
    <col min="13059" max="13060" width="4.6640625" style="270" customWidth="1"/>
    <col min="13061" max="13061" width="4.33203125" style="270" customWidth="1"/>
    <col min="13062" max="13062" width="12.6640625" style="270" customWidth="1"/>
    <col min="13063" max="13063" width="2.6640625" style="270" customWidth="1"/>
    <col min="13064" max="13064" width="7.6640625" style="270" customWidth="1"/>
    <col min="13065" max="13065" width="25.21875" style="270" customWidth="1"/>
    <col min="13066" max="13066" width="1.6640625" style="270" customWidth="1"/>
    <col min="13067" max="13067" width="10.6640625" style="270" customWidth="1"/>
    <col min="13068" max="13068" width="1.6640625" style="270" customWidth="1"/>
    <col min="13069" max="13069" width="10.6640625" style="270" customWidth="1"/>
    <col min="13070" max="13070" width="1.6640625" style="270" customWidth="1"/>
    <col min="13071" max="13071" width="10.6640625" style="270" customWidth="1"/>
    <col min="13072" max="13072" width="1.6640625" style="270" customWidth="1"/>
    <col min="13073" max="13073" width="10.6640625" style="270" customWidth="1"/>
    <col min="13074" max="13074" width="1.6640625" style="270" customWidth="1"/>
    <col min="13075" max="13075" width="0" style="270" hidden="1" customWidth="1"/>
    <col min="13076" max="13076" width="8.6640625" style="270" customWidth="1"/>
    <col min="13077" max="13077" width="0" style="270" hidden="1" customWidth="1"/>
    <col min="13078" max="13080" width="8.88671875" style="270"/>
    <col min="13081" max="13090" width="0" style="270" hidden="1" customWidth="1"/>
    <col min="13091" max="13093" width="9.109375" style="270" customWidth="1"/>
    <col min="13094" max="13312" width="8.88671875" style="270"/>
    <col min="13313" max="13314" width="3.33203125" style="270" customWidth="1"/>
    <col min="13315" max="13316" width="4.6640625" style="270" customWidth="1"/>
    <col min="13317" max="13317" width="4.33203125" style="270" customWidth="1"/>
    <col min="13318" max="13318" width="12.6640625" style="270" customWidth="1"/>
    <col min="13319" max="13319" width="2.6640625" style="270" customWidth="1"/>
    <col min="13320" max="13320" width="7.6640625" style="270" customWidth="1"/>
    <col min="13321" max="13321" width="25.21875" style="270" customWidth="1"/>
    <col min="13322" max="13322" width="1.6640625" style="270" customWidth="1"/>
    <col min="13323" max="13323" width="10.6640625" style="270" customWidth="1"/>
    <col min="13324" max="13324" width="1.6640625" style="270" customWidth="1"/>
    <col min="13325" max="13325" width="10.6640625" style="270" customWidth="1"/>
    <col min="13326" max="13326" width="1.6640625" style="270" customWidth="1"/>
    <col min="13327" max="13327" width="10.6640625" style="270" customWidth="1"/>
    <col min="13328" max="13328" width="1.6640625" style="270" customWidth="1"/>
    <col min="13329" max="13329" width="10.6640625" style="270" customWidth="1"/>
    <col min="13330" max="13330" width="1.6640625" style="270" customWidth="1"/>
    <col min="13331" max="13331" width="0" style="270" hidden="1" customWidth="1"/>
    <col min="13332" max="13332" width="8.6640625" style="270" customWidth="1"/>
    <col min="13333" max="13333" width="0" style="270" hidden="1" customWidth="1"/>
    <col min="13334" max="13336" width="8.88671875" style="270"/>
    <col min="13337" max="13346" width="0" style="270" hidden="1" customWidth="1"/>
    <col min="13347" max="13349" width="9.109375" style="270" customWidth="1"/>
    <col min="13350" max="13568" width="8.88671875" style="270"/>
    <col min="13569" max="13570" width="3.33203125" style="270" customWidth="1"/>
    <col min="13571" max="13572" width="4.6640625" style="270" customWidth="1"/>
    <col min="13573" max="13573" width="4.33203125" style="270" customWidth="1"/>
    <col min="13574" max="13574" width="12.6640625" style="270" customWidth="1"/>
    <col min="13575" max="13575" width="2.6640625" style="270" customWidth="1"/>
    <col min="13576" max="13576" width="7.6640625" style="270" customWidth="1"/>
    <col min="13577" max="13577" width="25.21875" style="270" customWidth="1"/>
    <col min="13578" max="13578" width="1.6640625" style="270" customWidth="1"/>
    <col min="13579" max="13579" width="10.6640625" style="270" customWidth="1"/>
    <col min="13580" max="13580" width="1.6640625" style="270" customWidth="1"/>
    <col min="13581" max="13581" width="10.6640625" style="270" customWidth="1"/>
    <col min="13582" max="13582" width="1.6640625" style="270" customWidth="1"/>
    <col min="13583" max="13583" width="10.6640625" style="270" customWidth="1"/>
    <col min="13584" max="13584" width="1.6640625" style="270" customWidth="1"/>
    <col min="13585" max="13585" width="10.6640625" style="270" customWidth="1"/>
    <col min="13586" max="13586" width="1.6640625" style="270" customWidth="1"/>
    <col min="13587" max="13587" width="0" style="270" hidden="1" customWidth="1"/>
    <col min="13588" max="13588" width="8.6640625" style="270" customWidth="1"/>
    <col min="13589" max="13589" width="0" style="270" hidden="1" customWidth="1"/>
    <col min="13590" max="13592" width="8.88671875" style="270"/>
    <col min="13593" max="13602" width="0" style="270" hidden="1" customWidth="1"/>
    <col min="13603" max="13605" width="9.109375" style="270" customWidth="1"/>
    <col min="13606" max="13824" width="8.88671875" style="270"/>
    <col min="13825" max="13826" width="3.33203125" style="270" customWidth="1"/>
    <col min="13827" max="13828" width="4.6640625" style="270" customWidth="1"/>
    <col min="13829" max="13829" width="4.33203125" style="270" customWidth="1"/>
    <col min="13830" max="13830" width="12.6640625" style="270" customWidth="1"/>
    <col min="13831" max="13831" width="2.6640625" style="270" customWidth="1"/>
    <col min="13832" max="13832" width="7.6640625" style="270" customWidth="1"/>
    <col min="13833" max="13833" width="25.21875" style="270" customWidth="1"/>
    <col min="13834" max="13834" width="1.6640625" style="270" customWidth="1"/>
    <col min="13835" max="13835" width="10.6640625" style="270" customWidth="1"/>
    <col min="13836" max="13836" width="1.6640625" style="270" customWidth="1"/>
    <col min="13837" max="13837" width="10.6640625" style="270" customWidth="1"/>
    <col min="13838" max="13838" width="1.6640625" style="270" customWidth="1"/>
    <col min="13839" max="13839" width="10.6640625" style="270" customWidth="1"/>
    <col min="13840" max="13840" width="1.6640625" style="270" customWidth="1"/>
    <col min="13841" max="13841" width="10.6640625" style="270" customWidth="1"/>
    <col min="13842" max="13842" width="1.6640625" style="270" customWidth="1"/>
    <col min="13843" max="13843" width="0" style="270" hidden="1" customWidth="1"/>
    <col min="13844" max="13844" width="8.6640625" style="270" customWidth="1"/>
    <col min="13845" max="13845" width="0" style="270" hidden="1" customWidth="1"/>
    <col min="13846" max="13848" width="8.88671875" style="270"/>
    <col min="13849" max="13858" width="0" style="270" hidden="1" customWidth="1"/>
    <col min="13859" max="13861" width="9.109375" style="270" customWidth="1"/>
    <col min="13862" max="14080" width="8.88671875" style="270"/>
    <col min="14081" max="14082" width="3.33203125" style="270" customWidth="1"/>
    <col min="14083" max="14084" width="4.6640625" style="270" customWidth="1"/>
    <col min="14085" max="14085" width="4.33203125" style="270" customWidth="1"/>
    <col min="14086" max="14086" width="12.6640625" style="270" customWidth="1"/>
    <col min="14087" max="14087" width="2.6640625" style="270" customWidth="1"/>
    <col min="14088" max="14088" width="7.6640625" style="270" customWidth="1"/>
    <col min="14089" max="14089" width="25.21875" style="270" customWidth="1"/>
    <col min="14090" max="14090" width="1.6640625" style="270" customWidth="1"/>
    <col min="14091" max="14091" width="10.6640625" style="270" customWidth="1"/>
    <col min="14092" max="14092" width="1.6640625" style="270" customWidth="1"/>
    <col min="14093" max="14093" width="10.6640625" style="270" customWidth="1"/>
    <col min="14094" max="14094" width="1.6640625" style="270" customWidth="1"/>
    <col min="14095" max="14095" width="10.6640625" style="270" customWidth="1"/>
    <col min="14096" max="14096" width="1.6640625" style="270" customWidth="1"/>
    <col min="14097" max="14097" width="10.6640625" style="270" customWidth="1"/>
    <col min="14098" max="14098" width="1.6640625" style="270" customWidth="1"/>
    <col min="14099" max="14099" width="0" style="270" hidden="1" customWidth="1"/>
    <col min="14100" max="14100" width="8.6640625" style="270" customWidth="1"/>
    <col min="14101" max="14101" width="0" style="270" hidden="1" customWidth="1"/>
    <col min="14102" max="14104" width="8.88671875" style="270"/>
    <col min="14105" max="14114" width="0" style="270" hidden="1" customWidth="1"/>
    <col min="14115" max="14117" width="9.109375" style="270" customWidth="1"/>
    <col min="14118" max="14336" width="8.88671875" style="270"/>
    <col min="14337" max="14338" width="3.33203125" style="270" customWidth="1"/>
    <col min="14339" max="14340" width="4.6640625" style="270" customWidth="1"/>
    <col min="14341" max="14341" width="4.33203125" style="270" customWidth="1"/>
    <col min="14342" max="14342" width="12.6640625" style="270" customWidth="1"/>
    <col min="14343" max="14343" width="2.6640625" style="270" customWidth="1"/>
    <col min="14344" max="14344" width="7.6640625" style="270" customWidth="1"/>
    <col min="14345" max="14345" width="25.21875" style="270" customWidth="1"/>
    <col min="14346" max="14346" width="1.6640625" style="270" customWidth="1"/>
    <col min="14347" max="14347" width="10.6640625" style="270" customWidth="1"/>
    <col min="14348" max="14348" width="1.6640625" style="270" customWidth="1"/>
    <col min="14349" max="14349" width="10.6640625" style="270" customWidth="1"/>
    <col min="14350" max="14350" width="1.6640625" style="270" customWidth="1"/>
    <col min="14351" max="14351" width="10.6640625" style="270" customWidth="1"/>
    <col min="14352" max="14352" width="1.6640625" style="270" customWidth="1"/>
    <col min="14353" max="14353" width="10.6640625" style="270" customWidth="1"/>
    <col min="14354" max="14354" width="1.6640625" style="270" customWidth="1"/>
    <col min="14355" max="14355" width="0" style="270" hidden="1" customWidth="1"/>
    <col min="14356" max="14356" width="8.6640625" style="270" customWidth="1"/>
    <col min="14357" max="14357" width="0" style="270" hidden="1" customWidth="1"/>
    <col min="14358" max="14360" width="8.88671875" style="270"/>
    <col min="14361" max="14370" width="0" style="270" hidden="1" customWidth="1"/>
    <col min="14371" max="14373" width="9.109375" style="270" customWidth="1"/>
    <col min="14374" max="14592" width="8.88671875" style="270"/>
    <col min="14593" max="14594" width="3.33203125" style="270" customWidth="1"/>
    <col min="14595" max="14596" width="4.6640625" style="270" customWidth="1"/>
    <col min="14597" max="14597" width="4.33203125" style="270" customWidth="1"/>
    <col min="14598" max="14598" width="12.6640625" style="270" customWidth="1"/>
    <col min="14599" max="14599" width="2.6640625" style="270" customWidth="1"/>
    <col min="14600" max="14600" width="7.6640625" style="270" customWidth="1"/>
    <col min="14601" max="14601" width="25.21875" style="270" customWidth="1"/>
    <col min="14602" max="14602" width="1.6640625" style="270" customWidth="1"/>
    <col min="14603" max="14603" width="10.6640625" style="270" customWidth="1"/>
    <col min="14604" max="14604" width="1.6640625" style="270" customWidth="1"/>
    <col min="14605" max="14605" width="10.6640625" style="270" customWidth="1"/>
    <col min="14606" max="14606" width="1.6640625" style="270" customWidth="1"/>
    <col min="14607" max="14607" width="10.6640625" style="270" customWidth="1"/>
    <col min="14608" max="14608" width="1.6640625" style="270" customWidth="1"/>
    <col min="14609" max="14609" width="10.6640625" style="270" customWidth="1"/>
    <col min="14610" max="14610" width="1.6640625" style="270" customWidth="1"/>
    <col min="14611" max="14611" width="0" style="270" hidden="1" customWidth="1"/>
    <col min="14612" max="14612" width="8.6640625" style="270" customWidth="1"/>
    <col min="14613" max="14613" width="0" style="270" hidden="1" customWidth="1"/>
    <col min="14614" max="14616" width="8.88671875" style="270"/>
    <col min="14617" max="14626" width="0" style="270" hidden="1" customWidth="1"/>
    <col min="14627" max="14629" width="9.109375" style="270" customWidth="1"/>
    <col min="14630" max="14848" width="8.88671875" style="270"/>
    <col min="14849" max="14850" width="3.33203125" style="270" customWidth="1"/>
    <col min="14851" max="14852" width="4.6640625" style="270" customWidth="1"/>
    <col min="14853" max="14853" width="4.33203125" style="270" customWidth="1"/>
    <col min="14854" max="14854" width="12.6640625" style="270" customWidth="1"/>
    <col min="14855" max="14855" width="2.6640625" style="270" customWidth="1"/>
    <col min="14856" max="14856" width="7.6640625" style="270" customWidth="1"/>
    <col min="14857" max="14857" width="25.21875" style="270" customWidth="1"/>
    <col min="14858" max="14858" width="1.6640625" style="270" customWidth="1"/>
    <col min="14859" max="14859" width="10.6640625" style="270" customWidth="1"/>
    <col min="14860" max="14860" width="1.6640625" style="270" customWidth="1"/>
    <col min="14861" max="14861" width="10.6640625" style="270" customWidth="1"/>
    <col min="14862" max="14862" width="1.6640625" style="270" customWidth="1"/>
    <col min="14863" max="14863" width="10.6640625" style="270" customWidth="1"/>
    <col min="14864" max="14864" width="1.6640625" style="270" customWidth="1"/>
    <col min="14865" max="14865" width="10.6640625" style="270" customWidth="1"/>
    <col min="14866" max="14866" width="1.6640625" style="270" customWidth="1"/>
    <col min="14867" max="14867" width="0" style="270" hidden="1" customWidth="1"/>
    <col min="14868" max="14868" width="8.6640625" style="270" customWidth="1"/>
    <col min="14869" max="14869" width="0" style="270" hidden="1" customWidth="1"/>
    <col min="14870" max="14872" width="8.88671875" style="270"/>
    <col min="14873" max="14882" width="0" style="270" hidden="1" customWidth="1"/>
    <col min="14883" max="14885" width="9.109375" style="270" customWidth="1"/>
    <col min="14886" max="15104" width="8.88671875" style="270"/>
    <col min="15105" max="15106" width="3.33203125" style="270" customWidth="1"/>
    <col min="15107" max="15108" width="4.6640625" style="270" customWidth="1"/>
    <col min="15109" max="15109" width="4.33203125" style="270" customWidth="1"/>
    <col min="15110" max="15110" width="12.6640625" style="270" customWidth="1"/>
    <col min="15111" max="15111" width="2.6640625" style="270" customWidth="1"/>
    <col min="15112" max="15112" width="7.6640625" style="270" customWidth="1"/>
    <col min="15113" max="15113" width="25.21875" style="270" customWidth="1"/>
    <col min="15114" max="15114" width="1.6640625" style="270" customWidth="1"/>
    <col min="15115" max="15115" width="10.6640625" style="270" customWidth="1"/>
    <col min="15116" max="15116" width="1.6640625" style="270" customWidth="1"/>
    <col min="15117" max="15117" width="10.6640625" style="270" customWidth="1"/>
    <col min="15118" max="15118" width="1.6640625" style="270" customWidth="1"/>
    <col min="15119" max="15119" width="10.6640625" style="270" customWidth="1"/>
    <col min="15120" max="15120" width="1.6640625" style="270" customWidth="1"/>
    <col min="15121" max="15121" width="10.6640625" style="270" customWidth="1"/>
    <col min="15122" max="15122" width="1.6640625" style="270" customWidth="1"/>
    <col min="15123" max="15123" width="0" style="270" hidden="1" customWidth="1"/>
    <col min="15124" max="15124" width="8.6640625" style="270" customWidth="1"/>
    <col min="15125" max="15125" width="0" style="270" hidden="1" customWidth="1"/>
    <col min="15126" max="15128" width="8.88671875" style="270"/>
    <col min="15129" max="15138" width="0" style="270" hidden="1" customWidth="1"/>
    <col min="15139" max="15141" width="9.109375" style="270" customWidth="1"/>
    <col min="15142" max="15360" width="8.88671875" style="270"/>
    <col min="15361" max="15362" width="3.33203125" style="270" customWidth="1"/>
    <col min="15363" max="15364" width="4.6640625" style="270" customWidth="1"/>
    <col min="15365" max="15365" width="4.33203125" style="270" customWidth="1"/>
    <col min="15366" max="15366" width="12.6640625" style="270" customWidth="1"/>
    <col min="15367" max="15367" width="2.6640625" style="270" customWidth="1"/>
    <col min="15368" max="15368" width="7.6640625" style="270" customWidth="1"/>
    <col min="15369" max="15369" width="25.21875" style="270" customWidth="1"/>
    <col min="15370" max="15370" width="1.6640625" style="270" customWidth="1"/>
    <col min="15371" max="15371" width="10.6640625" style="270" customWidth="1"/>
    <col min="15372" max="15372" width="1.6640625" style="270" customWidth="1"/>
    <col min="15373" max="15373" width="10.6640625" style="270" customWidth="1"/>
    <col min="15374" max="15374" width="1.6640625" style="270" customWidth="1"/>
    <col min="15375" max="15375" width="10.6640625" style="270" customWidth="1"/>
    <col min="15376" max="15376" width="1.6640625" style="270" customWidth="1"/>
    <col min="15377" max="15377" width="10.6640625" style="270" customWidth="1"/>
    <col min="15378" max="15378" width="1.6640625" style="270" customWidth="1"/>
    <col min="15379" max="15379" width="0" style="270" hidden="1" customWidth="1"/>
    <col min="15380" max="15380" width="8.6640625" style="270" customWidth="1"/>
    <col min="15381" max="15381" width="0" style="270" hidden="1" customWidth="1"/>
    <col min="15382" max="15384" width="8.88671875" style="270"/>
    <col min="15385" max="15394" width="0" style="270" hidden="1" customWidth="1"/>
    <col min="15395" max="15397" width="9.109375" style="270" customWidth="1"/>
    <col min="15398" max="15616" width="8.88671875" style="270"/>
    <col min="15617" max="15618" width="3.33203125" style="270" customWidth="1"/>
    <col min="15619" max="15620" width="4.6640625" style="270" customWidth="1"/>
    <col min="15621" max="15621" width="4.33203125" style="270" customWidth="1"/>
    <col min="15622" max="15622" width="12.6640625" style="270" customWidth="1"/>
    <col min="15623" max="15623" width="2.6640625" style="270" customWidth="1"/>
    <col min="15624" max="15624" width="7.6640625" style="270" customWidth="1"/>
    <col min="15625" max="15625" width="25.21875" style="270" customWidth="1"/>
    <col min="15626" max="15626" width="1.6640625" style="270" customWidth="1"/>
    <col min="15627" max="15627" width="10.6640625" style="270" customWidth="1"/>
    <col min="15628" max="15628" width="1.6640625" style="270" customWidth="1"/>
    <col min="15629" max="15629" width="10.6640625" style="270" customWidth="1"/>
    <col min="15630" max="15630" width="1.6640625" style="270" customWidth="1"/>
    <col min="15631" max="15631" width="10.6640625" style="270" customWidth="1"/>
    <col min="15632" max="15632" width="1.6640625" style="270" customWidth="1"/>
    <col min="15633" max="15633" width="10.6640625" style="270" customWidth="1"/>
    <col min="15634" max="15634" width="1.6640625" style="270" customWidth="1"/>
    <col min="15635" max="15635" width="0" style="270" hidden="1" customWidth="1"/>
    <col min="15636" max="15636" width="8.6640625" style="270" customWidth="1"/>
    <col min="15637" max="15637" width="0" style="270" hidden="1" customWidth="1"/>
    <col min="15638" max="15640" width="8.88671875" style="270"/>
    <col min="15641" max="15650" width="0" style="270" hidden="1" customWidth="1"/>
    <col min="15651" max="15653" width="9.109375" style="270" customWidth="1"/>
    <col min="15654" max="15872" width="8.88671875" style="270"/>
    <col min="15873" max="15874" width="3.33203125" style="270" customWidth="1"/>
    <col min="15875" max="15876" width="4.6640625" style="270" customWidth="1"/>
    <col min="15877" max="15877" width="4.33203125" style="270" customWidth="1"/>
    <col min="15878" max="15878" width="12.6640625" style="270" customWidth="1"/>
    <col min="15879" max="15879" width="2.6640625" style="270" customWidth="1"/>
    <col min="15880" max="15880" width="7.6640625" style="270" customWidth="1"/>
    <col min="15881" max="15881" width="25.21875" style="270" customWidth="1"/>
    <col min="15882" max="15882" width="1.6640625" style="270" customWidth="1"/>
    <col min="15883" max="15883" width="10.6640625" style="270" customWidth="1"/>
    <col min="15884" max="15884" width="1.6640625" style="270" customWidth="1"/>
    <col min="15885" max="15885" width="10.6640625" style="270" customWidth="1"/>
    <col min="15886" max="15886" width="1.6640625" style="270" customWidth="1"/>
    <col min="15887" max="15887" width="10.6640625" style="270" customWidth="1"/>
    <col min="15888" max="15888" width="1.6640625" style="270" customWidth="1"/>
    <col min="15889" max="15889" width="10.6640625" style="270" customWidth="1"/>
    <col min="15890" max="15890" width="1.6640625" style="270" customWidth="1"/>
    <col min="15891" max="15891" width="0" style="270" hidden="1" customWidth="1"/>
    <col min="15892" max="15892" width="8.6640625" style="270" customWidth="1"/>
    <col min="15893" max="15893" width="0" style="270" hidden="1" customWidth="1"/>
    <col min="15894" max="15896" width="8.88671875" style="270"/>
    <col min="15897" max="15906" width="0" style="270" hidden="1" customWidth="1"/>
    <col min="15907" max="15909" width="9.109375" style="270" customWidth="1"/>
    <col min="15910" max="16128" width="8.88671875" style="270"/>
    <col min="16129" max="16130" width="3.33203125" style="270" customWidth="1"/>
    <col min="16131" max="16132" width="4.6640625" style="270" customWidth="1"/>
    <col min="16133" max="16133" width="4.33203125" style="270" customWidth="1"/>
    <col min="16134" max="16134" width="12.6640625" style="270" customWidth="1"/>
    <col min="16135" max="16135" width="2.6640625" style="270" customWidth="1"/>
    <col min="16136" max="16136" width="7.6640625" style="270" customWidth="1"/>
    <col min="16137" max="16137" width="25.21875" style="270" customWidth="1"/>
    <col min="16138" max="16138" width="1.6640625" style="270" customWidth="1"/>
    <col min="16139" max="16139" width="10.6640625" style="270" customWidth="1"/>
    <col min="16140" max="16140" width="1.6640625" style="270" customWidth="1"/>
    <col min="16141" max="16141" width="10.6640625" style="270" customWidth="1"/>
    <col min="16142" max="16142" width="1.6640625" style="270" customWidth="1"/>
    <col min="16143" max="16143" width="10.6640625" style="270" customWidth="1"/>
    <col min="16144" max="16144" width="1.6640625" style="270" customWidth="1"/>
    <col min="16145" max="16145" width="10.6640625" style="270" customWidth="1"/>
    <col min="16146" max="16146" width="1.6640625" style="270" customWidth="1"/>
    <col min="16147" max="16147" width="0" style="270" hidden="1" customWidth="1"/>
    <col min="16148" max="16148" width="8.6640625" style="270" customWidth="1"/>
    <col min="16149" max="16149" width="0" style="270" hidden="1" customWidth="1"/>
    <col min="16150" max="16152" width="8.88671875" style="270"/>
    <col min="16153" max="16162" width="0" style="270" hidden="1" customWidth="1"/>
    <col min="16163" max="16165" width="9.109375" style="270" customWidth="1"/>
    <col min="16166" max="16384" width="8.88671875" style="270"/>
  </cols>
  <sheetData>
    <row r="1" spans="1:37" s="474" customFormat="1" ht="21.75" customHeight="1" x14ac:dyDescent="0.25">
      <c r="A1" s="525" t="str">
        <f>[2]Altalanos!$A$6</f>
        <v>Somogy Vármegyei Tenisz DO B kategória - Leány</v>
      </c>
      <c r="B1" s="262"/>
      <c r="C1" s="356"/>
      <c r="D1" s="356"/>
      <c r="E1" s="356"/>
      <c r="F1" s="356"/>
      <c r="G1" s="356"/>
      <c r="H1" s="262"/>
      <c r="I1" s="526"/>
      <c r="J1" s="355"/>
      <c r="K1" s="264" t="s">
        <v>44</v>
      </c>
      <c r="L1" s="265"/>
      <c r="M1" s="267"/>
      <c r="N1" s="355"/>
      <c r="O1" s="355" t="s">
        <v>435</v>
      </c>
      <c r="P1" s="355"/>
      <c r="Q1" s="356"/>
      <c r="R1" s="355"/>
      <c r="Y1" s="475"/>
      <c r="Z1" s="475"/>
      <c r="AA1" s="475"/>
      <c r="AB1" s="357" t="e">
        <f>IF($Y$5=1,CONCATENATE(VLOOKUP($Y$3,$AA$2:$AH$14,2)),CONCATENATE(VLOOKUP($Y$3,$AA$16:$AH$25,2)))</f>
        <v>#N/A</v>
      </c>
      <c r="AC1" s="357" t="e">
        <f>IF($Y$5=1,CONCATENATE(VLOOKUP($Y$3,$AA$2:$AH$14,3)),CONCATENATE(VLOOKUP($Y$3,$AA$16:$AH$25,3)))</f>
        <v>#N/A</v>
      </c>
      <c r="AD1" s="357" t="e">
        <f>IF($Y$5=1,CONCATENATE(VLOOKUP($Y$3,$AA$2:$AH$14,4)),CONCATENATE(VLOOKUP($Y$3,$AA$16:$AH$25,4)))</f>
        <v>#N/A</v>
      </c>
      <c r="AE1" s="357" t="e">
        <f>IF($Y$5=1,CONCATENATE(VLOOKUP($Y$3,$AA$2:$AH$14,5)),CONCATENATE(VLOOKUP($Y$3,$AA$16:$AH$25,5)))</f>
        <v>#N/A</v>
      </c>
      <c r="AF1" s="357" t="e">
        <f>IF($Y$5=1,CONCATENATE(VLOOKUP($Y$3,$AA$2:$AH$14,6)),CONCATENATE(VLOOKUP($Y$3,$AA$16:$AH$25,6)))</f>
        <v>#N/A</v>
      </c>
      <c r="AG1" s="357" t="e">
        <f>IF($Y$5=1,CONCATENATE(VLOOKUP($Y$3,$AA$2:$AH$14,7)),CONCATENATE(VLOOKUP($Y$3,$AA$16:$AH$25,7)))</f>
        <v>#N/A</v>
      </c>
      <c r="AH1" s="357" t="e">
        <f>IF($Y$5=1,CONCATENATE(VLOOKUP($Y$3,$AA$2:$AH$14,8)),CONCATENATE(VLOOKUP($Y$3,$AA$16:$AH$25,8)))</f>
        <v>#N/A</v>
      </c>
    </row>
    <row r="2" spans="1:37" s="476" customFormat="1" x14ac:dyDescent="0.25">
      <c r="A2" s="527" t="s">
        <v>43</v>
      </c>
      <c r="B2" s="271"/>
      <c r="C2" s="271"/>
      <c r="D2" s="271"/>
      <c r="E2" s="528" t="str">
        <f>[2]Altalanos!$C$8</f>
        <v>V.kcs.-U14-L</v>
      </c>
      <c r="F2" s="271"/>
      <c r="G2" s="529"/>
      <c r="H2" s="364"/>
      <c r="I2" s="364"/>
      <c r="J2" s="363"/>
      <c r="K2" s="265"/>
      <c r="L2" s="265"/>
      <c r="M2" s="265"/>
      <c r="N2" s="363"/>
      <c r="O2" s="364"/>
      <c r="P2" s="363"/>
      <c r="Q2" s="364"/>
      <c r="R2" s="363"/>
      <c r="Y2" s="365"/>
      <c r="Z2" s="366"/>
      <c r="AA2" s="366" t="s">
        <v>52</v>
      </c>
      <c r="AB2" s="367">
        <v>300</v>
      </c>
      <c r="AC2" s="367">
        <v>250</v>
      </c>
      <c r="AD2" s="367">
        <v>200</v>
      </c>
      <c r="AE2" s="367">
        <v>150</v>
      </c>
      <c r="AF2" s="367">
        <v>120</v>
      </c>
      <c r="AG2" s="367">
        <v>90</v>
      </c>
      <c r="AH2" s="367">
        <v>40</v>
      </c>
      <c r="AI2" s="270"/>
      <c r="AJ2" s="270"/>
      <c r="AK2" s="270"/>
    </row>
    <row r="3" spans="1:37" s="477" customFormat="1" ht="11.25" customHeight="1" x14ac:dyDescent="0.25">
      <c r="A3" s="286" t="s">
        <v>21</v>
      </c>
      <c r="B3" s="286"/>
      <c r="C3" s="286"/>
      <c r="D3" s="286"/>
      <c r="E3" s="286"/>
      <c r="F3" s="286"/>
      <c r="G3" s="286" t="s">
        <v>19</v>
      </c>
      <c r="H3" s="286"/>
      <c r="I3" s="286"/>
      <c r="J3" s="368"/>
      <c r="K3" s="286" t="s">
        <v>24</v>
      </c>
      <c r="L3" s="368"/>
      <c r="M3" s="286"/>
      <c r="N3" s="368"/>
      <c r="O3" s="286"/>
      <c r="P3" s="368"/>
      <c r="Q3" s="286"/>
      <c r="R3" s="369" t="s">
        <v>25</v>
      </c>
      <c r="Y3" s="366" t="str">
        <f>IF(K4="OB","A",IF(K4="IX","W",IF(K4="","",K4)))</f>
        <v/>
      </c>
      <c r="Z3" s="366"/>
      <c r="AA3" s="366" t="s">
        <v>53</v>
      </c>
      <c r="AB3" s="367">
        <v>280</v>
      </c>
      <c r="AC3" s="367">
        <v>230</v>
      </c>
      <c r="AD3" s="367">
        <v>180</v>
      </c>
      <c r="AE3" s="367">
        <v>140</v>
      </c>
      <c r="AF3" s="367">
        <v>80</v>
      </c>
      <c r="AG3" s="367">
        <v>0</v>
      </c>
      <c r="AH3" s="367">
        <v>0</v>
      </c>
      <c r="AI3" s="270"/>
      <c r="AJ3" s="270"/>
      <c r="AK3" s="270"/>
    </row>
    <row r="4" spans="1:37" s="478" customFormat="1" ht="11.25" customHeight="1" thickBot="1" x14ac:dyDescent="0.3">
      <c r="A4" s="687">
        <f>[2]Altalanos!$A$10</f>
        <v>46135</v>
      </c>
      <c r="B4" s="687"/>
      <c r="C4" s="687"/>
      <c r="D4" s="296"/>
      <c r="E4" s="530"/>
      <c r="F4" s="530"/>
      <c r="G4" s="530" t="str">
        <f>[2]Altalanos!$C$10</f>
        <v>Balatonboglár</v>
      </c>
      <c r="H4" s="531"/>
      <c r="I4" s="530"/>
      <c r="J4" s="532"/>
      <c r="K4" s="533"/>
      <c r="L4" s="532"/>
      <c r="M4" s="534"/>
      <c r="N4" s="532"/>
      <c r="O4" s="530"/>
      <c r="P4" s="532"/>
      <c r="Q4" s="530"/>
      <c r="R4" s="302" t="str">
        <f>[2]Altalanos!$E$10</f>
        <v>Nagyistók-Nádasi Judit</v>
      </c>
      <c r="Y4" s="366"/>
      <c r="Z4" s="366"/>
      <c r="AA4" s="366" t="s">
        <v>65</v>
      </c>
      <c r="AB4" s="367">
        <v>250</v>
      </c>
      <c r="AC4" s="367">
        <v>200</v>
      </c>
      <c r="AD4" s="367">
        <v>150</v>
      </c>
      <c r="AE4" s="367">
        <v>120</v>
      </c>
      <c r="AF4" s="367">
        <v>90</v>
      </c>
      <c r="AG4" s="367">
        <v>60</v>
      </c>
      <c r="AH4" s="367">
        <v>25</v>
      </c>
      <c r="AI4" s="270"/>
      <c r="AJ4" s="270"/>
      <c r="AK4" s="270"/>
    </row>
    <row r="5" spans="1:37" s="477" customFormat="1" x14ac:dyDescent="0.25">
      <c r="A5" s="438"/>
      <c r="B5" s="479" t="s">
        <v>429</v>
      </c>
      <c r="C5" s="480" t="s">
        <v>35</v>
      </c>
      <c r="D5" s="479" t="s">
        <v>430</v>
      </c>
      <c r="E5" s="479" t="s">
        <v>431</v>
      </c>
      <c r="F5" s="481" t="s">
        <v>22</v>
      </c>
      <c r="G5" s="481" t="s">
        <v>23</v>
      </c>
      <c r="H5" s="481"/>
      <c r="I5" s="481" t="s">
        <v>26</v>
      </c>
      <c r="J5" s="481"/>
      <c r="K5" s="479" t="s">
        <v>432</v>
      </c>
      <c r="L5" s="482"/>
      <c r="M5" s="479" t="s">
        <v>436</v>
      </c>
      <c r="N5" s="482"/>
      <c r="O5" s="479" t="s">
        <v>369</v>
      </c>
      <c r="P5" s="482"/>
      <c r="Q5" s="479" t="s">
        <v>433</v>
      </c>
      <c r="R5" s="483"/>
      <c r="Y5" s="366">
        <f>IF(OR([2]Altalanos!$A$8="F1",[2]Altalanos!$A$8="F2",[2]Altalanos!$A$8="N1",[2]Altalanos!$A$8="N2"),1,2)</f>
        <v>2</v>
      </c>
      <c r="Z5" s="366"/>
      <c r="AA5" s="366" t="s">
        <v>66</v>
      </c>
      <c r="AB5" s="367">
        <v>200</v>
      </c>
      <c r="AC5" s="367">
        <v>150</v>
      </c>
      <c r="AD5" s="367">
        <v>120</v>
      </c>
      <c r="AE5" s="367">
        <v>90</v>
      </c>
      <c r="AF5" s="367">
        <v>60</v>
      </c>
      <c r="AG5" s="367">
        <v>40</v>
      </c>
      <c r="AH5" s="367">
        <v>15</v>
      </c>
      <c r="AI5" s="270"/>
      <c r="AJ5" s="270"/>
      <c r="AK5" s="270"/>
    </row>
    <row r="6" spans="1:37" s="477" customFormat="1" ht="11.1" customHeight="1" thickBot="1" x14ac:dyDescent="0.3">
      <c r="A6" s="535"/>
      <c r="B6" s="485"/>
      <c r="C6" s="485"/>
      <c r="D6" s="485"/>
      <c r="E6" s="485"/>
      <c r="F6" s="484" t="str">
        <f>IF(Y3="","",CONCATENATE(AH1," / ",VLOOKUP(Y3,AB1:AH1,5)," pont"))</f>
        <v/>
      </c>
      <c r="G6" s="486"/>
      <c r="H6" s="487"/>
      <c r="I6" s="486"/>
      <c r="J6" s="488"/>
      <c r="K6" s="485" t="str">
        <f>IF(Y3="","",CONCATENATE(VLOOKUP(Y3,AB1:AH1,4)," pont"))</f>
        <v/>
      </c>
      <c r="L6" s="488"/>
      <c r="M6" s="485" t="str">
        <f>IF(Y3="","",CONCATENATE(VLOOKUP(Y3,AB1:AH1,3)," pont"))</f>
        <v/>
      </c>
      <c r="N6" s="488"/>
      <c r="O6" s="485" t="str">
        <f>IF(Y3="","",CONCATENATE(VLOOKUP(Y3,AB1:AH1,2)," pont"))</f>
        <v/>
      </c>
      <c r="P6" s="488"/>
      <c r="Q6" s="485" t="str">
        <f>IF(Y3="","",CONCATENATE(VLOOKUP(Y3,AB1:AH1,1)," pont"))</f>
        <v/>
      </c>
      <c r="R6" s="489"/>
      <c r="Y6" s="366"/>
      <c r="Z6" s="366"/>
      <c r="AA6" s="366" t="s">
        <v>67</v>
      </c>
      <c r="AB6" s="367">
        <v>150</v>
      </c>
      <c r="AC6" s="367">
        <v>120</v>
      </c>
      <c r="AD6" s="367">
        <v>90</v>
      </c>
      <c r="AE6" s="367">
        <v>60</v>
      </c>
      <c r="AF6" s="367">
        <v>40</v>
      </c>
      <c r="AG6" s="367">
        <v>25</v>
      </c>
      <c r="AH6" s="367">
        <v>10</v>
      </c>
      <c r="AI6" s="270"/>
      <c r="AJ6" s="270"/>
      <c r="AK6" s="270"/>
    </row>
    <row r="7" spans="1:37" s="496" customFormat="1" ht="12.9" customHeight="1" x14ac:dyDescent="0.25">
      <c r="A7" s="490">
        <v>1</v>
      </c>
      <c r="B7" s="536">
        <f>IF($E7="","",VLOOKUP($E7,'V.kcs.-U14-L elo'!$A$7:$O$22,14))</f>
        <v>0</v>
      </c>
      <c r="C7" s="537">
        <f>IF($E7="","",VLOOKUP($E7,'V.kcs.-U14-L elo'!$A$7:$O$22,15))</f>
        <v>0</v>
      </c>
      <c r="D7" s="537" t="str">
        <f>IF($E7="","",VLOOKUP($E7,'V.kcs.-U14-L elo'!$A$7:$O$22,5))</f>
        <v>120925</v>
      </c>
      <c r="E7" s="538">
        <v>6</v>
      </c>
      <c r="F7" s="539" t="str">
        <f>UPPER(IF($E7="","",VLOOKUP($E7,'V.kcs.-U14-L elo'!$A$7:$O$22,2)))</f>
        <v>ŐSZ</v>
      </c>
      <c r="G7" s="539" t="str">
        <f>IF($E7="","",VLOOKUP($E7,'V.kcs.-U14-L elo'!$A$7:$O$22,3))</f>
        <v>Blanka</v>
      </c>
      <c r="H7" s="539"/>
      <c r="I7" s="539" t="str">
        <f>IF($E7="","",VLOOKUP($E7,'V.kcs.-U14-L elo'!$A$7:$O$22,4))</f>
        <v>Siófoki Beszédes J.Ált.Isk.</v>
      </c>
      <c r="J7" s="540"/>
      <c r="K7" s="541"/>
      <c r="L7" s="541"/>
      <c r="M7" s="541"/>
      <c r="N7" s="541"/>
      <c r="O7" s="491"/>
      <c r="P7" s="492"/>
      <c r="Q7" s="493"/>
      <c r="R7" s="494"/>
      <c r="S7" s="495"/>
      <c r="U7" s="542" t="e">
        <f>#REF!</f>
        <v>#REF!</v>
      </c>
      <c r="Y7" s="366"/>
      <c r="Z7" s="366"/>
      <c r="AA7" s="366" t="s">
        <v>68</v>
      </c>
      <c r="AB7" s="367">
        <v>120</v>
      </c>
      <c r="AC7" s="367">
        <v>90</v>
      </c>
      <c r="AD7" s="367">
        <v>60</v>
      </c>
      <c r="AE7" s="367">
        <v>40</v>
      </c>
      <c r="AF7" s="367">
        <v>25</v>
      </c>
      <c r="AG7" s="367">
        <v>10</v>
      </c>
      <c r="AH7" s="367">
        <v>5</v>
      </c>
      <c r="AI7" s="270"/>
      <c r="AJ7" s="270"/>
      <c r="AK7" s="270"/>
    </row>
    <row r="8" spans="1:37" s="496" customFormat="1" ht="12.9" customHeight="1" x14ac:dyDescent="0.25">
      <c r="A8" s="497"/>
      <c r="B8" s="543"/>
      <c r="C8" s="544"/>
      <c r="D8" s="544"/>
      <c r="E8" s="545"/>
      <c r="F8" s="546"/>
      <c r="G8" s="546"/>
      <c r="H8" s="547"/>
      <c r="I8" s="548" t="s">
        <v>434</v>
      </c>
      <c r="J8" s="498" t="s">
        <v>437</v>
      </c>
      <c r="K8" s="549" t="str">
        <f>UPPER(IF(OR(J8="a",J8="as"),F7,IF(OR(J8="b",J8="bs"),F9,)))</f>
        <v>ŐSZ</v>
      </c>
      <c r="L8" s="549"/>
      <c r="M8" s="541"/>
      <c r="N8" s="541"/>
      <c r="O8" s="491"/>
      <c r="P8" s="492"/>
      <c r="Q8" s="493"/>
      <c r="R8" s="494"/>
      <c r="S8" s="495"/>
      <c r="U8" s="550" t="e">
        <f>#REF!</f>
        <v>#REF!</v>
      </c>
      <c r="Y8" s="366"/>
      <c r="Z8" s="366"/>
      <c r="AA8" s="366" t="s">
        <v>69</v>
      </c>
      <c r="AB8" s="367">
        <v>90</v>
      </c>
      <c r="AC8" s="367">
        <v>60</v>
      </c>
      <c r="AD8" s="367">
        <v>40</v>
      </c>
      <c r="AE8" s="367">
        <v>25</v>
      </c>
      <c r="AF8" s="367">
        <v>10</v>
      </c>
      <c r="AG8" s="367">
        <v>5</v>
      </c>
      <c r="AH8" s="367">
        <v>2</v>
      </c>
      <c r="AI8" s="270"/>
      <c r="AJ8" s="270"/>
      <c r="AK8" s="270"/>
    </row>
    <row r="9" spans="1:37" s="496" customFormat="1" ht="12.9" customHeight="1" x14ac:dyDescent="0.25">
      <c r="A9" s="497">
        <v>2</v>
      </c>
      <c r="B9" s="536" t="str">
        <f>IF($E9="","",VLOOKUP($E9,'V.kcs.-U14-L elo'!$A$7:$O$22,14))</f>
        <v/>
      </c>
      <c r="C9" s="537" t="str">
        <f>IF($E9="","",VLOOKUP($E9,'V.kcs.-U14-L elo'!$A$7:$O$22,15))</f>
        <v/>
      </c>
      <c r="D9" s="537" t="str">
        <f>IF($E9="","",VLOOKUP($E9,'V.kcs.-U14-L elo'!$A$7:$O$22,5))</f>
        <v/>
      </c>
      <c r="E9" s="538"/>
      <c r="F9" s="551" t="str">
        <f>UPPER(IF($E9="","",VLOOKUP($E9,'V.kcs.-U14-L elo'!$A$7:$O$22,2)))</f>
        <v/>
      </c>
      <c r="G9" s="551" t="str">
        <f>IF($E9="","",VLOOKUP($E9,'V.kcs.-U14-L elo'!$A$7:$O$22,3))</f>
        <v/>
      </c>
      <c r="H9" s="551"/>
      <c r="I9" s="539" t="str">
        <f>IF($E9="","",VLOOKUP($E9,'V.kcs.-U14-L elo'!$A$7:$O$22,4))</f>
        <v/>
      </c>
      <c r="J9" s="552"/>
      <c r="K9" s="541"/>
      <c r="L9" s="553"/>
      <c r="M9" s="541"/>
      <c r="N9" s="541"/>
      <c r="O9" s="491"/>
      <c r="P9" s="492"/>
      <c r="Q9" s="493"/>
      <c r="R9" s="494"/>
      <c r="S9" s="495"/>
      <c r="U9" s="550" t="e">
        <f>#REF!</f>
        <v>#REF!</v>
      </c>
      <c r="Y9" s="366"/>
      <c r="Z9" s="366"/>
      <c r="AA9" s="366" t="s">
        <v>70</v>
      </c>
      <c r="AB9" s="367">
        <v>60</v>
      </c>
      <c r="AC9" s="367">
        <v>40</v>
      </c>
      <c r="AD9" s="367">
        <v>25</v>
      </c>
      <c r="AE9" s="367">
        <v>10</v>
      </c>
      <c r="AF9" s="367">
        <v>5</v>
      </c>
      <c r="AG9" s="367">
        <v>2</v>
      </c>
      <c r="AH9" s="367">
        <v>1</v>
      </c>
      <c r="AI9" s="270"/>
      <c r="AJ9" s="270"/>
      <c r="AK9" s="270"/>
    </row>
    <row r="10" spans="1:37" s="496" customFormat="1" ht="12.9" customHeight="1" x14ac:dyDescent="0.25">
      <c r="A10" s="497"/>
      <c r="B10" s="543"/>
      <c r="C10" s="544"/>
      <c r="D10" s="544"/>
      <c r="E10" s="554"/>
      <c r="F10" s="546"/>
      <c r="G10" s="546"/>
      <c r="H10" s="547"/>
      <c r="I10" s="541"/>
      <c r="J10" s="555"/>
      <c r="K10" s="556" t="s">
        <v>434</v>
      </c>
      <c r="L10" s="499" t="s">
        <v>437</v>
      </c>
      <c r="M10" s="549" t="str">
        <f>UPPER(IF(OR(L10="a",L10="as"),K8,IF(OR(L10="b",L10="bs"),K12,)))</f>
        <v>ŐSZ</v>
      </c>
      <c r="N10" s="557"/>
      <c r="O10" s="558"/>
      <c r="P10" s="558"/>
      <c r="Q10" s="493"/>
      <c r="R10" s="494"/>
      <c r="S10" s="495"/>
      <c r="U10" s="550" t="e">
        <f>#REF!</f>
        <v>#REF!</v>
      </c>
      <c r="Y10" s="366"/>
      <c r="Z10" s="366"/>
      <c r="AA10" s="366" t="s">
        <v>71</v>
      </c>
      <c r="AB10" s="367">
        <v>40</v>
      </c>
      <c r="AC10" s="367">
        <v>25</v>
      </c>
      <c r="AD10" s="367">
        <v>15</v>
      </c>
      <c r="AE10" s="367">
        <v>7</v>
      </c>
      <c r="AF10" s="367">
        <v>4</v>
      </c>
      <c r="AG10" s="367">
        <v>1</v>
      </c>
      <c r="AH10" s="367">
        <v>0</v>
      </c>
      <c r="AI10" s="270"/>
      <c r="AJ10" s="270"/>
      <c r="AK10" s="270"/>
    </row>
    <row r="11" spans="1:37" s="496" customFormat="1" ht="12.9" customHeight="1" x14ac:dyDescent="0.25">
      <c r="A11" s="497">
        <v>3</v>
      </c>
      <c r="B11" s="536">
        <f>IF($E11="","",VLOOKUP($E11,'V.kcs.-U14-L elo'!$A$7:$O$22,14))</f>
        <v>0</v>
      </c>
      <c r="C11" s="537">
        <f>IF($E11="","",VLOOKUP($E11,'V.kcs.-U14-L elo'!$A$7:$O$22,15))</f>
        <v>0</v>
      </c>
      <c r="D11" s="537" t="str">
        <f>IF($E11="","",VLOOKUP($E11,'V.kcs.-U14-L elo'!$A$7:$O$22,5))</f>
        <v>120906</v>
      </c>
      <c r="E11" s="538">
        <v>2</v>
      </c>
      <c r="F11" s="551" t="str">
        <f>UPPER(IF($E11="","",VLOOKUP($E11,'V.kcs.-U14-L elo'!$A$7:$O$22,2)))</f>
        <v>BODOR</v>
      </c>
      <c r="G11" s="551" t="str">
        <f>IF($E11="","",VLOOKUP($E11,'V.kcs.-U14-L elo'!$A$7:$O$22,3))</f>
        <v>Anna Boróka</v>
      </c>
      <c r="H11" s="551"/>
      <c r="I11" s="551" t="str">
        <f>IF($E11="","",VLOOKUP($E11,'V.kcs.-U14-L elo'!$A$7:$O$22,4))</f>
        <v>Boglári Ált. Isk. és AMI</v>
      </c>
      <c r="J11" s="540"/>
      <c r="K11" s="541"/>
      <c r="L11" s="559"/>
      <c r="M11" s="541" t="s">
        <v>772</v>
      </c>
      <c r="N11" s="560"/>
      <c r="O11" s="558"/>
      <c r="P11" s="558"/>
      <c r="Q11" s="493"/>
      <c r="R11" s="494"/>
      <c r="S11" s="495"/>
      <c r="U11" s="550" t="e">
        <f>#REF!</f>
        <v>#REF!</v>
      </c>
      <c r="Y11" s="366"/>
      <c r="Z11" s="366"/>
      <c r="AA11" s="366" t="s">
        <v>72</v>
      </c>
      <c r="AB11" s="367">
        <v>25</v>
      </c>
      <c r="AC11" s="367">
        <v>15</v>
      </c>
      <c r="AD11" s="367">
        <v>10</v>
      </c>
      <c r="AE11" s="367">
        <v>6</v>
      </c>
      <c r="AF11" s="367">
        <v>3</v>
      </c>
      <c r="AG11" s="367">
        <v>1</v>
      </c>
      <c r="AH11" s="367">
        <v>0</v>
      </c>
      <c r="AI11" s="270"/>
      <c r="AJ11" s="270"/>
      <c r="AK11" s="270"/>
    </row>
    <row r="12" spans="1:37" s="496" customFormat="1" ht="12.9" customHeight="1" x14ac:dyDescent="0.25">
      <c r="A12" s="497"/>
      <c r="B12" s="543"/>
      <c r="C12" s="544"/>
      <c r="D12" s="544"/>
      <c r="E12" s="554"/>
      <c r="F12" s="546"/>
      <c r="G12" s="546"/>
      <c r="H12" s="547"/>
      <c r="I12" s="548" t="s">
        <v>434</v>
      </c>
      <c r="J12" s="498" t="s">
        <v>437</v>
      </c>
      <c r="K12" s="549" t="str">
        <f>UPPER(IF(OR(J12="a",J12="as"),F11,IF(OR(J12="b",J12="bs"),F13,)))</f>
        <v>BODOR</v>
      </c>
      <c r="L12" s="561"/>
      <c r="M12" s="541"/>
      <c r="N12" s="560"/>
      <c r="O12" s="558"/>
      <c r="P12" s="558"/>
      <c r="Q12" s="493"/>
      <c r="R12" s="494"/>
      <c r="S12" s="495"/>
      <c r="U12" s="550" t="e">
        <f>#REF!</f>
        <v>#REF!</v>
      </c>
      <c r="Y12" s="366"/>
      <c r="Z12" s="366"/>
      <c r="AA12" s="366" t="s">
        <v>77</v>
      </c>
      <c r="AB12" s="367">
        <v>15</v>
      </c>
      <c r="AC12" s="367">
        <v>10</v>
      </c>
      <c r="AD12" s="367">
        <v>6</v>
      </c>
      <c r="AE12" s="367">
        <v>3</v>
      </c>
      <c r="AF12" s="367">
        <v>1</v>
      </c>
      <c r="AG12" s="367">
        <v>0</v>
      </c>
      <c r="AH12" s="367">
        <v>0</v>
      </c>
      <c r="AI12" s="270"/>
      <c r="AJ12" s="270"/>
      <c r="AK12" s="270"/>
    </row>
    <row r="13" spans="1:37" s="496" customFormat="1" ht="12.9" customHeight="1" x14ac:dyDescent="0.25">
      <c r="A13" s="497">
        <v>4</v>
      </c>
      <c r="B13" s="536" t="str">
        <f>IF($E13="","",VLOOKUP($E13,'V.kcs.-U14-L elo'!$A$7:$O$22,14))</f>
        <v/>
      </c>
      <c r="C13" s="537" t="str">
        <f>IF($E13="","",VLOOKUP($E13,'V.kcs.-U14-L elo'!$A$7:$O$22,15))</f>
        <v/>
      </c>
      <c r="D13" s="537" t="str">
        <f>IF($E13="","",VLOOKUP($E13,'V.kcs.-U14-L elo'!$A$7:$O$22,5))</f>
        <v/>
      </c>
      <c r="E13" s="538"/>
      <c r="F13" s="551" t="str">
        <f>UPPER(IF($E13="","",VLOOKUP($E13,'V.kcs.-U14-L elo'!$A$7:$O$22,2)))</f>
        <v/>
      </c>
      <c r="G13" s="551" t="str">
        <f>IF($E13="","",VLOOKUP($E13,'V.kcs.-U14-L elo'!$A$7:$O$22,3))</f>
        <v/>
      </c>
      <c r="H13" s="551"/>
      <c r="I13" s="551" t="str">
        <f>IF($E13="","",VLOOKUP($E13,'V.kcs.-U14-L elo'!$A$7:$O$22,4))</f>
        <v/>
      </c>
      <c r="J13" s="562"/>
      <c r="K13" s="541"/>
      <c r="L13" s="541"/>
      <c r="M13" s="541"/>
      <c r="N13" s="560"/>
      <c r="O13" s="558"/>
      <c r="P13" s="558"/>
      <c r="Q13" s="493"/>
      <c r="R13" s="494"/>
      <c r="S13" s="495"/>
      <c r="U13" s="550" t="e">
        <f>#REF!</f>
        <v>#REF!</v>
      </c>
      <c r="Y13" s="366"/>
      <c r="Z13" s="366"/>
      <c r="AA13" s="366" t="s">
        <v>73</v>
      </c>
      <c r="AB13" s="367">
        <v>10</v>
      </c>
      <c r="AC13" s="367">
        <v>6</v>
      </c>
      <c r="AD13" s="367">
        <v>3</v>
      </c>
      <c r="AE13" s="367">
        <v>1</v>
      </c>
      <c r="AF13" s="367">
        <v>0</v>
      </c>
      <c r="AG13" s="367">
        <v>0</v>
      </c>
      <c r="AH13" s="367">
        <v>0</v>
      </c>
      <c r="AI13" s="270"/>
      <c r="AJ13" s="270"/>
      <c r="AK13" s="270"/>
    </row>
    <row r="14" spans="1:37" s="496" customFormat="1" ht="12.9" customHeight="1" x14ac:dyDescent="0.25">
      <c r="A14" s="497"/>
      <c r="B14" s="543"/>
      <c r="C14" s="544"/>
      <c r="D14" s="544"/>
      <c r="E14" s="554"/>
      <c r="F14" s="541"/>
      <c r="G14" s="541"/>
      <c r="H14" s="563"/>
      <c r="I14" s="564"/>
      <c r="J14" s="555"/>
      <c r="K14" s="541"/>
      <c r="L14" s="541"/>
      <c r="M14" s="556" t="s">
        <v>434</v>
      </c>
      <c r="N14" s="499" t="s">
        <v>437</v>
      </c>
      <c r="O14" s="549" t="str">
        <f>UPPER(IF(OR(N14="a",N14="as"),M10,IF(OR(N14="b",N14="bs"),M18,)))</f>
        <v>ŐSZ</v>
      </c>
      <c r="P14" s="557"/>
      <c r="Q14" s="493"/>
      <c r="R14" s="494"/>
      <c r="S14" s="495"/>
      <c r="U14" s="550" t="e">
        <f>#REF!</f>
        <v>#REF!</v>
      </c>
      <c r="Y14" s="366"/>
      <c r="Z14" s="366"/>
      <c r="AA14" s="366" t="s">
        <v>74</v>
      </c>
      <c r="AB14" s="367">
        <v>3</v>
      </c>
      <c r="AC14" s="367">
        <v>2</v>
      </c>
      <c r="AD14" s="367">
        <v>1</v>
      </c>
      <c r="AE14" s="367">
        <v>0</v>
      </c>
      <c r="AF14" s="367">
        <v>0</v>
      </c>
      <c r="AG14" s="367">
        <v>0</v>
      </c>
      <c r="AH14" s="367">
        <v>0</v>
      </c>
      <c r="AI14" s="270"/>
      <c r="AJ14" s="270"/>
      <c r="AK14" s="270"/>
    </row>
    <row r="15" spans="1:37" s="496" customFormat="1" ht="12.9" customHeight="1" x14ac:dyDescent="0.25">
      <c r="A15" s="490">
        <v>5</v>
      </c>
      <c r="B15" s="536">
        <f>IF($E15="","",VLOOKUP($E15,'V.kcs.-U14-L elo'!$A$7:$O$22,14))</f>
        <v>0</v>
      </c>
      <c r="C15" s="537">
        <f>IF($E15="","",VLOOKUP($E15,'V.kcs.-U14-L elo'!$A$7:$O$22,15))</f>
        <v>0</v>
      </c>
      <c r="D15" s="537" t="str">
        <f>IF($E15="","",VLOOKUP($E15,'V.kcs.-U14-L elo'!$A$7:$O$22,5))</f>
        <v>120730</v>
      </c>
      <c r="E15" s="538">
        <v>4</v>
      </c>
      <c r="F15" s="539" t="str">
        <f>UPPER(IF($E15="","",VLOOKUP($E15,'V.kcs.-U14-L elo'!$A$7:$O$22,2)))</f>
        <v>GYENIS</v>
      </c>
      <c r="G15" s="539" t="str">
        <f>IF($E15="","",VLOOKUP($E15,'V.kcs.-U14-L elo'!$A$7:$O$22,3))</f>
        <v>Roxána Léna</v>
      </c>
      <c r="H15" s="539"/>
      <c r="I15" s="539" t="str">
        <f>IF($E15="","",VLOOKUP($E15,'V.kcs.-U14-L elo'!$A$7:$O$22,4))</f>
        <v>Boglári Ált. Isk. és AMI</v>
      </c>
      <c r="J15" s="565"/>
      <c r="K15" s="541"/>
      <c r="L15" s="541"/>
      <c r="M15" s="541"/>
      <c r="N15" s="560"/>
      <c r="O15" s="541" t="s">
        <v>775</v>
      </c>
      <c r="P15" s="560"/>
      <c r="Q15" s="493"/>
      <c r="R15" s="494"/>
      <c r="S15" s="495"/>
      <c r="U15" s="550" t="e">
        <f>#REF!</f>
        <v>#REF!</v>
      </c>
      <c r="Y15" s="366"/>
      <c r="Z15" s="366"/>
      <c r="AA15" s="366"/>
      <c r="AB15" s="366"/>
      <c r="AC15" s="366"/>
      <c r="AD15" s="366"/>
      <c r="AE15" s="366"/>
      <c r="AF15" s="366"/>
      <c r="AG15" s="366"/>
      <c r="AH15" s="366"/>
      <c r="AI15" s="270"/>
      <c r="AJ15" s="270"/>
      <c r="AK15" s="270"/>
    </row>
    <row r="16" spans="1:37" s="496" customFormat="1" ht="12.9" customHeight="1" thickBot="1" x14ac:dyDescent="0.3">
      <c r="A16" s="497"/>
      <c r="B16" s="543"/>
      <c r="C16" s="544"/>
      <c r="D16" s="544"/>
      <c r="E16" s="554"/>
      <c r="F16" s="546"/>
      <c r="G16" s="546"/>
      <c r="H16" s="547"/>
      <c r="I16" s="548" t="s">
        <v>434</v>
      </c>
      <c r="J16" s="498" t="s">
        <v>437</v>
      </c>
      <c r="K16" s="549" t="str">
        <f>UPPER(IF(OR(J16="a",J16="as"),F15,IF(OR(J16="b",J16="bs"),F17,)))</f>
        <v>GYENIS</v>
      </c>
      <c r="L16" s="549"/>
      <c r="M16" s="541"/>
      <c r="N16" s="560"/>
      <c r="O16" s="558"/>
      <c r="P16" s="560"/>
      <c r="Q16" s="493"/>
      <c r="R16" s="494"/>
      <c r="S16" s="495"/>
      <c r="U16" s="566" t="e">
        <f>#REF!</f>
        <v>#REF!</v>
      </c>
      <c r="Y16" s="366"/>
      <c r="Z16" s="366"/>
      <c r="AA16" s="366" t="s">
        <v>52</v>
      </c>
      <c r="AB16" s="367">
        <v>150</v>
      </c>
      <c r="AC16" s="367">
        <v>120</v>
      </c>
      <c r="AD16" s="367">
        <v>90</v>
      </c>
      <c r="AE16" s="367">
        <v>60</v>
      </c>
      <c r="AF16" s="367">
        <v>40</v>
      </c>
      <c r="AG16" s="367">
        <v>25</v>
      </c>
      <c r="AH16" s="367">
        <v>15</v>
      </c>
      <c r="AI16" s="270"/>
      <c r="AJ16" s="270"/>
      <c r="AK16" s="270"/>
    </row>
    <row r="17" spans="1:37" s="496" customFormat="1" ht="12.9" customHeight="1" x14ac:dyDescent="0.25">
      <c r="A17" s="497">
        <v>6</v>
      </c>
      <c r="B17" s="536" t="str">
        <f>IF($E17="","",VLOOKUP($E17,'V.kcs.-U14-L elo'!$A$7:$O$22,14))</f>
        <v/>
      </c>
      <c r="C17" s="537" t="str">
        <f>IF($E17="","",VLOOKUP($E17,'V.kcs.-U14-L elo'!$A$7:$O$22,15))</f>
        <v/>
      </c>
      <c r="D17" s="537" t="str">
        <f>IF($E17="","",VLOOKUP($E17,'V.kcs.-U14-L elo'!$A$7:$O$22,5))</f>
        <v/>
      </c>
      <c r="E17" s="538"/>
      <c r="F17" s="551" t="str">
        <f>UPPER(IF($E17="","",VLOOKUP($E17,'V.kcs.-U14-L elo'!$A$7:$O$22,2)))</f>
        <v/>
      </c>
      <c r="G17" s="551" t="str">
        <f>IF($E17="","",VLOOKUP($E17,'V.kcs.-U14-L elo'!$A$7:$O$22,3))</f>
        <v/>
      </c>
      <c r="H17" s="551"/>
      <c r="I17" s="551" t="str">
        <f>IF($E17="","",VLOOKUP($E17,'V.kcs.-U14-L elo'!$A$7:$O$22,4))</f>
        <v/>
      </c>
      <c r="J17" s="552"/>
      <c r="K17" s="541"/>
      <c r="L17" s="553"/>
      <c r="M17" s="541"/>
      <c r="N17" s="560"/>
      <c r="O17" s="558"/>
      <c r="P17" s="560"/>
      <c r="Q17" s="493"/>
      <c r="R17" s="494"/>
      <c r="S17" s="495"/>
      <c r="Y17" s="366"/>
      <c r="Z17" s="366"/>
      <c r="AA17" s="366" t="s">
        <v>65</v>
      </c>
      <c r="AB17" s="367">
        <v>120</v>
      </c>
      <c r="AC17" s="367">
        <v>90</v>
      </c>
      <c r="AD17" s="367">
        <v>60</v>
      </c>
      <c r="AE17" s="367">
        <v>40</v>
      </c>
      <c r="AF17" s="367">
        <v>25</v>
      </c>
      <c r="AG17" s="367">
        <v>15</v>
      </c>
      <c r="AH17" s="367">
        <v>8</v>
      </c>
      <c r="AI17" s="270"/>
      <c r="AJ17" s="270"/>
      <c r="AK17" s="270"/>
    </row>
    <row r="18" spans="1:37" s="496" customFormat="1" ht="12.9" customHeight="1" x14ac:dyDescent="0.25">
      <c r="A18" s="497"/>
      <c r="B18" s="543"/>
      <c r="C18" s="544"/>
      <c r="D18" s="544"/>
      <c r="E18" s="554"/>
      <c r="F18" s="546"/>
      <c r="G18" s="546"/>
      <c r="H18" s="547"/>
      <c r="I18" s="541"/>
      <c r="J18" s="555"/>
      <c r="K18" s="556" t="s">
        <v>434</v>
      </c>
      <c r="L18" s="499" t="s">
        <v>437</v>
      </c>
      <c r="M18" s="549" t="str">
        <f>UPPER(IF(OR(L18="a",L18="as"),K16,IF(OR(L18="b",L18="bs"),K20,)))</f>
        <v>GYENIS</v>
      </c>
      <c r="N18" s="567"/>
      <c r="O18" s="558"/>
      <c r="P18" s="560"/>
      <c r="Q18" s="493"/>
      <c r="R18" s="494"/>
      <c r="S18" s="495"/>
      <c r="Y18" s="366"/>
      <c r="Z18" s="366"/>
      <c r="AA18" s="366" t="s">
        <v>66</v>
      </c>
      <c r="AB18" s="367">
        <v>90</v>
      </c>
      <c r="AC18" s="367">
        <v>60</v>
      </c>
      <c r="AD18" s="367">
        <v>40</v>
      </c>
      <c r="AE18" s="367">
        <v>25</v>
      </c>
      <c r="AF18" s="367">
        <v>15</v>
      </c>
      <c r="AG18" s="367">
        <v>8</v>
      </c>
      <c r="AH18" s="367">
        <v>4</v>
      </c>
      <c r="AI18" s="270"/>
      <c r="AJ18" s="270"/>
      <c r="AK18" s="270"/>
    </row>
    <row r="19" spans="1:37" s="496" customFormat="1" ht="12.9" customHeight="1" x14ac:dyDescent="0.25">
      <c r="A19" s="497">
        <v>7</v>
      </c>
      <c r="B19" s="536">
        <f>IF($E19="","",VLOOKUP($E19,'V.kcs.-U14-L elo'!$A$7:$O$22,14))</f>
        <v>0</v>
      </c>
      <c r="C19" s="537">
        <f>IF($E19="","",VLOOKUP($E19,'V.kcs.-U14-L elo'!$A$7:$O$22,15))</f>
        <v>0</v>
      </c>
      <c r="D19" s="537" t="str">
        <f>IF($E19="","",VLOOKUP($E19,'V.kcs.-U14-L elo'!$A$7:$O$22,5))</f>
        <v>120911</v>
      </c>
      <c r="E19" s="538">
        <v>5</v>
      </c>
      <c r="F19" s="551" t="str">
        <f>UPPER(IF($E19="","",VLOOKUP($E19,'V.kcs.-U14-L elo'!$A$7:$O$22,2)))</f>
        <v>KESZTHELYI</v>
      </c>
      <c r="G19" s="551" t="str">
        <f>IF($E19="","",VLOOKUP($E19,'V.kcs.-U14-L elo'!$A$7:$O$22,3))</f>
        <v>Nóra</v>
      </c>
      <c r="H19" s="551"/>
      <c r="I19" s="551" t="str">
        <f>IF($E19="","",VLOOKUP($E19,'V.kcs.-U14-L elo'!$A$7:$O$22,4))</f>
        <v>Siófoki Beszédes J.Ált.Isk.</v>
      </c>
      <c r="J19" s="540"/>
      <c r="K19" s="541"/>
      <c r="L19" s="559"/>
      <c r="M19" s="541" t="s">
        <v>760</v>
      </c>
      <c r="N19" s="558"/>
      <c r="O19" s="558"/>
      <c r="P19" s="560"/>
      <c r="Q19" s="493"/>
      <c r="R19" s="494"/>
      <c r="S19" s="495"/>
      <c r="Y19" s="366"/>
      <c r="Z19" s="366"/>
      <c r="AA19" s="366" t="s">
        <v>67</v>
      </c>
      <c r="AB19" s="367">
        <v>60</v>
      </c>
      <c r="AC19" s="367">
        <v>40</v>
      </c>
      <c r="AD19" s="367">
        <v>25</v>
      </c>
      <c r="AE19" s="367">
        <v>15</v>
      </c>
      <c r="AF19" s="367">
        <v>8</v>
      </c>
      <c r="AG19" s="367">
        <v>4</v>
      </c>
      <c r="AH19" s="367">
        <v>2</v>
      </c>
      <c r="AI19" s="270"/>
      <c r="AJ19" s="270"/>
      <c r="AK19" s="270"/>
    </row>
    <row r="20" spans="1:37" s="496" customFormat="1" ht="12.9" customHeight="1" x14ac:dyDescent="0.25">
      <c r="A20" s="497"/>
      <c r="B20" s="543"/>
      <c r="C20" s="544"/>
      <c r="D20" s="544"/>
      <c r="E20" s="545"/>
      <c r="F20" s="546"/>
      <c r="G20" s="546"/>
      <c r="H20" s="547"/>
      <c r="I20" s="548" t="s">
        <v>434</v>
      </c>
      <c r="J20" s="498" t="s">
        <v>437</v>
      </c>
      <c r="K20" s="549" t="str">
        <f>UPPER(IF(OR(J20="a",J20="as"),F19,IF(OR(J20="b",J20="bs"),F21,)))</f>
        <v>KESZTHELYI</v>
      </c>
      <c r="L20" s="561"/>
      <c r="M20" s="541"/>
      <c r="N20" s="558"/>
      <c r="O20" s="558"/>
      <c r="P20" s="560"/>
      <c r="Q20" s="493"/>
      <c r="R20" s="494"/>
      <c r="S20" s="495"/>
      <c r="Y20" s="366"/>
      <c r="Z20" s="366"/>
      <c r="AA20" s="366" t="s">
        <v>68</v>
      </c>
      <c r="AB20" s="367">
        <v>40</v>
      </c>
      <c r="AC20" s="367">
        <v>25</v>
      </c>
      <c r="AD20" s="367">
        <v>15</v>
      </c>
      <c r="AE20" s="367">
        <v>8</v>
      </c>
      <c r="AF20" s="367">
        <v>4</v>
      </c>
      <c r="AG20" s="367">
        <v>2</v>
      </c>
      <c r="AH20" s="367">
        <v>1</v>
      </c>
      <c r="AI20" s="270"/>
      <c r="AJ20" s="270"/>
      <c r="AK20" s="270"/>
    </row>
    <row r="21" spans="1:37" s="496" customFormat="1" ht="12.9" customHeight="1" x14ac:dyDescent="0.25">
      <c r="A21" s="497">
        <v>8</v>
      </c>
      <c r="B21" s="536" t="str">
        <f>IF($E21="","",VLOOKUP($E21,'V.kcs.-U14-L elo'!$A$7:$O$22,14))</f>
        <v/>
      </c>
      <c r="C21" s="537" t="str">
        <f>IF($E21="","",VLOOKUP($E21,'V.kcs.-U14-L elo'!$A$7:$O$22,15))</f>
        <v/>
      </c>
      <c r="D21" s="537" t="str">
        <f>IF($E21="","",VLOOKUP($E21,'V.kcs.-U14-L elo'!$A$7:$O$22,5))</f>
        <v/>
      </c>
      <c r="E21" s="538"/>
      <c r="F21" s="551" t="str">
        <f>UPPER(IF($E21="","",VLOOKUP($E21,'V.kcs.-U14-L elo'!$A$7:$O$22,2)))</f>
        <v/>
      </c>
      <c r="G21" s="551" t="str">
        <f>IF($E21="","",VLOOKUP($E21,'V.kcs.-U14-L elo'!$A$7:$O$22,3))</f>
        <v/>
      </c>
      <c r="H21" s="551"/>
      <c r="I21" s="551" t="str">
        <f>IF($E21="","",VLOOKUP($E21,'V.kcs.-U14-L elo'!$A$7:$O$22,4))</f>
        <v/>
      </c>
      <c r="J21" s="562"/>
      <c r="K21" s="541"/>
      <c r="L21" s="541"/>
      <c r="M21" s="541"/>
      <c r="N21" s="558"/>
      <c r="O21" s="558"/>
      <c r="P21" s="560"/>
      <c r="Q21" s="493"/>
      <c r="R21" s="494"/>
      <c r="S21" s="495"/>
      <c r="Y21" s="366"/>
      <c r="Z21" s="366"/>
      <c r="AA21" s="366" t="s">
        <v>69</v>
      </c>
      <c r="AB21" s="367">
        <v>25</v>
      </c>
      <c r="AC21" s="367">
        <v>15</v>
      </c>
      <c r="AD21" s="367">
        <v>10</v>
      </c>
      <c r="AE21" s="367">
        <v>6</v>
      </c>
      <c r="AF21" s="367">
        <v>3</v>
      </c>
      <c r="AG21" s="367">
        <v>1</v>
      </c>
      <c r="AH21" s="367">
        <v>0</v>
      </c>
      <c r="AI21" s="270"/>
      <c r="AJ21" s="270"/>
      <c r="AK21" s="270"/>
    </row>
    <row r="22" spans="1:37" s="496" customFormat="1" ht="12.9" customHeight="1" x14ac:dyDescent="0.25">
      <c r="A22" s="497"/>
      <c r="B22" s="543"/>
      <c r="C22" s="544"/>
      <c r="D22" s="544"/>
      <c r="E22" s="545"/>
      <c r="F22" s="564"/>
      <c r="G22" s="564"/>
      <c r="H22" s="568"/>
      <c r="I22" s="564"/>
      <c r="J22" s="555"/>
      <c r="K22" s="541"/>
      <c r="L22" s="541"/>
      <c r="M22" s="541"/>
      <c r="N22" s="558"/>
      <c r="O22" s="556" t="s">
        <v>434</v>
      </c>
      <c r="P22" s="499" t="s">
        <v>437</v>
      </c>
      <c r="Q22" s="549" t="str">
        <f>UPPER(IF(OR(P22="a",P22="as"),O14,IF(OR(P22="b",P22="bs"),O30,)))</f>
        <v>ŐSZ</v>
      </c>
      <c r="R22" s="557"/>
      <c r="S22" s="495"/>
      <c r="Y22" s="366"/>
      <c r="Z22" s="366"/>
      <c r="AA22" s="366" t="s">
        <v>70</v>
      </c>
      <c r="AB22" s="367">
        <v>15</v>
      </c>
      <c r="AC22" s="367">
        <v>10</v>
      </c>
      <c r="AD22" s="367">
        <v>6</v>
      </c>
      <c r="AE22" s="367">
        <v>3</v>
      </c>
      <c r="AF22" s="367">
        <v>1</v>
      </c>
      <c r="AG22" s="367">
        <v>0</v>
      </c>
      <c r="AH22" s="367">
        <v>0</v>
      </c>
      <c r="AI22" s="270"/>
      <c r="AJ22" s="270"/>
      <c r="AK22" s="270"/>
    </row>
    <row r="23" spans="1:37" s="496" customFormat="1" ht="12.9" customHeight="1" x14ac:dyDescent="0.25">
      <c r="A23" s="497">
        <v>9</v>
      </c>
      <c r="B23" s="536" t="str">
        <f>IF($E23="","",VLOOKUP($E23,'V.kcs.-U14-L elo'!$A$7:$O$22,14))</f>
        <v/>
      </c>
      <c r="C23" s="537" t="str">
        <f>IF($E23="","",VLOOKUP($E23,'V.kcs.-U14-L elo'!$A$7:$O$22,15))</f>
        <v/>
      </c>
      <c r="D23" s="537" t="str">
        <f>IF($E23="","",VLOOKUP($E23,'V.kcs.-U14-L elo'!$A$7:$O$22,5))</f>
        <v/>
      </c>
      <c r="E23" s="538"/>
      <c r="F23" s="551" t="str">
        <f>UPPER(IF($E23="","",VLOOKUP($E23,'V.kcs.-U14-L elo'!$A$7:$O$22,2)))</f>
        <v/>
      </c>
      <c r="G23" s="551" t="str">
        <f>IF($E23="","",VLOOKUP($E23,'V.kcs.-U14-L elo'!$A$7:$O$22,3))</f>
        <v/>
      </c>
      <c r="H23" s="551"/>
      <c r="I23" s="551" t="str">
        <f>IF($E23="","",VLOOKUP($E23,'V.kcs.-U14-L elo'!$A$7:$O$22,4))</f>
        <v/>
      </c>
      <c r="J23" s="540"/>
      <c r="K23" s="541"/>
      <c r="L23" s="541"/>
      <c r="M23" s="541"/>
      <c r="N23" s="558"/>
      <c r="O23" s="541"/>
      <c r="P23" s="560"/>
      <c r="Q23" s="541" t="s">
        <v>760</v>
      </c>
      <c r="R23" s="558"/>
      <c r="S23" s="495"/>
      <c r="Y23" s="366"/>
      <c r="Z23" s="366"/>
      <c r="AA23" s="366" t="s">
        <v>71</v>
      </c>
      <c r="AB23" s="367">
        <v>10</v>
      </c>
      <c r="AC23" s="367">
        <v>6</v>
      </c>
      <c r="AD23" s="367">
        <v>3</v>
      </c>
      <c r="AE23" s="367">
        <v>1</v>
      </c>
      <c r="AF23" s="367">
        <v>0</v>
      </c>
      <c r="AG23" s="367">
        <v>0</v>
      </c>
      <c r="AH23" s="367">
        <v>0</v>
      </c>
      <c r="AI23" s="270"/>
      <c r="AJ23" s="270"/>
      <c r="AK23" s="270"/>
    </row>
    <row r="24" spans="1:37" s="496" customFormat="1" ht="12.9" customHeight="1" x14ac:dyDescent="0.25">
      <c r="A24" s="497"/>
      <c r="B24" s="543"/>
      <c r="C24" s="544"/>
      <c r="D24" s="544"/>
      <c r="E24" s="545"/>
      <c r="F24" s="546"/>
      <c r="G24" s="546"/>
      <c r="H24" s="547"/>
      <c r="I24" s="548" t="s">
        <v>434</v>
      </c>
      <c r="J24" s="498" t="s">
        <v>438</v>
      </c>
      <c r="K24" s="549" t="str">
        <f>UPPER(IF(OR(J24="a",J24="as"),F23,IF(OR(J24="b",J24="bs"),F25,)))</f>
        <v>BURKHALTER</v>
      </c>
      <c r="L24" s="549"/>
      <c r="M24" s="541"/>
      <c r="N24" s="558"/>
      <c r="O24" s="558"/>
      <c r="P24" s="560"/>
      <c r="Q24" s="493"/>
      <c r="R24" s="494"/>
      <c r="S24" s="495"/>
      <c r="Y24" s="366"/>
      <c r="Z24" s="366"/>
      <c r="AA24" s="366" t="s">
        <v>72</v>
      </c>
      <c r="AB24" s="367">
        <v>6</v>
      </c>
      <c r="AC24" s="367">
        <v>3</v>
      </c>
      <c r="AD24" s="367">
        <v>1</v>
      </c>
      <c r="AE24" s="367">
        <v>0</v>
      </c>
      <c r="AF24" s="367">
        <v>0</v>
      </c>
      <c r="AG24" s="367">
        <v>0</v>
      </c>
      <c r="AH24" s="367">
        <v>0</v>
      </c>
      <c r="AI24" s="270"/>
      <c r="AJ24" s="270"/>
      <c r="AK24" s="270"/>
    </row>
    <row r="25" spans="1:37" s="496" customFormat="1" ht="12.9" customHeight="1" x14ac:dyDescent="0.25">
      <c r="A25" s="497">
        <v>10</v>
      </c>
      <c r="B25" s="536">
        <f>IF($E25="","",VLOOKUP($E25,'V.kcs.-U14-L elo'!$A$7:$O$22,14))</f>
        <v>0</v>
      </c>
      <c r="C25" s="537">
        <f>IF($E25="","",VLOOKUP($E25,'V.kcs.-U14-L elo'!$A$7:$O$22,15))</f>
        <v>0</v>
      </c>
      <c r="D25" s="537" t="str">
        <f>IF($E25="","",VLOOKUP($E25,'V.kcs.-U14-L elo'!$A$7:$O$22,5))</f>
        <v>130326</v>
      </c>
      <c r="E25" s="538">
        <v>3</v>
      </c>
      <c r="F25" s="551" t="str">
        <f>UPPER(IF($E25="","",VLOOKUP($E25,'V.kcs.-U14-L elo'!$A$7:$O$22,2)))</f>
        <v>BURKHALTER</v>
      </c>
      <c r="G25" s="551" t="str">
        <f>IF($E25="","",VLOOKUP($E25,'V.kcs.-U14-L elo'!$A$7:$O$22,3))</f>
        <v>Lívia</v>
      </c>
      <c r="H25" s="551"/>
      <c r="I25" s="551" t="str">
        <f>IF($E25="","",VLOOKUP($E25,'V.kcs.-U14-L elo'!$A$7:$O$22,4))</f>
        <v>Marcali Mikszáth K Ált.Isk.</v>
      </c>
      <c r="J25" s="552"/>
      <c r="K25" s="541"/>
      <c r="L25" s="553"/>
      <c r="M25" s="541"/>
      <c r="N25" s="558"/>
      <c r="O25" s="558"/>
      <c r="P25" s="560"/>
      <c r="Q25" s="493"/>
      <c r="R25" s="494"/>
      <c r="S25" s="495"/>
      <c r="Y25" s="366"/>
      <c r="Z25" s="366"/>
      <c r="AA25" s="366" t="s">
        <v>77</v>
      </c>
      <c r="AB25" s="367">
        <v>3</v>
      </c>
      <c r="AC25" s="367">
        <v>2</v>
      </c>
      <c r="AD25" s="367">
        <v>1</v>
      </c>
      <c r="AE25" s="367">
        <v>0</v>
      </c>
      <c r="AF25" s="367">
        <v>0</v>
      </c>
      <c r="AG25" s="367">
        <v>0</v>
      </c>
      <c r="AH25" s="367">
        <v>0</v>
      </c>
      <c r="AI25" s="270"/>
      <c r="AJ25" s="270"/>
      <c r="AK25" s="270"/>
    </row>
    <row r="26" spans="1:37" s="496" customFormat="1" ht="12.9" customHeight="1" x14ac:dyDescent="0.25">
      <c r="A26" s="497"/>
      <c r="B26" s="543"/>
      <c r="C26" s="544"/>
      <c r="D26" s="544"/>
      <c r="E26" s="554"/>
      <c r="F26" s="546"/>
      <c r="G26" s="546"/>
      <c r="H26" s="547"/>
      <c r="I26" s="541"/>
      <c r="J26" s="555"/>
      <c r="K26" s="556" t="s">
        <v>434</v>
      </c>
      <c r="L26" s="499" t="s">
        <v>438</v>
      </c>
      <c r="M26" s="549" t="str">
        <f>UPPER(IF(OR(L26="a",L26="as"),K24,IF(OR(L26="b",L26="bs"),K28,)))</f>
        <v>ANTAL</v>
      </c>
      <c r="N26" s="557"/>
      <c r="O26" s="558"/>
      <c r="P26" s="560"/>
      <c r="Q26" s="493"/>
      <c r="R26" s="494"/>
      <c r="S26" s="495"/>
      <c r="Y26" s="270"/>
      <c r="Z26" s="270"/>
      <c r="AA26" s="270"/>
      <c r="AB26" s="270"/>
      <c r="AC26" s="270"/>
      <c r="AD26" s="270"/>
      <c r="AE26" s="270"/>
      <c r="AF26" s="270"/>
      <c r="AG26" s="270"/>
      <c r="AH26" s="270"/>
      <c r="AI26" s="270"/>
      <c r="AJ26" s="270"/>
      <c r="AK26" s="270"/>
    </row>
    <row r="27" spans="1:37" s="496" customFormat="1" ht="12.9" customHeight="1" x14ac:dyDescent="0.25">
      <c r="A27" s="497">
        <v>11</v>
      </c>
      <c r="B27" s="536">
        <f>IF($E27="","",VLOOKUP($E27,'V.kcs.-U14-L elo'!$A$7:$O$22,14))</f>
        <v>0</v>
      </c>
      <c r="C27" s="537">
        <f>IF($E27="","",VLOOKUP($E27,'V.kcs.-U14-L elo'!$A$7:$O$22,15))</f>
        <v>0</v>
      </c>
      <c r="D27" s="537" t="str">
        <f>IF($E27="","",VLOOKUP($E27,'V.kcs.-U14-L elo'!$A$7:$O$22,5))</f>
        <v>120601</v>
      </c>
      <c r="E27" s="538">
        <v>1</v>
      </c>
      <c r="F27" s="551" t="str">
        <f>UPPER(IF($E27="","",VLOOKUP($E27,'V.kcs.-U14-L elo'!$A$7:$O$22,2)))</f>
        <v>ANTAL</v>
      </c>
      <c r="G27" s="551" t="str">
        <f>IF($E27="","",VLOOKUP($E27,'V.kcs.-U14-L elo'!$A$7:$O$22,3))</f>
        <v>Ramóna Loretta</v>
      </c>
      <c r="H27" s="551"/>
      <c r="I27" s="551" t="str">
        <f>IF($E27="","",VLOOKUP($E27,'V.kcs.-U14-L elo'!$A$7:$O$22,4))</f>
        <v>Boglári Ált. Isk. és AMI</v>
      </c>
      <c r="J27" s="540"/>
      <c r="K27" s="541"/>
      <c r="L27" s="559"/>
      <c r="M27" s="541" t="s">
        <v>773</v>
      </c>
      <c r="N27" s="560"/>
      <c r="O27" s="558"/>
      <c r="P27" s="560"/>
      <c r="Q27" s="493"/>
      <c r="R27" s="494"/>
      <c r="S27" s="495"/>
      <c r="Y27" s="270"/>
      <c r="Z27" s="270"/>
      <c r="AA27" s="270"/>
      <c r="AB27" s="270"/>
      <c r="AC27" s="270"/>
      <c r="AD27" s="270"/>
      <c r="AE27" s="270"/>
      <c r="AF27" s="270"/>
      <c r="AG27" s="270"/>
      <c r="AH27" s="270"/>
      <c r="AI27" s="270"/>
      <c r="AJ27" s="270"/>
      <c r="AK27" s="270"/>
    </row>
    <row r="28" spans="1:37" s="496" customFormat="1" ht="12.9" customHeight="1" x14ac:dyDescent="0.25">
      <c r="A28" s="500"/>
      <c r="B28" s="543"/>
      <c r="C28" s="544"/>
      <c r="D28" s="544"/>
      <c r="E28" s="554"/>
      <c r="F28" s="546"/>
      <c r="G28" s="546"/>
      <c r="H28" s="547"/>
      <c r="I28" s="548" t="s">
        <v>434</v>
      </c>
      <c r="J28" s="498" t="s">
        <v>437</v>
      </c>
      <c r="K28" s="549" t="str">
        <f>UPPER(IF(OR(J28="a",J28="as"),F27,IF(OR(J28="b",J28="bs"),F29,)))</f>
        <v>ANTAL</v>
      </c>
      <c r="L28" s="561"/>
      <c r="M28" s="541"/>
      <c r="N28" s="560"/>
      <c r="O28" s="558"/>
      <c r="P28" s="560"/>
      <c r="Q28" s="493"/>
      <c r="R28" s="494"/>
      <c r="S28" s="495"/>
    </row>
    <row r="29" spans="1:37" s="496" customFormat="1" ht="12.9" customHeight="1" x14ac:dyDescent="0.25">
      <c r="A29" s="490">
        <v>12</v>
      </c>
      <c r="B29" s="536">
        <f>IF($E29="","",VLOOKUP($E29,'V.kcs.-U14-L elo'!$A$7:$O$22,14))</f>
        <v>0</v>
      </c>
      <c r="C29" s="537">
        <f>IF($E29="","",VLOOKUP($E29,'V.kcs.-U14-L elo'!$A$7:$O$22,15))</f>
        <v>0</v>
      </c>
      <c r="D29" s="537" t="str">
        <f>IF($E29="","",VLOOKUP($E29,'V.kcs.-U14-L elo'!$A$7:$O$22,5))</f>
        <v>131016</v>
      </c>
      <c r="E29" s="538">
        <v>9</v>
      </c>
      <c r="F29" s="539" t="str">
        <f>UPPER(IF($E29="","",VLOOKUP($E29,'V.kcs.-U14-L elo'!$A$7:$O$22,2)))</f>
        <v>VARGA</v>
      </c>
      <c r="G29" s="539" t="str">
        <f>IF($E29="","",VLOOKUP($E29,'V.kcs.-U14-L elo'!$A$7:$O$22,3))</f>
        <v>Fruzsina</v>
      </c>
      <c r="H29" s="539"/>
      <c r="I29" s="539" t="str">
        <f>IF($E29="","",VLOOKUP($E29,'V.kcs.-U14-L elo'!$A$7:$O$22,4))</f>
        <v>B.lelle-Karádi Ált.Isk.és AMI</v>
      </c>
      <c r="J29" s="562"/>
      <c r="K29" s="541" t="s">
        <v>760</v>
      </c>
      <c r="L29" s="541"/>
      <c r="M29" s="541"/>
      <c r="N29" s="560"/>
      <c r="O29" s="558"/>
      <c r="P29" s="560"/>
      <c r="Q29" s="493"/>
      <c r="R29" s="494"/>
      <c r="S29" s="495"/>
    </row>
    <row r="30" spans="1:37" s="496" customFormat="1" ht="12.9" customHeight="1" x14ac:dyDescent="0.25">
      <c r="A30" s="497"/>
      <c r="B30" s="543"/>
      <c r="C30" s="544"/>
      <c r="D30" s="544"/>
      <c r="E30" s="554"/>
      <c r="F30" s="541"/>
      <c r="G30" s="541"/>
      <c r="H30" s="563"/>
      <c r="I30" s="564"/>
      <c r="J30" s="555"/>
      <c r="K30" s="541"/>
      <c r="L30" s="541"/>
      <c r="M30" s="556" t="s">
        <v>434</v>
      </c>
      <c r="N30" s="499" t="s">
        <v>438</v>
      </c>
      <c r="O30" s="549" t="str">
        <f>UPPER(IF(OR(N30="a",N30="as"),M26,IF(OR(N30="b",N30="bs"),M34,)))</f>
        <v>TÓTH</v>
      </c>
      <c r="P30" s="567"/>
      <c r="Q30" s="493"/>
      <c r="R30" s="494"/>
      <c r="S30" s="495"/>
    </row>
    <row r="31" spans="1:37" s="496" customFormat="1" ht="12.9" customHeight="1" x14ac:dyDescent="0.25">
      <c r="A31" s="497">
        <v>13</v>
      </c>
      <c r="B31" s="536" t="str">
        <f>IF($E31="","",VLOOKUP($E31,'V.kcs.-U14-L elo'!$A$7:$O$22,14))</f>
        <v/>
      </c>
      <c r="C31" s="537" t="str">
        <f>IF($E31="","",VLOOKUP($E31,'V.kcs.-U14-L elo'!$A$7:$O$22,15))</f>
        <v/>
      </c>
      <c r="D31" s="537" t="str">
        <f>IF($E31="","",VLOOKUP($E31,'V.kcs.-U14-L elo'!$A$7:$O$22,5))</f>
        <v/>
      </c>
      <c r="E31" s="538"/>
      <c r="F31" s="551" t="str">
        <f>UPPER(IF($E31="","",VLOOKUP($E31,'V.kcs.-U14-L elo'!$A$7:$O$22,2)))</f>
        <v/>
      </c>
      <c r="G31" s="551" t="str">
        <f>IF($E31="","",VLOOKUP($E31,'V.kcs.-U14-L elo'!$A$7:$O$22,3))</f>
        <v/>
      </c>
      <c r="H31" s="551"/>
      <c r="I31" s="551" t="str">
        <f>IF($E31="","",VLOOKUP($E31,'V.kcs.-U14-L elo'!$A$7:$O$22,4))</f>
        <v/>
      </c>
      <c r="J31" s="565"/>
      <c r="K31" s="541"/>
      <c r="L31" s="541"/>
      <c r="M31" s="541"/>
      <c r="N31" s="560"/>
      <c r="O31" s="541" t="s">
        <v>774</v>
      </c>
      <c r="P31" s="558"/>
      <c r="Q31" s="493"/>
      <c r="R31" s="494"/>
      <c r="S31" s="495"/>
    </row>
    <row r="32" spans="1:37" s="496" customFormat="1" ht="12.9" customHeight="1" x14ac:dyDescent="0.25">
      <c r="A32" s="497"/>
      <c r="B32" s="543"/>
      <c r="C32" s="544"/>
      <c r="D32" s="544"/>
      <c r="E32" s="554"/>
      <c r="F32" s="546"/>
      <c r="G32" s="546"/>
      <c r="H32" s="547"/>
      <c r="I32" s="556" t="s">
        <v>434</v>
      </c>
      <c r="J32" s="498" t="s">
        <v>438</v>
      </c>
      <c r="K32" s="549" t="str">
        <f>UPPER(IF(OR(J32="a",J32="as"),F31,IF(OR(J32="b",J32="bs"),F33,)))</f>
        <v>TAKÁCS</v>
      </c>
      <c r="L32" s="549"/>
      <c r="M32" s="541"/>
      <c r="N32" s="560"/>
      <c r="O32" s="558"/>
      <c r="P32" s="558"/>
      <c r="Q32" s="493"/>
      <c r="R32" s="494"/>
      <c r="S32" s="495"/>
    </row>
    <row r="33" spans="1:19" s="496" customFormat="1" ht="12.9" customHeight="1" x14ac:dyDescent="0.25">
      <c r="A33" s="497">
        <v>14</v>
      </c>
      <c r="B33" s="536">
        <f>IF($E33="","",VLOOKUP($E33,'V.kcs.-U14-L elo'!$A$7:$O$22,14))</f>
        <v>0</v>
      </c>
      <c r="C33" s="537">
        <f>IF($E33="","",VLOOKUP($E33,'V.kcs.-U14-L elo'!$A$7:$O$22,15))</f>
        <v>0</v>
      </c>
      <c r="D33" s="537" t="str">
        <f>IF($E33="","",VLOOKUP($E33,'V.kcs.-U14-L elo'!$A$7:$O$22,5))</f>
        <v>130212</v>
      </c>
      <c r="E33" s="538">
        <v>7</v>
      </c>
      <c r="F33" s="551" t="str">
        <f>UPPER(IF($E33="","",VLOOKUP($E33,'V.kcs.-U14-L elo'!$A$7:$O$22,2)))</f>
        <v>TAKÁCS</v>
      </c>
      <c r="G33" s="551" t="str">
        <f>IF($E33="","",VLOOKUP($E33,'V.kcs.-U14-L elo'!$A$7:$O$22,3))</f>
        <v>Zoé</v>
      </c>
      <c r="H33" s="551"/>
      <c r="I33" s="551" t="str">
        <f>IF($E33="","",VLOOKUP($E33,'V.kcs.-U14-L elo'!$A$7:$O$22,4))</f>
        <v>Boglári Ált. Isk. és AMI</v>
      </c>
      <c r="J33" s="552"/>
      <c r="K33" s="541"/>
      <c r="L33" s="553"/>
      <c r="M33" s="541"/>
      <c r="N33" s="560"/>
      <c r="O33" s="558"/>
      <c r="P33" s="558"/>
      <c r="Q33" s="493"/>
      <c r="R33" s="494"/>
      <c r="S33" s="495"/>
    </row>
    <row r="34" spans="1:19" s="496" customFormat="1" ht="12.9" customHeight="1" x14ac:dyDescent="0.25">
      <c r="A34" s="497"/>
      <c r="B34" s="543"/>
      <c r="C34" s="544"/>
      <c r="D34" s="544"/>
      <c r="E34" s="554"/>
      <c r="F34" s="546"/>
      <c r="G34" s="546"/>
      <c r="H34" s="547"/>
      <c r="I34" s="541"/>
      <c r="J34" s="555"/>
      <c r="K34" s="556" t="s">
        <v>434</v>
      </c>
      <c r="L34" s="499" t="s">
        <v>438</v>
      </c>
      <c r="M34" s="549" t="str">
        <f>UPPER(IF(OR(L34="a",L34="as"),K32,IF(OR(L34="b",L34="bs"),K36,)))</f>
        <v>TÓTH</v>
      </c>
      <c r="N34" s="567"/>
      <c r="O34" s="558"/>
      <c r="P34" s="558"/>
      <c r="Q34" s="493"/>
      <c r="R34" s="494"/>
      <c r="S34" s="495"/>
    </row>
    <row r="35" spans="1:19" s="496" customFormat="1" ht="12.9" customHeight="1" x14ac:dyDescent="0.25">
      <c r="A35" s="497">
        <v>15</v>
      </c>
      <c r="B35" s="536" t="str">
        <f>IF($E35="","",VLOOKUP($E35,'V.kcs.-U14-L elo'!$A$7:$O$22,14))</f>
        <v/>
      </c>
      <c r="C35" s="537" t="str">
        <f>IF($E35="","",VLOOKUP($E35,'V.kcs.-U14-L elo'!$A$7:$O$22,15))</f>
        <v/>
      </c>
      <c r="D35" s="537" t="str">
        <f>IF($E35="","",VLOOKUP($E35,'V.kcs.-U14-L elo'!$A$7:$O$22,5))</f>
        <v/>
      </c>
      <c r="E35" s="538"/>
      <c r="F35" s="551" t="str">
        <f>UPPER(IF($E35="","",VLOOKUP($E35,'V.kcs.-U14-L elo'!$A$7:$O$22,2)))</f>
        <v/>
      </c>
      <c r="G35" s="551" t="str">
        <f>IF($E35="","",VLOOKUP($E35,'V.kcs.-U14-L elo'!$A$7:$O$22,3))</f>
        <v/>
      </c>
      <c r="H35" s="551"/>
      <c r="I35" s="551" t="str">
        <f>IF($E35="","",VLOOKUP($E35,'V.kcs.-U14-L elo'!$A$7:$O$22,4))</f>
        <v/>
      </c>
      <c r="J35" s="540"/>
      <c r="K35" s="541"/>
      <c r="L35" s="559"/>
      <c r="M35" s="541" t="s">
        <v>764</v>
      </c>
      <c r="N35" s="558"/>
      <c r="O35" s="558"/>
      <c r="P35" s="558"/>
      <c r="Q35" s="493"/>
      <c r="R35" s="494"/>
      <c r="S35" s="495"/>
    </row>
    <row r="36" spans="1:19" s="496" customFormat="1" ht="12.9" customHeight="1" x14ac:dyDescent="0.25">
      <c r="A36" s="497"/>
      <c r="B36" s="543"/>
      <c r="C36" s="544"/>
      <c r="D36" s="544"/>
      <c r="E36" s="545"/>
      <c r="F36" s="546"/>
      <c r="G36" s="546"/>
      <c r="H36" s="547"/>
      <c r="I36" s="556" t="s">
        <v>434</v>
      </c>
      <c r="J36" s="498" t="s">
        <v>438</v>
      </c>
      <c r="K36" s="549" t="str">
        <f>UPPER(IF(OR(J36="a",J36="as"),F35,IF(OR(J36="b",J36="bs"),F37,)))</f>
        <v>TÓTH</v>
      </c>
      <c r="L36" s="561"/>
      <c r="M36" s="541"/>
      <c r="N36" s="558"/>
      <c r="O36" s="558"/>
      <c r="P36" s="558"/>
      <c r="Q36" s="493"/>
      <c r="R36" s="494"/>
      <c r="S36" s="495"/>
    </row>
    <row r="37" spans="1:19" s="496" customFormat="1" ht="12.9" customHeight="1" x14ac:dyDescent="0.25">
      <c r="A37" s="490">
        <v>16</v>
      </c>
      <c r="B37" s="536">
        <f>IF($E37="","",VLOOKUP($E37,'V.kcs.-U14-L elo'!$A$7:$O$22,14))</f>
        <v>0</v>
      </c>
      <c r="C37" s="537">
        <f>IF($E37="","",VLOOKUP($E37,'V.kcs.-U14-L elo'!$A$7:$O$22,15))</f>
        <v>0</v>
      </c>
      <c r="D37" s="537" t="str">
        <f>IF($E37="","",VLOOKUP($E37,'V.kcs.-U14-L elo'!$A$7:$O$22,5))</f>
        <v>120906</v>
      </c>
      <c r="E37" s="538">
        <v>8</v>
      </c>
      <c r="F37" s="539" t="str">
        <f>UPPER(IF($E37="","",VLOOKUP($E37,'V.kcs.-U14-L elo'!$A$7:$O$22,2)))</f>
        <v>TÓTH</v>
      </c>
      <c r="G37" s="539" t="str">
        <f>IF($E37="","",VLOOKUP($E37,'V.kcs.-U14-L elo'!$A$7:$O$22,3))</f>
        <v>Luca</v>
      </c>
      <c r="H37" s="551"/>
      <c r="I37" s="539" t="str">
        <f>IF($E37="","",VLOOKUP($E37,'V.kcs.-U14-L elo'!$A$7:$O$22,4))</f>
        <v>Siófoki Vak Bottyán J.Ált.Isk.és AMI</v>
      </c>
      <c r="J37" s="562"/>
      <c r="K37" s="541"/>
      <c r="L37" s="541"/>
      <c r="M37" s="541"/>
      <c r="N37" s="558"/>
      <c r="O37" s="558"/>
      <c r="P37" s="558"/>
      <c r="Q37" s="493"/>
      <c r="R37" s="494"/>
      <c r="S37" s="495"/>
    </row>
    <row r="38" spans="1:19" s="496" customFormat="1" ht="9.6" customHeight="1" x14ac:dyDescent="0.25">
      <c r="A38" s="569"/>
      <c r="B38" s="545"/>
      <c r="C38" s="545"/>
      <c r="D38" s="545"/>
      <c r="E38" s="545"/>
      <c r="F38" s="564"/>
      <c r="G38" s="564"/>
      <c r="H38" s="568"/>
      <c r="I38" s="541"/>
      <c r="J38" s="555"/>
      <c r="K38" s="541"/>
      <c r="L38" s="541"/>
      <c r="M38" s="541"/>
      <c r="N38" s="558"/>
      <c r="O38" s="558"/>
      <c r="P38" s="558"/>
      <c r="Q38" s="493"/>
      <c r="R38" s="494"/>
      <c r="S38" s="495"/>
    </row>
    <row r="39" spans="1:19" s="496" customFormat="1" ht="9.6" customHeight="1" x14ac:dyDescent="0.25">
      <c r="A39" s="570"/>
      <c r="B39" s="571"/>
      <c r="C39" s="571"/>
      <c r="D39" s="571"/>
      <c r="E39" s="545"/>
      <c r="F39" s="571"/>
      <c r="G39" s="571"/>
      <c r="H39" s="571"/>
      <c r="I39" s="571"/>
      <c r="J39" s="545"/>
      <c r="K39" s="571"/>
      <c r="L39" s="571"/>
      <c r="M39" s="571"/>
      <c r="N39" s="572"/>
      <c r="O39" s="572"/>
      <c r="P39" s="572"/>
      <c r="Q39" s="493"/>
      <c r="R39" s="494"/>
      <c r="S39" s="495"/>
    </row>
    <row r="40" spans="1:19" s="496" customFormat="1" ht="9.6" customHeight="1" x14ac:dyDescent="0.25">
      <c r="A40" s="569"/>
      <c r="B40" s="545"/>
      <c r="C40" s="545"/>
      <c r="D40" s="545"/>
      <c r="E40" s="545"/>
      <c r="F40" s="571"/>
      <c r="G40" s="571"/>
      <c r="I40" s="571"/>
      <c r="J40" s="545"/>
      <c r="K40" s="571"/>
      <c r="L40" s="571"/>
      <c r="M40" s="573"/>
      <c r="N40" s="545"/>
      <c r="O40" s="571"/>
      <c r="P40" s="572"/>
      <c r="Q40" s="493"/>
      <c r="R40" s="494"/>
      <c r="S40" s="495"/>
    </row>
    <row r="41" spans="1:19" s="496" customFormat="1" ht="9.6" customHeight="1" x14ac:dyDescent="0.25">
      <c r="A41" s="569"/>
      <c r="B41" s="571"/>
      <c r="C41" s="571"/>
      <c r="D41" s="571"/>
      <c r="E41" s="545"/>
      <c r="F41" s="571"/>
      <c r="G41" s="571"/>
      <c r="H41" s="571"/>
      <c r="I41" s="571"/>
      <c r="J41" s="545"/>
      <c r="K41" s="571"/>
      <c r="L41" s="571"/>
      <c r="M41" s="571"/>
      <c r="N41" s="572"/>
      <c r="O41" s="571"/>
      <c r="P41" s="572"/>
      <c r="Q41" s="493"/>
      <c r="R41" s="494"/>
      <c r="S41" s="495"/>
    </row>
    <row r="42" spans="1:19" s="496" customFormat="1" ht="9.6" customHeight="1" x14ac:dyDescent="0.25">
      <c r="A42" s="569"/>
      <c r="B42" s="545"/>
      <c r="C42" s="545"/>
      <c r="D42" s="545"/>
      <c r="E42" s="545"/>
      <c r="F42" s="571"/>
      <c r="G42" s="571"/>
      <c r="I42" s="573"/>
      <c r="J42" s="545"/>
      <c r="K42" s="571"/>
      <c r="L42" s="571"/>
      <c r="M42" s="571"/>
      <c r="N42" s="572"/>
      <c r="O42" s="572"/>
      <c r="P42" s="572"/>
      <c r="Q42" s="493"/>
      <c r="R42" s="494"/>
      <c r="S42" s="495"/>
    </row>
    <row r="43" spans="1:19" s="496" customFormat="1" ht="9.6" customHeight="1" x14ac:dyDescent="0.25">
      <c r="A43" s="569"/>
      <c r="B43" s="571"/>
      <c r="C43" s="571"/>
      <c r="D43" s="571"/>
      <c r="E43" s="545"/>
      <c r="F43" s="571"/>
      <c r="G43" s="571"/>
      <c r="H43" s="571"/>
      <c r="I43" s="571"/>
      <c r="J43" s="545"/>
      <c r="K43" s="571"/>
      <c r="L43" s="574"/>
      <c r="M43" s="571"/>
      <c r="N43" s="572"/>
      <c r="O43" s="572"/>
      <c r="P43" s="572"/>
      <c r="Q43" s="493"/>
      <c r="R43" s="494"/>
      <c r="S43" s="495"/>
    </row>
    <row r="44" spans="1:19" s="496" customFormat="1" ht="9.6" customHeight="1" x14ac:dyDescent="0.25">
      <c r="A44" s="569"/>
      <c r="B44" s="545"/>
      <c r="C44" s="545"/>
      <c r="D44" s="545"/>
      <c r="E44" s="545"/>
      <c r="F44" s="571"/>
      <c r="G44" s="571"/>
      <c r="I44" s="571"/>
      <c r="J44" s="545"/>
      <c r="K44" s="573"/>
      <c r="L44" s="545"/>
      <c r="M44" s="571"/>
      <c r="N44" s="572"/>
      <c r="O44" s="572"/>
      <c r="P44" s="572"/>
      <c r="Q44" s="493"/>
      <c r="R44" s="494"/>
      <c r="S44" s="495"/>
    </row>
    <row r="45" spans="1:19" s="496" customFormat="1" ht="9.6" customHeight="1" x14ac:dyDescent="0.25">
      <c r="A45" s="569"/>
      <c r="B45" s="571"/>
      <c r="C45" s="571"/>
      <c r="D45" s="571"/>
      <c r="E45" s="545"/>
      <c r="F45" s="571"/>
      <c r="G45" s="571"/>
      <c r="H45" s="571"/>
      <c r="I45" s="571"/>
      <c r="J45" s="545"/>
      <c r="K45" s="571"/>
      <c r="L45" s="571"/>
      <c r="M45" s="571"/>
      <c r="N45" s="572"/>
      <c r="O45" s="572"/>
      <c r="P45" s="572"/>
      <c r="Q45" s="493"/>
      <c r="R45" s="494"/>
      <c r="S45" s="495"/>
    </row>
    <row r="46" spans="1:19" s="496" customFormat="1" ht="9.6" customHeight="1" x14ac:dyDescent="0.25">
      <c r="A46" s="569"/>
      <c r="B46" s="545"/>
      <c r="C46" s="545"/>
      <c r="D46" s="545"/>
      <c r="E46" s="545"/>
      <c r="F46" s="571"/>
      <c r="G46" s="571"/>
      <c r="I46" s="573"/>
      <c r="J46" s="545"/>
      <c r="K46" s="571"/>
      <c r="L46" s="571"/>
      <c r="M46" s="571"/>
      <c r="N46" s="572"/>
      <c r="O46" s="572"/>
      <c r="P46" s="572"/>
      <c r="Q46" s="493"/>
      <c r="R46" s="494"/>
      <c r="S46" s="495"/>
    </row>
    <row r="47" spans="1:19" s="496" customFormat="1" ht="9.6" customHeight="1" x14ac:dyDescent="0.25">
      <c r="A47" s="570"/>
      <c r="B47" s="571"/>
      <c r="C47" s="571"/>
      <c r="D47" s="571"/>
      <c r="E47" s="545"/>
      <c r="F47" s="571"/>
      <c r="G47" s="571"/>
      <c r="H47" s="571"/>
      <c r="I47" s="571"/>
      <c r="J47" s="545"/>
      <c r="K47" s="571"/>
      <c r="L47" s="571"/>
      <c r="M47" s="571"/>
      <c r="N47" s="571"/>
      <c r="O47" s="491"/>
      <c r="P47" s="491"/>
      <c r="Q47" s="493"/>
      <c r="R47" s="494"/>
      <c r="S47" s="495"/>
    </row>
    <row r="48" spans="1:19" s="285" customFormat="1" ht="6.75" customHeight="1" x14ac:dyDescent="0.25">
      <c r="A48" s="503"/>
      <c r="B48" s="503"/>
      <c r="C48" s="503"/>
      <c r="D48" s="503"/>
      <c r="E48" s="503"/>
      <c r="F48" s="575"/>
      <c r="G48" s="575"/>
      <c r="H48" s="575"/>
      <c r="I48" s="575"/>
      <c r="J48" s="504"/>
      <c r="K48" s="505"/>
      <c r="L48" s="506"/>
      <c r="M48" s="505"/>
      <c r="N48" s="506"/>
      <c r="O48" s="505"/>
      <c r="P48" s="506"/>
      <c r="Q48" s="505"/>
      <c r="R48" s="506"/>
      <c r="S48" s="502"/>
    </row>
    <row r="49" spans="1:18" s="516" customFormat="1" ht="10.5" customHeight="1" x14ac:dyDescent="0.25">
      <c r="A49" s="397" t="s">
        <v>35</v>
      </c>
      <c r="B49" s="398"/>
      <c r="C49" s="398"/>
      <c r="D49" s="399"/>
      <c r="E49" s="507" t="s">
        <v>2</v>
      </c>
      <c r="F49" s="508" t="s">
        <v>37</v>
      </c>
      <c r="G49" s="507"/>
      <c r="H49" s="509"/>
      <c r="I49" s="510"/>
      <c r="J49" s="507" t="s">
        <v>2</v>
      </c>
      <c r="K49" s="508" t="s">
        <v>46</v>
      </c>
      <c r="L49" s="511"/>
      <c r="M49" s="508" t="s">
        <v>47</v>
      </c>
      <c r="N49" s="512"/>
      <c r="O49" s="513" t="s">
        <v>48</v>
      </c>
      <c r="P49" s="513"/>
      <c r="Q49" s="514"/>
      <c r="R49" s="515"/>
    </row>
    <row r="50" spans="1:18" s="516" customFormat="1" ht="9" customHeight="1" x14ac:dyDescent="0.25">
      <c r="A50" s="576" t="s">
        <v>36</v>
      </c>
      <c r="B50" s="577"/>
      <c r="C50" s="578"/>
      <c r="D50" s="579"/>
      <c r="E50" s="580"/>
      <c r="F50" s="435"/>
      <c r="G50" s="517"/>
      <c r="H50" s="435"/>
      <c r="I50" s="428"/>
      <c r="J50" s="581" t="s">
        <v>3</v>
      </c>
      <c r="K50" s="431"/>
      <c r="L50" s="420"/>
      <c r="M50" s="431"/>
      <c r="N50" s="582"/>
      <c r="O50" s="583" t="s">
        <v>38</v>
      </c>
      <c r="P50" s="584"/>
      <c r="Q50" s="584"/>
      <c r="R50" s="585"/>
    </row>
    <row r="51" spans="1:18" s="516" customFormat="1" ht="9" customHeight="1" x14ac:dyDescent="0.25">
      <c r="A51" s="586" t="s">
        <v>45</v>
      </c>
      <c r="B51" s="587"/>
      <c r="C51" s="588"/>
      <c r="D51" s="589"/>
      <c r="E51" s="580"/>
      <c r="F51" s="435"/>
      <c r="G51" s="517"/>
      <c r="H51" s="435"/>
      <c r="I51" s="428"/>
      <c r="J51" s="581" t="s">
        <v>4</v>
      </c>
      <c r="K51" s="431"/>
      <c r="L51" s="420"/>
      <c r="M51" s="431"/>
      <c r="N51" s="582"/>
      <c r="O51" s="590"/>
      <c r="P51" s="591"/>
      <c r="Q51" s="587"/>
      <c r="R51" s="592"/>
    </row>
    <row r="52" spans="1:18" s="516" customFormat="1" ht="9" customHeight="1" x14ac:dyDescent="0.25">
      <c r="A52" s="432"/>
      <c r="B52" s="433"/>
      <c r="C52" s="518"/>
      <c r="D52" s="434"/>
      <c r="E52" s="580"/>
      <c r="F52" s="435"/>
      <c r="G52" s="517"/>
      <c r="H52" s="435"/>
      <c r="I52" s="428"/>
      <c r="J52" s="581" t="s">
        <v>5</v>
      </c>
      <c r="K52" s="431"/>
      <c r="L52" s="420"/>
      <c r="M52" s="431"/>
      <c r="N52" s="582"/>
      <c r="O52" s="583" t="s">
        <v>39</v>
      </c>
      <c r="P52" s="584"/>
      <c r="Q52" s="584"/>
      <c r="R52" s="585"/>
    </row>
    <row r="53" spans="1:18" s="516" customFormat="1" ht="9" customHeight="1" x14ac:dyDescent="0.25">
      <c r="A53" s="437"/>
      <c r="B53" s="438"/>
      <c r="C53" s="438"/>
      <c r="D53" s="439"/>
      <c r="E53" s="580"/>
      <c r="F53" s="435"/>
      <c r="G53" s="517"/>
      <c r="H53" s="435"/>
      <c r="I53" s="428"/>
      <c r="J53" s="581" t="s">
        <v>6</v>
      </c>
      <c r="K53" s="431"/>
      <c r="L53" s="420"/>
      <c r="M53" s="431"/>
      <c r="N53" s="582"/>
      <c r="O53" s="431"/>
      <c r="P53" s="420"/>
      <c r="Q53" s="431"/>
      <c r="R53" s="582"/>
    </row>
    <row r="54" spans="1:18" s="516" customFormat="1" ht="9" customHeight="1" x14ac:dyDescent="0.25">
      <c r="A54" s="441"/>
      <c r="B54" s="442"/>
      <c r="C54" s="442"/>
      <c r="D54" s="443"/>
      <c r="E54" s="580"/>
      <c r="F54" s="435"/>
      <c r="G54" s="517"/>
      <c r="H54" s="435"/>
      <c r="I54" s="428"/>
      <c r="J54" s="581" t="s">
        <v>7</v>
      </c>
      <c r="K54" s="431"/>
      <c r="L54" s="420"/>
      <c r="M54" s="431"/>
      <c r="N54" s="582"/>
      <c r="O54" s="587"/>
      <c r="P54" s="591"/>
      <c r="Q54" s="587"/>
      <c r="R54" s="592"/>
    </row>
    <row r="55" spans="1:18" s="516" customFormat="1" ht="9" customHeight="1" x14ac:dyDescent="0.25">
      <c r="A55" s="444"/>
      <c r="B55" s="445"/>
      <c r="C55" s="438"/>
      <c r="D55" s="439"/>
      <c r="E55" s="580"/>
      <c r="F55" s="435"/>
      <c r="G55" s="517"/>
      <c r="H55" s="435"/>
      <c r="I55" s="428"/>
      <c r="J55" s="581" t="s">
        <v>8</v>
      </c>
      <c r="K55" s="431"/>
      <c r="L55" s="420"/>
      <c r="M55" s="431"/>
      <c r="N55" s="582"/>
      <c r="O55" s="583" t="s">
        <v>28</v>
      </c>
      <c r="P55" s="584"/>
      <c r="Q55" s="584"/>
      <c r="R55" s="585"/>
    </row>
    <row r="56" spans="1:18" s="516" customFormat="1" ht="9" customHeight="1" x14ac:dyDescent="0.25">
      <c r="A56" s="444"/>
      <c r="B56" s="445"/>
      <c r="C56" s="519"/>
      <c r="D56" s="446"/>
      <c r="E56" s="580"/>
      <c r="F56" s="435"/>
      <c r="G56" s="517"/>
      <c r="H56" s="435"/>
      <c r="I56" s="428"/>
      <c r="J56" s="581" t="s">
        <v>9</v>
      </c>
      <c r="K56" s="431"/>
      <c r="L56" s="420"/>
      <c r="M56" s="431"/>
      <c r="N56" s="582"/>
      <c r="O56" s="431"/>
      <c r="P56" s="420"/>
      <c r="Q56" s="431"/>
      <c r="R56" s="582"/>
    </row>
    <row r="57" spans="1:18" s="516" customFormat="1" ht="9" customHeight="1" x14ac:dyDescent="0.25">
      <c r="A57" s="447"/>
      <c r="B57" s="448"/>
      <c r="C57" s="520"/>
      <c r="D57" s="449"/>
      <c r="E57" s="593"/>
      <c r="F57" s="451"/>
      <c r="G57" s="521"/>
      <c r="H57" s="451"/>
      <c r="I57" s="454"/>
      <c r="J57" s="594" t="s">
        <v>10</v>
      </c>
      <c r="K57" s="587"/>
      <c r="L57" s="591"/>
      <c r="M57" s="587"/>
      <c r="N57" s="592"/>
      <c r="O57" s="587" t="str">
        <f>R4</f>
        <v>Nagyistók-Nádasi Judit</v>
      </c>
      <c r="P57" s="591"/>
      <c r="Q57" s="587"/>
      <c r="R57" s="522">
        <f>MIN(4,'V.kcs.-U14-L elo'!Q5)</f>
        <v>4</v>
      </c>
    </row>
  </sheetData>
  <mergeCells count="1">
    <mergeCell ref="A4:C4"/>
  </mergeCells>
  <conditionalFormatting sqref="G45:I45 G39:I39 H23 H25 H27 H29 H31 H33 H35 H37 G47:I47 G41:I41 G43:I43 H7 H9 H11 H13 H15 H17 H19 H21">
    <cfRule type="expression" dxfId="195" priority="14" stopIfTrue="1">
      <formula>AND($E7&lt;9,$C7&gt;0)</formula>
    </cfRule>
  </conditionalFormatting>
  <conditionalFormatting sqref="I32 I46 I36 K44 I42 K10 M14 K18 K26 K34 M30 M40 O22 I8 I12 I16 I20 I24 I28">
    <cfRule type="expression" dxfId="194" priority="11" stopIfTrue="1">
      <formula>AND($O$1="CU",I8="Umpire")</formula>
    </cfRule>
    <cfRule type="expression" dxfId="193" priority="12" stopIfTrue="1">
      <formula>AND($O$1="CU",I8&lt;&gt;"Umpire",J8&lt;&gt;"")</formula>
    </cfRule>
    <cfRule type="expression" dxfId="192" priority="13" stopIfTrue="1">
      <formula>AND($O$1="CU",I8&lt;&gt;"Umpire")</formula>
    </cfRule>
  </conditionalFormatting>
  <conditionalFormatting sqref="E39 E47 E45 E43 E41">
    <cfRule type="expression" dxfId="191" priority="10" stopIfTrue="1">
      <formula>AND($E39&lt;9,$C39&gt;0)</formula>
    </cfRule>
  </conditionalFormatting>
  <conditionalFormatting sqref="F41 F43 F45 F47 F39">
    <cfRule type="cellIs" dxfId="190" priority="8" stopIfTrue="1" operator="equal">
      <formula>"Bye"</formula>
    </cfRule>
    <cfRule type="expression" dxfId="189" priority="9" stopIfTrue="1">
      <formula>AND($E39&lt;9,$C39&gt;0)</formula>
    </cfRule>
  </conditionalFormatting>
  <conditionalFormatting sqref="M10 M18 M26 M34 O30 O40 M44 O14 Q22 K8 K12 K16 K20 K24 K28 K32 K36 K42 K46">
    <cfRule type="expression" dxfId="188" priority="6" stopIfTrue="1">
      <formula>J8="as"</formula>
    </cfRule>
    <cfRule type="expression" dxfId="187" priority="7" stopIfTrue="1">
      <formula>J8="bs"</formula>
    </cfRule>
  </conditionalFormatting>
  <conditionalFormatting sqref="B41 B43 B45 B47 B39">
    <cfRule type="cellIs" dxfId="186" priority="4" stopIfTrue="1" operator="equal">
      <formula>"QA"</formula>
    </cfRule>
    <cfRule type="cellIs" dxfId="185" priority="5" stopIfTrue="1" operator="equal">
      <formula>"DA"</formula>
    </cfRule>
  </conditionalFormatting>
  <conditionalFormatting sqref="R57 J8 J12 J16 J20 J24 J28 J32 J36 N30 N14 L10 L34 L18 L26 P22">
    <cfRule type="expression" dxfId="184" priority="3" stopIfTrue="1">
      <formula>$O$1="CU"</formula>
    </cfRule>
  </conditionalFormatting>
  <conditionalFormatting sqref="E9 E7 E11 E13 E15 E17 E19 E21 E23 E25 E27 E29 E31 E33 E35 E37">
    <cfRule type="expression" dxfId="183" priority="2" stopIfTrue="1">
      <formula>$E7&lt;5</formula>
    </cfRule>
  </conditionalFormatting>
  <conditionalFormatting sqref="F35 F37 F25 F33 F31 F29 F27 F23 F19 F21 F9 F17 F15 F13 F11 F7">
    <cfRule type="cellIs" dxfId="182" priority="1" stopIfTrue="1" operator="equal">
      <formula>"Bye"</formula>
    </cfRule>
  </conditionalFormatting>
  <printOptions horizontalCentered="1"/>
  <pageMargins left="0.35" right="0.35" top="0.39" bottom="0.39" header="0" footer="0"/>
  <pageSetup paperSize="9" scale="82" orientation="portrait" horizontalDpi="4294967294" verticalDpi="2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750593" r:id="rId4" name="Button 1">
              <controlPr defaultSize="0" print="0" autoFill="0" autoPict="0" macro="[2]!Jun_Show_CU">
                <anchor moveWithCells="1" sizeWithCells="1">
                  <from>
                    <xdr:col>12</xdr:col>
                    <xdr:colOff>525780</xdr:colOff>
                    <xdr:row>0</xdr:row>
                    <xdr:rowOff>7620</xdr:rowOff>
                  </from>
                  <to>
                    <xdr:col>14</xdr:col>
                    <xdr:colOff>373380</xdr:colOff>
                    <xdr:row>0</xdr:row>
                    <xdr:rowOff>175260</xdr:rowOff>
                  </to>
                </anchor>
              </controlPr>
            </control>
          </mc:Choice>
        </mc:AlternateContent>
        <mc:AlternateContent xmlns:mc="http://schemas.openxmlformats.org/markup-compatibility/2006">
          <mc:Choice Requires="x14">
            <control shapeId="750594" r:id="rId5" name="Button 2">
              <controlPr defaultSize="0" print="0" autoFill="0" autoPict="0" macro="[2]!Jun_Hide_CU">
                <anchor moveWithCells="1" sizeWithCells="1">
                  <from>
                    <xdr:col>12</xdr:col>
                    <xdr:colOff>518160</xdr:colOff>
                    <xdr:row>0</xdr:row>
                    <xdr:rowOff>182880</xdr:rowOff>
                  </from>
                  <to>
                    <xdr:col>14</xdr:col>
                    <xdr:colOff>373380</xdr:colOff>
                    <xdr:row>1</xdr:row>
                    <xdr:rowOff>60960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xr:uid="{774996AE-93F7-443D-87AC-BB2FBFF81815}">
          <x14:formula1>
            <xm:f>$U$7:$U$16</xm:f>
          </x14:formula1>
          <xm:sqref>I46 JE46 TA46 ACW46 AMS46 AWO46 BGK46 BQG46 CAC46 CJY46 CTU46 DDQ46 DNM46 DXI46 EHE46 ERA46 FAW46 FKS46 FUO46 GEK46 GOG46 GYC46 HHY46 HRU46 IBQ46 ILM46 IVI46 JFE46 JPA46 JYW46 KIS46 KSO46 LCK46 LMG46 LWC46 MFY46 MPU46 MZQ46 NJM46 NTI46 ODE46 ONA46 OWW46 PGS46 PQO46 QAK46 QKG46 QUC46 RDY46 RNU46 RXQ46 SHM46 SRI46 TBE46 TLA46 TUW46 UES46 UOO46 UYK46 VIG46 VSC46 WBY46 WLU46 WVQ46 I65582 JE65582 TA65582 ACW65582 AMS65582 AWO65582 BGK65582 BQG65582 CAC65582 CJY65582 CTU65582 DDQ65582 DNM65582 DXI65582 EHE65582 ERA65582 FAW65582 FKS65582 FUO65582 GEK65582 GOG65582 GYC65582 HHY65582 HRU65582 IBQ65582 ILM65582 IVI65582 JFE65582 JPA65582 JYW65582 KIS65582 KSO65582 LCK65582 LMG65582 LWC65582 MFY65582 MPU65582 MZQ65582 NJM65582 NTI65582 ODE65582 ONA65582 OWW65582 PGS65582 PQO65582 QAK65582 QKG65582 QUC65582 RDY65582 RNU65582 RXQ65582 SHM65582 SRI65582 TBE65582 TLA65582 TUW65582 UES65582 UOO65582 UYK65582 VIG65582 VSC65582 WBY65582 WLU65582 WVQ65582 I131118 JE131118 TA131118 ACW131118 AMS131118 AWO131118 BGK131118 BQG131118 CAC131118 CJY131118 CTU131118 DDQ131118 DNM131118 DXI131118 EHE131118 ERA131118 FAW131118 FKS131118 FUO131118 GEK131118 GOG131118 GYC131118 HHY131118 HRU131118 IBQ131118 ILM131118 IVI131118 JFE131118 JPA131118 JYW131118 KIS131118 KSO131118 LCK131118 LMG131118 LWC131118 MFY131118 MPU131118 MZQ131118 NJM131118 NTI131118 ODE131118 ONA131118 OWW131118 PGS131118 PQO131118 QAK131118 QKG131118 QUC131118 RDY131118 RNU131118 RXQ131118 SHM131118 SRI131118 TBE131118 TLA131118 TUW131118 UES131118 UOO131118 UYK131118 VIG131118 VSC131118 WBY131118 WLU131118 WVQ131118 I196654 JE196654 TA196654 ACW196654 AMS196654 AWO196654 BGK196654 BQG196654 CAC196654 CJY196654 CTU196654 DDQ196654 DNM196654 DXI196654 EHE196654 ERA196654 FAW196654 FKS196654 FUO196654 GEK196654 GOG196654 GYC196654 HHY196654 HRU196654 IBQ196654 ILM196654 IVI196654 JFE196654 JPA196654 JYW196654 KIS196654 KSO196654 LCK196654 LMG196654 LWC196654 MFY196654 MPU196654 MZQ196654 NJM196654 NTI196654 ODE196654 ONA196654 OWW196654 PGS196654 PQO196654 QAK196654 QKG196654 QUC196654 RDY196654 RNU196654 RXQ196654 SHM196654 SRI196654 TBE196654 TLA196654 TUW196654 UES196654 UOO196654 UYK196654 VIG196654 VSC196654 WBY196654 WLU196654 WVQ196654 I262190 JE262190 TA262190 ACW262190 AMS262190 AWO262190 BGK262190 BQG262190 CAC262190 CJY262190 CTU262190 DDQ262190 DNM262190 DXI262190 EHE262190 ERA262190 FAW262190 FKS262190 FUO262190 GEK262190 GOG262190 GYC262190 HHY262190 HRU262190 IBQ262190 ILM262190 IVI262190 JFE262190 JPA262190 JYW262190 KIS262190 KSO262190 LCK262190 LMG262190 LWC262190 MFY262190 MPU262190 MZQ262190 NJM262190 NTI262190 ODE262190 ONA262190 OWW262190 PGS262190 PQO262190 QAK262190 QKG262190 QUC262190 RDY262190 RNU262190 RXQ262190 SHM262190 SRI262190 TBE262190 TLA262190 TUW262190 UES262190 UOO262190 UYK262190 VIG262190 VSC262190 WBY262190 WLU262190 WVQ262190 I327726 JE327726 TA327726 ACW327726 AMS327726 AWO327726 BGK327726 BQG327726 CAC327726 CJY327726 CTU327726 DDQ327726 DNM327726 DXI327726 EHE327726 ERA327726 FAW327726 FKS327726 FUO327726 GEK327726 GOG327726 GYC327726 HHY327726 HRU327726 IBQ327726 ILM327726 IVI327726 JFE327726 JPA327726 JYW327726 KIS327726 KSO327726 LCK327726 LMG327726 LWC327726 MFY327726 MPU327726 MZQ327726 NJM327726 NTI327726 ODE327726 ONA327726 OWW327726 PGS327726 PQO327726 QAK327726 QKG327726 QUC327726 RDY327726 RNU327726 RXQ327726 SHM327726 SRI327726 TBE327726 TLA327726 TUW327726 UES327726 UOO327726 UYK327726 VIG327726 VSC327726 WBY327726 WLU327726 WVQ327726 I393262 JE393262 TA393262 ACW393262 AMS393262 AWO393262 BGK393262 BQG393262 CAC393262 CJY393262 CTU393262 DDQ393262 DNM393262 DXI393262 EHE393262 ERA393262 FAW393262 FKS393262 FUO393262 GEK393262 GOG393262 GYC393262 HHY393262 HRU393262 IBQ393262 ILM393262 IVI393262 JFE393262 JPA393262 JYW393262 KIS393262 KSO393262 LCK393262 LMG393262 LWC393262 MFY393262 MPU393262 MZQ393262 NJM393262 NTI393262 ODE393262 ONA393262 OWW393262 PGS393262 PQO393262 QAK393262 QKG393262 QUC393262 RDY393262 RNU393262 RXQ393262 SHM393262 SRI393262 TBE393262 TLA393262 TUW393262 UES393262 UOO393262 UYK393262 VIG393262 VSC393262 WBY393262 WLU393262 WVQ393262 I458798 JE458798 TA458798 ACW458798 AMS458798 AWO458798 BGK458798 BQG458798 CAC458798 CJY458798 CTU458798 DDQ458798 DNM458798 DXI458798 EHE458798 ERA458798 FAW458798 FKS458798 FUO458798 GEK458798 GOG458798 GYC458798 HHY458798 HRU458798 IBQ458798 ILM458798 IVI458798 JFE458798 JPA458798 JYW458798 KIS458798 KSO458798 LCK458798 LMG458798 LWC458798 MFY458798 MPU458798 MZQ458798 NJM458798 NTI458798 ODE458798 ONA458798 OWW458798 PGS458798 PQO458798 QAK458798 QKG458798 QUC458798 RDY458798 RNU458798 RXQ458798 SHM458798 SRI458798 TBE458798 TLA458798 TUW458798 UES458798 UOO458798 UYK458798 VIG458798 VSC458798 WBY458798 WLU458798 WVQ458798 I524334 JE524334 TA524334 ACW524334 AMS524334 AWO524334 BGK524334 BQG524334 CAC524334 CJY524334 CTU524334 DDQ524334 DNM524334 DXI524334 EHE524334 ERA524334 FAW524334 FKS524334 FUO524334 GEK524334 GOG524334 GYC524334 HHY524334 HRU524334 IBQ524334 ILM524334 IVI524334 JFE524334 JPA524334 JYW524334 KIS524334 KSO524334 LCK524334 LMG524334 LWC524334 MFY524334 MPU524334 MZQ524334 NJM524334 NTI524334 ODE524334 ONA524334 OWW524334 PGS524334 PQO524334 QAK524334 QKG524334 QUC524334 RDY524334 RNU524334 RXQ524334 SHM524334 SRI524334 TBE524334 TLA524334 TUW524334 UES524334 UOO524334 UYK524334 VIG524334 VSC524334 WBY524334 WLU524334 WVQ524334 I589870 JE589870 TA589870 ACW589870 AMS589870 AWO589870 BGK589870 BQG589870 CAC589870 CJY589870 CTU589870 DDQ589870 DNM589870 DXI589870 EHE589870 ERA589870 FAW589870 FKS589870 FUO589870 GEK589870 GOG589870 GYC589870 HHY589870 HRU589870 IBQ589870 ILM589870 IVI589870 JFE589870 JPA589870 JYW589870 KIS589870 KSO589870 LCK589870 LMG589870 LWC589870 MFY589870 MPU589870 MZQ589870 NJM589870 NTI589870 ODE589870 ONA589870 OWW589870 PGS589870 PQO589870 QAK589870 QKG589870 QUC589870 RDY589870 RNU589870 RXQ589870 SHM589870 SRI589870 TBE589870 TLA589870 TUW589870 UES589870 UOO589870 UYK589870 VIG589870 VSC589870 WBY589870 WLU589870 WVQ589870 I655406 JE655406 TA655406 ACW655406 AMS655406 AWO655406 BGK655406 BQG655406 CAC655406 CJY655406 CTU655406 DDQ655406 DNM655406 DXI655406 EHE655406 ERA655406 FAW655406 FKS655406 FUO655406 GEK655406 GOG655406 GYC655406 HHY655406 HRU655406 IBQ655406 ILM655406 IVI655406 JFE655406 JPA655406 JYW655406 KIS655406 KSO655406 LCK655406 LMG655406 LWC655406 MFY655406 MPU655406 MZQ655406 NJM655406 NTI655406 ODE655406 ONA655406 OWW655406 PGS655406 PQO655406 QAK655406 QKG655406 QUC655406 RDY655406 RNU655406 RXQ655406 SHM655406 SRI655406 TBE655406 TLA655406 TUW655406 UES655406 UOO655406 UYK655406 VIG655406 VSC655406 WBY655406 WLU655406 WVQ655406 I720942 JE720942 TA720942 ACW720942 AMS720942 AWO720942 BGK720942 BQG720942 CAC720942 CJY720942 CTU720942 DDQ720942 DNM720942 DXI720942 EHE720942 ERA720942 FAW720942 FKS720942 FUO720942 GEK720942 GOG720942 GYC720942 HHY720942 HRU720942 IBQ720942 ILM720942 IVI720942 JFE720942 JPA720942 JYW720942 KIS720942 KSO720942 LCK720942 LMG720942 LWC720942 MFY720942 MPU720942 MZQ720942 NJM720942 NTI720942 ODE720942 ONA720942 OWW720942 PGS720942 PQO720942 QAK720942 QKG720942 QUC720942 RDY720942 RNU720942 RXQ720942 SHM720942 SRI720942 TBE720942 TLA720942 TUW720942 UES720942 UOO720942 UYK720942 VIG720942 VSC720942 WBY720942 WLU720942 WVQ720942 I786478 JE786478 TA786478 ACW786478 AMS786478 AWO786478 BGK786478 BQG786478 CAC786478 CJY786478 CTU786478 DDQ786478 DNM786478 DXI786478 EHE786478 ERA786478 FAW786478 FKS786478 FUO786478 GEK786478 GOG786478 GYC786478 HHY786478 HRU786478 IBQ786478 ILM786478 IVI786478 JFE786478 JPA786478 JYW786478 KIS786478 KSO786478 LCK786478 LMG786478 LWC786478 MFY786478 MPU786478 MZQ786478 NJM786478 NTI786478 ODE786478 ONA786478 OWW786478 PGS786478 PQO786478 QAK786478 QKG786478 QUC786478 RDY786478 RNU786478 RXQ786478 SHM786478 SRI786478 TBE786478 TLA786478 TUW786478 UES786478 UOO786478 UYK786478 VIG786478 VSC786478 WBY786478 WLU786478 WVQ786478 I852014 JE852014 TA852014 ACW852014 AMS852014 AWO852014 BGK852014 BQG852014 CAC852014 CJY852014 CTU852014 DDQ852014 DNM852014 DXI852014 EHE852014 ERA852014 FAW852014 FKS852014 FUO852014 GEK852014 GOG852014 GYC852014 HHY852014 HRU852014 IBQ852014 ILM852014 IVI852014 JFE852014 JPA852014 JYW852014 KIS852014 KSO852014 LCK852014 LMG852014 LWC852014 MFY852014 MPU852014 MZQ852014 NJM852014 NTI852014 ODE852014 ONA852014 OWW852014 PGS852014 PQO852014 QAK852014 QKG852014 QUC852014 RDY852014 RNU852014 RXQ852014 SHM852014 SRI852014 TBE852014 TLA852014 TUW852014 UES852014 UOO852014 UYK852014 VIG852014 VSC852014 WBY852014 WLU852014 WVQ852014 I917550 JE917550 TA917550 ACW917550 AMS917550 AWO917550 BGK917550 BQG917550 CAC917550 CJY917550 CTU917550 DDQ917550 DNM917550 DXI917550 EHE917550 ERA917550 FAW917550 FKS917550 FUO917550 GEK917550 GOG917550 GYC917550 HHY917550 HRU917550 IBQ917550 ILM917550 IVI917550 JFE917550 JPA917550 JYW917550 KIS917550 KSO917550 LCK917550 LMG917550 LWC917550 MFY917550 MPU917550 MZQ917550 NJM917550 NTI917550 ODE917550 ONA917550 OWW917550 PGS917550 PQO917550 QAK917550 QKG917550 QUC917550 RDY917550 RNU917550 RXQ917550 SHM917550 SRI917550 TBE917550 TLA917550 TUW917550 UES917550 UOO917550 UYK917550 VIG917550 VSC917550 WBY917550 WLU917550 WVQ917550 I983086 JE983086 TA983086 ACW983086 AMS983086 AWO983086 BGK983086 BQG983086 CAC983086 CJY983086 CTU983086 DDQ983086 DNM983086 DXI983086 EHE983086 ERA983086 FAW983086 FKS983086 FUO983086 GEK983086 GOG983086 GYC983086 HHY983086 HRU983086 IBQ983086 ILM983086 IVI983086 JFE983086 JPA983086 JYW983086 KIS983086 KSO983086 LCK983086 LMG983086 LWC983086 MFY983086 MPU983086 MZQ983086 NJM983086 NTI983086 ODE983086 ONA983086 OWW983086 PGS983086 PQO983086 QAK983086 QKG983086 QUC983086 RDY983086 RNU983086 RXQ983086 SHM983086 SRI983086 TBE983086 TLA983086 TUW983086 UES983086 UOO983086 UYK983086 VIG983086 VSC983086 WBY983086 WLU983086 WVQ983086 I42 JE42 TA42 ACW42 AMS42 AWO42 BGK42 BQG42 CAC42 CJY42 CTU42 DDQ42 DNM42 DXI42 EHE42 ERA42 FAW42 FKS42 FUO42 GEK42 GOG42 GYC42 HHY42 HRU42 IBQ42 ILM42 IVI42 JFE42 JPA42 JYW42 KIS42 KSO42 LCK42 LMG42 LWC42 MFY42 MPU42 MZQ42 NJM42 NTI42 ODE42 ONA42 OWW42 PGS42 PQO42 QAK42 QKG42 QUC42 RDY42 RNU42 RXQ42 SHM42 SRI42 TBE42 TLA42 TUW42 UES42 UOO42 UYK42 VIG42 VSC42 WBY42 WLU42 WVQ42 I65578 JE65578 TA65578 ACW65578 AMS65578 AWO65578 BGK65578 BQG65578 CAC65578 CJY65578 CTU65578 DDQ65578 DNM65578 DXI65578 EHE65578 ERA65578 FAW65578 FKS65578 FUO65578 GEK65578 GOG65578 GYC65578 HHY65578 HRU65578 IBQ65578 ILM65578 IVI65578 JFE65578 JPA65578 JYW65578 KIS65578 KSO65578 LCK65578 LMG65578 LWC65578 MFY65578 MPU65578 MZQ65578 NJM65578 NTI65578 ODE65578 ONA65578 OWW65578 PGS65578 PQO65578 QAK65578 QKG65578 QUC65578 RDY65578 RNU65578 RXQ65578 SHM65578 SRI65578 TBE65578 TLA65578 TUW65578 UES65578 UOO65578 UYK65578 VIG65578 VSC65578 WBY65578 WLU65578 WVQ65578 I131114 JE131114 TA131114 ACW131114 AMS131114 AWO131114 BGK131114 BQG131114 CAC131114 CJY131114 CTU131114 DDQ131114 DNM131114 DXI131114 EHE131114 ERA131114 FAW131114 FKS131114 FUO131114 GEK131114 GOG131114 GYC131114 HHY131114 HRU131114 IBQ131114 ILM131114 IVI131114 JFE131114 JPA131114 JYW131114 KIS131114 KSO131114 LCK131114 LMG131114 LWC131114 MFY131114 MPU131114 MZQ131114 NJM131114 NTI131114 ODE131114 ONA131114 OWW131114 PGS131114 PQO131114 QAK131114 QKG131114 QUC131114 RDY131114 RNU131114 RXQ131114 SHM131114 SRI131114 TBE131114 TLA131114 TUW131114 UES131114 UOO131114 UYK131114 VIG131114 VSC131114 WBY131114 WLU131114 WVQ131114 I196650 JE196650 TA196650 ACW196650 AMS196650 AWO196650 BGK196650 BQG196650 CAC196650 CJY196650 CTU196650 DDQ196650 DNM196650 DXI196650 EHE196650 ERA196650 FAW196650 FKS196650 FUO196650 GEK196650 GOG196650 GYC196650 HHY196650 HRU196650 IBQ196650 ILM196650 IVI196650 JFE196650 JPA196650 JYW196650 KIS196650 KSO196650 LCK196650 LMG196650 LWC196650 MFY196650 MPU196650 MZQ196650 NJM196650 NTI196650 ODE196650 ONA196650 OWW196650 PGS196650 PQO196650 QAK196650 QKG196650 QUC196650 RDY196650 RNU196650 RXQ196650 SHM196650 SRI196650 TBE196650 TLA196650 TUW196650 UES196650 UOO196650 UYK196650 VIG196650 VSC196650 WBY196650 WLU196650 WVQ196650 I262186 JE262186 TA262186 ACW262186 AMS262186 AWO262186 BGK262186 BQG262186 CAC262186 CJY262186 CTU262186 DDQ262186 DNM262186 DXI262186 EHE262186 ERA262186 FAW262186 FKS262186 FUO262186 GEK262186 GOG262186 GYC262186 HHY262186 HRU262186 IBQ262186 ILM262186 IVI262186 JFE262186 JPA262186 JYW262186 KIS262186 KSO262186 LCK262186 LMG262186 LWC262186 MFY262186 MPU262186 MZQ262186 NJM262186 NTI262186 ODE262186 ONA262186 OWW262186 PGS262186 PQO262186 QAK262186 QKG262186 QUC262186 RDY262186 RNU262186 RXQ262186 SHM262186 SRI262186 TBE262186 TLA262186 TUW262186 UES262186 UOO262186 UYK262186 VIG262186 VSC262186 WBY262186 WLU262186 WVQ262186 I327722 JE327722 TA327722 ACW327722 AMS327722 AWO327722 BGK327722 BQG327722 CAC327722 CJY327722 CTU327722 DDQ327722 DNM327722 DXI327722 EHE327722 ERA327722 FAW327722 FKS327722 FUO327722 GEK327722 GOG327722 GYC327722 HHY327722 HRU327722 IBQ327722 ILM327722 IVI327722 JFE327722 JPA327722 JYW327722 KIS327722 KSO327722 LCK327722 LMG327722 LWC327722 MFY327722 MPU327722 MZQ327722 NJM327722 NTI327722 ODE327722 ONA327722 OWW327722 PGS327722 PQO327722 QAK327722 QKG327722 QUC327722 RDY327722 RNU327722 RXQ327722 SHM327722 SRI327722 TBE327722 TLA327722 TUW327722 UES327722 UOO327722 UYK327722 VIG327722 VSC327722 WBY327722 WLU327722 WVQ327722 I393258 JE393258 TA393258 ACW393258 AMS393258 AWO393258 BGK393258 BQG393258 CAC393258 CJY393258 CTU393258 DDQ393258 DNM393258 DXI393258 EHE393258 ERA393258 FAW393258 FKS393258 FUO393258 GEK393258 GOG393258 GYC393258 HHY393258 HRU393258 IBQ393258 ILM393258 IVI393258 JFE393258 JPA393258 JYW393258 KIS393258 KSO393258 LCK393258 LMG393258 LWC393258 MFY393258 MPU393258 MZQ393258 NJM393258 NTI393258 ODE393258 ONA393258 OWW393258 PGS393258 PQO393258 QAK393258 QKG393258 QUC393258 RDY393258 RNU393258 RXQ393258 SHM393258 SRI393258 TBE393258 TLA393258 TUW393258 UES393258 UOO393258 UYK393258 VIG393258 VSC393258 WBY393258 WLU393258 WVQ393258 I458794 JE458794 TA458794 ACW458794 AMS458794 AWO458794 BGK458794 BQG458794 CAC458794 CJY458794 CTU458794 DDQ458794 DNM458794 DXI458794 EHE458794 ERA458794 FAW458794 FKS458794 FUO458794 GEK458794 GOG458794 GYC458794 HHY458794 HRU458794 IBQ458794 ILM458794 IVI458794 JFE458794 JPA458794 JYW458794 KIS458794 KSO458794 LCK458794 LMG458794 LWC458794 MFY458794 MPU458794 MZQ458794 NJM458794 NTI458794 ODE458794 ONA458794 OWW458794 PGS458794 PQO458794 QAK458794 QKG458794 QUC458794 RDY458794 RNU458794 RXQ458794 SHM458794 SRI458794 TBE458794 TLA458794 TUW458794 UES458794 UOO458794 UYK458794 VIG458794 VSC458794 WBY458794 WLU458794 WVQ458794 I524330 JE524330 TA524330 ACW524330 AMS524330 AWO524330 BGK524330 BQG524330 CAC524330 CJY524330 CTU524330 DDQ524330 DNM524330 DXI524330 EHE524330 ERA524330 FAW524330 FKS524330 FUO524330 GEK524330 GOG524330 GYC524330 HHY524330 HRU524330 IBQ524330 ILM524330 IVI524330 JFE524330 JPA524330 JYW524330 KIS524330 KSO524330 LCK524330 LMG524330 LWC524330 MFY524330 MPU524330 MZQ524330 NJM524330 NTI524330 ODE524330 ONA524330 OWW524330 PGS524330 PQO524330 QAK524330 QKG524330 QUC524330 RDY524330 RNU524330 RXQ524330 SHM524330 SRI524330 TBE524330 TLA524330 TUW524330 UES524330 UOO524330 UYK524330 VIG524330 VSC524330 WBY524330 WLU524330 WVQ524330 I589866 JE589866 TA589866 ACW589866 AMS589866 AWO589866 BGK589866 BQG589866 CAC589866 CJY589866 CTU589866 DDQ589866 DNM589866 DXI589866 EHE589866 ERA589866 FAW589866 FKS589866 FUO589866 GEK589866 GOG589866 GYC589866 HHY589866 HRU589866 IBQ589866 ILM589866 IVI589866 JFE589866 JPA589866 JYW589866 KIS589866 KSO589866 LCK589866 LMG589866 LWC589866 MFY589866 MPU589866 MZQ589866 NJM589866 NTI589866 ODE589866 ONA589866 OWW589866 PGS589866 PQO589866 QAK589866 QKG589866 QUC589866 RDY589866 RNU589866 RXQ589866 SHM589866 SRI589866 TBE589866 TLA589866 TUW589866 UES589866 UOO589866 UYK589866 VIG589866 VSC589866 WBY589866 WLU589866 WVQ589866 I655402 JE655402 TA655402 ACW655402 AMS655402 AWO655402 BGK655402 BQG655402 CAC655402 CJY655402 CTU655402 DDQ655402 DNM655402 DXI655402 EHE655402 ERA655402 FAW655402 FKS655402 FUO655402 GEK655402 GOG655402 GYC655402 HHY655402 HRU655402 IBQ655402 ILM655402 IVI655402 JFE655402 JPA655402 JYW655402 KIS655402 KSO655402 LCK655402 LMG655402 LWC655402 MFY655402 MPU655402 MZQ655402 NJM655402 NTI655402 ODE655402 ONA655402 OWW655402 PGS655402 PQO655402 QAK655402 QKG655402 QUC655402 RDY655402 RNU655402 RXQ655402 SHM655402 SRI655402 TBE655402 TLA655402 TUW655402 UES655402 UOO655402 UYK655402 VIG655402 VSC655402 WBY655402 WLU655402 WVQ655402 I720938 JE720938 TA720938 ACW720938 AMS720938 AWO720938 BGK720938 BQG720938 CAC720938 CJY720938 CTU720938 DDQ720938 DNM720938 DXI720938 EHE720938 ERA720938 FAW720938 FKS720938 FUO720938 GEK720938 GOG720938 GYC720938 HHY720938 HRU720938 IBQ720938 ILM720938 IVI720938 JFE720938 JPA720938 JYW720938 KIS720938 KSO720938 LCK720938 LMG720938 LWC720938 MFY720938 MPU720938 MZQ720938 NJM720938 NTI720938 ODE720938 ONA720938 OWW720938 PGS720938 PQO720938 QAK720938 QKG720938 QUC720938 RDY720938 RNU720938 RXQ720938 SHM720938 SRI720938 TBE720938 TLA720938 TUW720938 UES720938 UOO720938 UYK720938 VIG720938 VSC720938 WBY720938 WLU720938 WVQ720938 I786474 JE786474 TA786474 ACW786474 AMS786474 AWO786474 BGK786474 BQG786474 CAC786474 CJY786474 CTU786474 DDQ786474 DNM786474 DXI786474 EHE786474 ERA786474 FAW786474 FKS786474 FUO786474 GEK786474 GOG786474 GYC786474 HHY786474 HRU786474 IBQ786474 ILM786474 IVI786474 JFE786474 JPA786474 JYW786474 KIS786474 KSO786474 LCK786474 LMG786474 LWC786474 MFY786474 MPU786474 MZQ786474 NJM786474 NTI786474 ODE786474 ONA786474 OWW786474 PGS786474 PQO786474 QAK786474 QKG786474 QUC786474 RDY786474 RNU786474 RXQ786474 SHM786474 SRI786474 TBE786474 TLA786474 TUW786474 UES786474 UOO786474 UYK786474 VIG786474 VSC786474 WBY786474 WLU786474 WVQ786474 I852010 JE852010 TA852010 ACW852010 AMS852010 AWO852010 BGK852010 BQG852010 CAC852010 CJY852010 CTU852010 DDQ852010 DNM852010 DXI852010 EHE852010 ERA852010 FAW852010 FKS852010 FUO852010 GEK852010 GOG852010 GYC852010 HHY852010 HRU852010 IBQ852010 ILM852010 IVI852010 JFE852010 JPA852010 JYW852010 KIS852010 KSO852010 LCK852010 LMG852010 LWC852010 MFY852010 MPU852010 MZQ852010 NJM852010 NTI852010 ODE852010 ONA852010 OWW852010 PGS852010 PQO852010 QAK852010 QKG852010 QUC852010 RDY852010 RNU852010 RXQ852010 SHM852010 SRI852010 TBE852010 TLA852010 TUW852010 UES852010 UOO852010 UYK852010 VIG852010 VSC852010 WBY852010 WLU852010 WVQ852010 I917546 JE917546 TA917546 ACW917546 AMS917546 AWO917546 BGK917546 BQG917546 CAC917546 CJY917546 CTU917546 DDQ917546 DNM917546 DXI917546 EHE917546 ERA917546 FAW917546 FKS917546 FUO917546 GEK917546 GOG917546 GYC917546 HHY917546 HRU917546 IBQ917546 ILM917546 IVI917546 JFE917546 JPA917546 JYW917546 KIS917546 KSO917546 LCK917546 LMG917546 LWC917546 MFY917546 MPU917546 MZQ917546 NJM917546 NTI917546 ODE917546 ONA917546 OWW917546 PGS917546 PQO917546 QAK917546 QKG917546 QUC917546 RDY917546 RNU917546 RXQ917546 SHM917546 SRI917546 TBE917546 TLA917546 TUW917546 UES917546 UOO917546 UYK917546 VIG917546 VSC917546 WBY917546 WLU917546 WVQ917546 I983082 JE983082 TA983082 ACW983082 AMS983082 AWO983082 BGK983082 BQG983082 CAC983082 CJY983082 CTU983082 DDQ983082 DNM983082 DXI983082 EHE983082 ERA983082 FAW983082 FKS983082 FUO983082 GEK983082 GOG983082 GYC983082 HHY983082 HRU983082 IBQ983082 ILM983082 IVI983082 JFE983082 JPA983082 JYW983082 KIS983082 KSO983082 LCK983082 LMG983082 LWC983082 MFY983082 MPU983082 MZQ983082 NJM983082 NTI983082 ODE983082 ONA983082 OWW983082 PGS983082 PQO983082 QAK983082 QKG983082 QUC983082 RDY983082 RNU983082 RXQ983082 SHM983082 SRI983082 TBE983082 TLA983082 TUW983082 UES983082 UOO983082 UYK983082 VIG983082 VSC983082 WBY983082 WLU983082 WVQ983082 K44 JG44 TC44 ACY44 AMU44 AWQ44 BGM44 BQI44 CAE44 CKA44 CTW44 DDS44 DNO44 DXK44 EHG44 ERC44 FAY44 FKU44 FUQ44 GEM44 GOI44 GYE44 HIA44 HRW44 IBS44 ILO44 IVK44 JFG44 JPC44 JYY44 KIU44 KSQ44 LCM44 LMI44 LWE44 MGA44 MPW44 MZS44 NJO44 NTK44 ODG44 ONC44 OWY44 PGU44 PQQ44 QAM44 QKI44 QUE44 REA44 RNW44 RXS44 SHO44 SRK44 TBG44 TLC44 TUY44 UEU44 UOQ44 UYM44 VII44 VSE44 WCA44 WLW44 WVS44 K65580 JG65580 TC65580 ACY65580 AMU65580 AWQ65580 BGM65580 BQI65580 CAE65580 CKA65580 CTW65580 DDS65580 DNO65580 DXK65580 EHG65580 ERC65580 FAY65580 FKU65580 FUQ65580 GEM65580 GOI65580 GYE65580 HIA65580 HRW65580 IBS65580 ILO65580 IVK65580 JFG65580 JPC65580 JYY65580 KIU65580 KSQ65580 LCM65580 LMI65580 LWE65580 MGA65580 MPW65580 MZS65580 NJO65580 NTK65580 ODG65580 ONC65580 OWY65580 PGU65580 PQQ65580 QAM65580 QKI65580 QUE65580 REA65580 RNW65580 RXS65580 SHO65580 SRK65580 TBG65580 TLC65580 TUY65580 UEU65580 UOQ65580 UYM65580 VII65580 VSE65580 WCA65580 WLW65580 WVS65580 K131116 JG131116 TC131116 ACY131116 AMU131116 AWQ131116 BGM131116 BQI131116 CAE131116 CKA131116 CTW131116 DDS131116 DNO131116 DXK131116 EHG131116 ERC131116 FAY131116 FKU131116 FUQ131116 GEM131116 GOI131116 GYE131116 HIA131116 HRW131116 IBS131116 ILO131116 IVK131116 JFG131116 JPC131116 JYY131116 KIU131116 KSQ131116 LCM131116 LMI131116 LWE131116 MGA131116 MPW131116 MZS131116 NJO131116 NTK131116 ODG131116 ONC131116 OWY131116 PGU131116 PQQ131116 QAM131116 QKI131116 QUE131116 REA131116 RNW131116 RXS131116 SHO131116 SRK131116 TBG131116 TLC131116 TUY131116 UEU131116 UOQ131116 UYM131116 VII131116 VSE131116 WCA131116 WLW131116 WVS131116 K196652 JG196652 TC196652 ACY196652 AMU196652 AWQ196652 BGM196652 BQI196652 CAE196652 CKA196652 CTW196652 DDS196652 DNO196652 DXK196652 EHG196652 ERC196652 FAY196652 FKU196652 FUQ196652 GEM196652 GOI196652 GYE196652 HIA196652 HRW196652 IBS196652 ILO196652 IVK196652 JFG196652 JPC196652 JYY196652 KIU196652 KSQ196652 LCM196652 LMI196652 LWE196652 MGA196652 MPW196652 MZS196652 NJO196652 NTK196652 ODG196652 ONC196652 OWY196652 PGU196652 PQQ196652 QAM196652 QKI196652 QUE196652 REA196652 RNW196652 RXS196652 SHO196652 SRK196652 TBG196652 TLC196652 TUY196652 UEU196652 UOQ196652 UYM196652 VII196652 VSE196652 WCA196652 WLW196652 WVS196652 K262188 JG262188 TC262188 ACY262188 AMU262188 AWQ262188 BGM262188 BQI262188 CAE262188 CKA262188 CTW262188 DDS262188 DNO262188 DXK262188 EHG262188 ERC262188 FAY262188 FKU262188 FUQ262188 GEM262188 GOI262188 GYE262188 HIA262188 HRW262188 IBS262188 ILO262188 IVK262188 JFG262188 JPC262188 JYY262188 KIU262188 KSQ262188 LCM262188 LMI262188 LWE262188 MGA262188 MPW262188 MZS262188 NJO262188 NTK262188 ODG262188 ONC262188 OWY262188 PGU262188 PQQ262188 QAM262188 QKI262188 QUE262188 REA262188 RNW262188 RXS262188 SHO262188 SRK262188 TBG262188 TLC262188 TUY262188 UEU262188 UOQ262188 UYM262188 VII262188 VSE262188 WCA262188 WLW262188 WVS262188 K327724 JG327724 TC327724 ACY327724 AMU327724 AWQ327724 BGM327724 BQI327724 CAE327724 CKA327724 CTW327724 DDS327724 DNO327724 DXK327724 EHG327724 ERC327724 FAY327724 FKU327724 FUQ327724 GEM327724 GOI327724 GYE327724 HIA327724 HRW327724 IBS327724 ILO327724 IVK327724 JFG327724 JPC327724 JYY327724 KIU327724 KSQ327724 LCM327724 LMI327724 LWE327724 MGA327724 MPW327724 MZS327724 NJO327724 NTK327724 ODG327724 ONC327724 OWY327724 PGU327724 PQQ327724 QAM327724 QKI327724 QUE327724 REA327724 RNW327724 RXS327724 SHO327724 SRK327724 TBG327724 TLC327724 TUY327724 UEU327724 UOQ327724 UYM327724 VII327724 VSE327724 WCA327724 WLW327724 WVS327724 K393260 JG393260 TC393260 ACY393260 AMU393260 AWQ393260 BGM393260 BQI393260 CAE393260 CKA393260 CTW393260 DDS393260 DNO393260 DXK393260 EHG393260 ERC393260 FAY393260 FKU393260 FUQ393260 GEM393260 GOI393260 GYE393260 HIA393260 HRW393260 IBS393260 ILO393260 IVK393260 JFG393260 JPC393260 JYY393260 KIU393260 KSQ393260 LCM393260 LMI393260 LWE393260 MGA393260 MPW393260 MZS393260 NJO393260 NTK393260 ODG393260 ONC393260 OWY393260 PGU393260 PQQ393260 QAM393260 QKI393260 QUE393260 REA393260 RNW393260 RXS393260 SHO393260 SRK393260 TBG393260 TLC393260 TUY393260 UEU393260 UOQ393260 UYM393260 VII393260 VSE393260 WCA393260 WLW393260 WVS393260 K458796 JG458796 TC458796 ACY458796 AMU458796 AWQ458796 BGM458796 BQI458796 CAE458796 CKA458796 CTW458796 DDS458796 DNO458796 DXK458796 EHG458796 ERC458796 FAY458796 FKU458796 FUQ458796 GEM458796 GOI458796 GYE458796 HIA458796 HRW458796 IBS458796 ILO458796 IVK458796 JFG458796 JPC458796 JYY458796 KIU458796 KSQ458796 LCM458796 LMI458796 LWE458796 MGA458796 MPW458796 MZS458796 NJO458796 NTK458796 ODG458796 ONC458796 OWY458796 PGU458796 PQQ458796 QAM458796 QKI458796 QUE458796 REA458796 RNW458796 RXS458796 SHO458796 SRK458796 TBG458796 TLC458796 TUY458796 UEU458796 UOQ458796 UYM458796 VII458796 VSE458796 WCA458796 WLW458796 WVS458796 K524332 JG524332 TC524332 ACY524332 AMU524332 AWQ524332 BGM524332 BQI524332 CAE524332 CKA524332 CTW524332 DDS524332 DNO524332 DXK524332 EHG524332 ERC524332 FAY524332 FKU524332 FUQ524332 GEM524332 GOI524332 GYE524332 HIA524332 HRW524332 IBS524332 ILO524332 IVK524332 JFG524332 JPC524332 JYY524332 KIU524332 KSQ524332 LCM524332 LMI524332 LWE524332 MGA524332 MPW524332 MZS524332 NJO524332 NTK524332 ODG524332 ONC524332 OWY524332 PGU524332 PQQ524332 QAM524332 QKI524332 QUE524332 REA524332 RNW524332 RXS524332 SHO524332 SRK524332 TBG524332 TLC524332 TUY524332 UEU524332 UOQ524332 UYM524332 VII524332 VSE524332 WCA524332 WLW524332 WVS524332 K589868 JG589868 TC589868 ACY589868 AMU589868 AWQ589868 BGM589868 BQI589868 CAE589868 CKA589868 CTW589868 DDS589868 DNO589868 DXK589868 EHG589868 ERC589868 FAY589868 FKU589868 FUQ589868 GEM589868 GOI589868 GYE589868 HIA589868 HRW589868 IBS589868 ILO589868 IVK589868 JFG589868 JPC589868 JYY589868 KIU589868 KSQ589868 LCM589868 LMI589868 LWE589868 MGA589868 MPW589868 MZS589868 NJO589868 NTK589868 ODG589868 ONC589868 OWY589868 PGU589868 PQQ589868 QAM589868 QKI589868 QUE589868 REA589868 RNW589868 RXS589868 SHO589868 SRK589868 TBG589868 TLC589868 TUY589868 UEU589868 UOQ589868 UYM589868 VII589868 VSE589868 WCA589868 WLW589868 WVS589868 K655404 JG655404 TC655404 ACY655404 AMU655404 AWQ655404 BGM655404 BQI655404 CAE655404 CKA655404 CTW655404 DDS655404 DNO655404 DXK655404 EHG655404 ERC655404 FAY655404 FKU655404 FUQ655404 GEM655404 GOI655404 GYE655404 HIA655404 HRW655404 IBS655404 ILO655404 IVK655404 JFG655404 JPC655404 JYY655404 KIU655404 KSQ655404 LCM655404 LMI655404 LWE655404 MGA655404 MPW655404 MZS655404 NJO655404 NTK655404 ODG655404 ONC655404 OWY655404 PGU655404 PQQ655404 QAM655404 QKI655404 QUE655404 REA655404 RNW655404 RXS655404 SHO655404 SRK655404 TBG655404 TLC655404 TUY655404 UEU655404 UOQ655404 UYM655404 VII655404 VSE655404 WCA655404 WLW655404 WVS655404 K720940 JG720940 TC720940 ACY720940 AMU720940 AWQ720940 BGM720940 BQI720940 CAE720940 CKA720940 CTW720940 DDS720940 DNO720940 DXK720940 EHG720940 ERC720940 FAY720940 FKU720940 FUQ720940 GEM720940 GOI720940 GYE720940 HIA720940 HRW720940 IBS720940 ILO720940 IVK720940 JFG720940 JPC720940 JYY720940 KIU720940 KSQ720940 LCM720940 LMI720940 LWE720940 MGA720940 MPW720940 MZS720940 NJO720940 NTK720940 ODG720940 ONC720940 OWY720940 PGU720940 PQQ720940 QAM720940 QKI720940 QUE720940 REA720940 RNW720940 RXS720940 SHO720940 SRK720940 TBG720940 TLC720940 TUY720940 UEU720940 UOQ720940 UYM720940 VII720940 VSE720940 WCA720940 WLW720940 WVS720940 K786476 JG786476 TC786476 ACY786476 AMU786476 AWQ786476 BGM786476 BQI786476 CAE786476 CKA786476 CTW786476 DDS786476 DNO786476 DXK786476 EHG786476 ERC786476 FAY786476 FKU786476 FUQ786476 GEM786476 GOI786476 GYE786476 HIA786476 HRW786476 IBS786476 ILO786476 IVK786476 JFG786476 JPC786476 JYY786476 KIU786476 KSQ786476 LCM786476 LMI786476 LWE786476 MGA786476 MPW786476 MZS786476 NJO786476 NTK786476 ODG786476 ONC786476 OWY786476 PGU786476 PQQ786476 QAM786476 QKI786476 QUE786476 REA786476 RNW786476 RXS786476 SHO786476 SRK786476 TBG786476 TLC786476 TUY786476 UEU786476 UOQ786476 UYM786476 VII786476 VSE786476 WCA786476 WLW786476 WVS786476 K852012 JG852012 TC852012 ACY852012 AMU852012 AWQ852012 BGM852012 BQI852012 CAE852012 CKA852012 CTW852012 DDS852012 DNO852012 DXK852012 EHG852012 ERC852012 FAY852012 FKU852012 FUQ852012 GEM852012 GOI852012 GYE852012 HIA852012 HRW852012 IBS852012 ILO852012 IVK852012 JFG852012 JPC852012 JYY852012 KIU852012 KSQ852012 LCM852012 LMI852012 LWE852012 MGA852012 MPW852012 MZS852012 NJO852012 NTK852012 ODG852012 ONC852012 OWY852012 PGU852012 PQQ852012 QAM852012 QKI852012 QUE852012 REA852012 RNW852012 RXS852012 SHO852012 SRK852012 TBG852012 TLC852012 TUY852012 UEU852012 UOQ852012 UYM852012 VII852012 VSE852012 WCA852012 WLW852012 WVS852012 K917548 JG917548 TC917548 ACY917548 AMU917548 AWQ917548 BGM917548 BQI917548 CAE917548 CKA917548 CTW917548 DDS917548 DNO917548 DXK917548 EHG917548 ERC917548 FAY917548 FKU917548 FUQ917548 GEM917548 GOI917548 GYE917548 HIA917548 HRW917548 IBS917548 ILO917548 IVK917548 JFG917548 JPC917548 JYY917548 KIU917548 KSQ917548 LCM917548 LMI917548 LWE917548 MGA917548 MPW917548 MZS917548 NJO917548 NTK917548 ODG917548 ONC917548 OWY917548 PGU917548 PQQ917548 QAM917548 QKI917548 QUE917548 REA917548 RNW917548 RXS917548 SHO917548 SRK917548 TBG917548 TLC917548 TUY917548 UEU917548 UOQ917548 UYM917548 VII917548 VSE917548 WCA917548 WLW917548 WVS917548 K983084 JG983084 TC983084 ACY983084 AMU983084 AWQ983084 BGM983084 BQI983084 CAE983084 CKA983084 CTW983084 DDS983084 DNO983084 DXK983084 EHG983084 ERC983084 FAY983084 FKU983084 FUQ983084 GEM983084 GOI983084 GYE983084 HIA983084 HRW983084 IBS983084 ILO983084 IVK983084 JFG983084 JPC983084 JYY983084 KIU983084 KSQ983084 LCM983084 LMI983084 LWE983084 MGA983084 MPW983084 MZS983084 NJO983084 NTK983084 ODG983084 ONC983084 OWY983084 PGU983084 PQQ983084 QAM983084 QKI983084 QUE983084 REA983084 RNW983084 RXS983084 SHO983084 SRK983084 TBG983084 TLC983084 TUY983084 UEU983084 UOQ983084 UYM983084 VII983084 VSE983084 WCA983084 WLW983084 WVS983084 M40 JI40 TE40 ADA40 AMW40 AWS40 BGO40 BQK40 CAG40 CKC40 CTY40 DDU40 DNQ40 DXM40 EHI40 ERE40 FBA40 FKW40 FUS40 GEO40 GOK40 GYG40 HIC40 HRY40 IBU40 ILQ40 IVM40 JFI40 JPE40 JZA40 KIW40 KSS40 LCO40 LMK40 LWG40 MGC40 MPY40 MZU40 NJQ40 NTM40 ODI40 ONE40 OXA40 PGW40 PQS40 QAO40 QKK40 QUG40 REC40 RNY40 RXU40 SHQ40 SRM40 TBI40 TLE40 TVA40 UEW40 UOS40 UYO40 VIK40 VSG40 WCC40 WLY40 WVU40 M65576 JI65576 TE65576 ADA65576 AMW65576 AWS65576 BGO65576 BQK65576 CAG65576 CKC65576 CTY65576 DDU65576 DNQ65576 DXM65576 EHI65576 ERE65576 FBA65576 FKW65576 FUS65576 GEO65576 GOK65576 GYG65576 HIC65576 HRY65576 IBU65576 ILQ65576 IVM65576 JFI65576 JPE65576 JZA65576 KIW65576 KSS65576 LCO65576 LMK65576 LWG65576 MGC65576 MPY65576 MZU65576 NJQ65576 NTM65576 ODI65576 ONE65576 OXA65576 PGW65576 PQS65576 QAO65576 QKK65576 QUG65576 REC65576 RNY65576 RXU65576 SHQ65576 SRM65576 TBI65576 TLE65576 TVA65576 UEW65576 UOS65576 UYO65576 VIK65576 VSG65576 WCC65576 WLY65576 WVU65576 M131112 JI131112 TE131112 ADA131112 AMW131112 AWS131112 BGO131112 BQK131112 CAG131112 CKC131112 CTY131112 DDU131112 DNQ131112 DXM131112 EHI131112 ERE131112 FBA131112 FKW131112 FUS131112 GEO131112 GOK131112 GYG131112 HIC131112 HRY131112 IBU131112 ILQ131112 IVM131112 JFI131112 JPE131112 JZA131112 KIW131112 KSS131112 LCO131112 LMK131112 LWG131112 MGC131112 MPY131112 MZU131112 NJQ131112 NTM131112 ODI131112 ONE131112 OXA131112 PGW131112 PQS131112 QAO131112 QKK131112 QUG131112 REC131112 RNY131112 RXU131112 SHQ131112 SRM131112 TBI131112 TLE131112 TVA131112 UEW131112 UOS131112 UYO131112 VIK131112 VSG131112 WCC131112 WLY131112 WVU131112 M196648 JI196648 TE196648 ADA196648 AMW196648 AWS196648 BGO196648 BQK196648 CAG196648 CKC196648 CTY196648 DDU196648 DNQ196648 DXM196648 EHI196648 ERE196648 FBA196648 FKW196648 FUS196648 GEO196648 GOK196648 GYG196648 HIC196648 HRY196648 IBU196648 ILQ196648 IVM196648 JFI196648 JPE196648 JZA196648 KIW196648 KSS196648 LCO196648 LMK196648 LWG196648 MGC196648 MPY196648 MZU196648 NJQ196648 NTM196648 ODI196648 ONE196648 OXA196648 PGW196648 PQS196648 QAO196648 QKK196648 QUG196648 REC196648 RNY196648 RXU196648 SHQ196648 SRM196648 TBI196648 TLE196648 TVA196648 UEW196648 UOS196648 UYO196648 VIK196648 VSG196648 WCC196648 WLY196648 WVU196648 M262184 JI262184 TE262184 ADA262184 AMW262184 AWS262184 BGO262184 BQK262184 CAG262184 CKC262184 CTY262184 DDU262184 DNQ262184 DXM262184 EHI262184 ERE262184 FBA262184 FKW262184 FUS262184 GEO262184 GOK262184 GYG262184 HIC262184 HRY262184 IBU262184 ILQ262184 IVM262184 JFI262184 JPE262184 JZA262184 KIW262184 KSS262184 LCO262184 LMK262184 LWG262184 MGC262184 MPY262184 MZU262184 NJQ262184 NTM262184 ODI262184 ONE262184 OXA262184 PGW262184 PQS262184 QAO262184 QKK262184 QUG262184 REC262184 RNY262184 RXU262184 SHQ262184 SRM262184 TBI262184 TLE262184 TVA262184 UEW262184 UOS262184 UYO262184 VIK262184 VSG262184 WCC262184 WLY262184 WVU262184 M327720 JI327720 TE327720 ADA327720 AMW327720 AWS327720 BGO327720 BQK327720 CAG327720 CKC327720 CTY327720 DDU327720 DNQ327720 DXM327720 EHI327720 ERE327720 FBA327720 FKW327720 FUS327720 GEO327720 GOK327720 GYG327720 HIC327720 HRY327720 IBU327720 ILQ327720 IVM327720 JFI327720 JPE327720 JZA327720 KIW327720 KSS327720 LCO327720 LMK327720 LWG327720 MGC327720 MPY327720 MZU327720 NJQ327720 NTM327720 ODI327720 ONE327720 OXA327720 PGW327720 PQS327720 QAO327720 QKK327720 QUG327720 REC327720 RNY327720 RXU327720 SHQ327720 SRM327720 TBI327720 TLE327720 TVA327720 UEW327720 UOS327720 UYO327720 VIK327720 VSG327720 WCC327720 WLY327720 WVU327720 M393256 JI393256 TE393256 ADA393256 AMW393256 AWS393256 BGO393256 BQK393256 CAG393256 CKC393256 CTY393256 DDU393256 DNQ393256 DXM393256 EHI393256 ERE393256 FBA393256 FKW393256 FUS393256 GEO393256 GOK393256 GYG393256 HIC393256 HRY393256 IBU393256 ILQ393256 IVM393256 JFI393256 JPE393256 JZA393256 KIW393256 KSS393256 LCO393256 LMK393256 LWG393256 MGC393256 MPY393256 MZU393256 NJQ393256 NTM393256 ODI393256 ONE393256 OXA393256 PGW393256 PQS393256 QAO393256 QKK393256 QUG393256 REC393256 RNY393256 RXU393256 SHQ393256 SRM393256 TBI393256 TLE393256 TVA393256 UEW393256 UOS393256 UYO393256 VIK393256 VSG393256 WCC393256 WLY393256 WVU393256 M458792 JI458792 TE458792 ADA458792 AMW458792 AWS458792 BGO458792 BQK458792 CAG458792 CKC458792 CTY458792 DDU458792 DNQ458792 DXM458792 EHI458792 ERE458792 FBA458792 FKW458792 FUS458792 GEO458792 GOK458792 GYG458792 HIC458792 HRY458792 IBU458792 ILQ458792 IVM458792 JFI458792 JPE458792 JZA458792 KIW458792 KSS458792 LCO458792 LMK458792 LWG458792 MGC458792 MPY458792 MZU458792 NJQ458792 NTM458792 ODI458792 ONE458792 OXA458792 PGW458792 PQS458792 QAO458792 QKK458792 QUG458792 REC458792 RNY458792 RXU458792 SHQ458792 SRM458792 TBI458792 TLE458792 TVA458792 UEW458792 UOS458792 UYO458792 VIK458792 VSG458792 WCC458792 WLY458792 WVU458792 M524328 JI524328 TE524328 ADA524328 AMW524328 AWS524328 BGO524328 BQK524328 CAG524328 CKC524328 CTY524328 DDU524328 DNQ524328 DXM524328 EHI524328 ERE524328 FBA524328 FKW524328 FUS524328 GEO524328 GOK524328 GYG524328 HIC524328 HRY524328 IBU524328 ILQ524328 IVM524328 JFI524328 JPE524328 JZA524328 KIW524328 KSS524328 LCO524328 LMK524328 LWG524328 MGC524328 MPY524328 MZU524328 NJQ524328 NTM524328 ODI524328 ONE524328 OXA524328 PGW524328 PQS524328 QAO524328 QKK524328 QUG524328 REC524328 RNY524328 RXU524328 SHQ524328 SRM524328 TBI524328 TLE524328 TVA524328 UEW524328 UOS524328 UYO524328 VIK524328 VSG524328 WCC524328 WLY524328 WVU524328 M589864 JI589864 TE589864 ADA589864 AMW589864 AWS589864 BGO589864 BQK589864 CAG589864 CKC589864 CTY589864 DDU589864 DNQ589864 DXM589864 EHI589864 ERE589864 FBA589864 FKW589864 FUS589864 GEO589864 GOK589864 GYG589864 HIC589864 HRY589864 IBU589864 ILQ589864 IVM589864 JFI589864 JPE589864 JZA589864 KIW589864 KSS589864 LCO589864 LMK589864 LWG589864 MGC589864 MPY589864 MZU589864 NJQ589864 NTM589864 ODI589864 ONE589864 OXA589864 PGW589864 PQS589864 QAO589864 QKK589864 QUG589864 REC589864 RNY589864 RXU589864 SHQ589864 SRM589864 TBI589864 TLE589864 TVA589864 UEW589864 UOS589864 UYO589864 VIK589864 VSG589864 WCC589864 WLY589864 WVU589864 M655400 JI655400 TE655400 ADA655400 AMW655400 AWS655400 BGO655400 BQK655400 CAG655400 CKC655400 CTY655400 DDU655400 DNQ655400 DXM655400 EHI655400 ERE655400 FBA655400 FKW655400 FUS655400 GEO655400 GOK655400 GYG655400 HIC655400 HRY655400 IBU655400 ILQ655400 IVM655400 JFI655400 JPE655400 JZA655400 KIW655400 KSS655400 LCO655400 LMK655400 LWG655400 MGC655400 MPY655400 MZU655400 NJQ655400 NTM655400 ODI655400 ONE655400 OXA655400 PGW655400 PQS655400 QAO655400 QKK655400 QUG655400 REC655400 RNY655400 RXU655400 SHQ655400 SRM655400 TBI655400 TLE655400 TVA655400 UEW655400 UOS655400 UYO655400 VIK655400 VSG655400 WCC655400 WLY655400 WVU655400 M720936 JI720936 TE720936 ADA720936 AMW720936 AWS720936 BGO720936 BQK720936 CAG720936 CKC720936 CTY720936 DDU720936 DNQ720936 DXM720936 EHI720936 ERE720936 FBA720936 FKW720936 FUS720936 GEO720936 GOK720936 GYG720936 HIC720936 HRY720936 IBU720936 ILQ720936 IVM720936 JFI720936 JPE720936 JZA720936 KIW720936 KSS720936 LCO720936 LMK720936 LWG720936 MGC720936 MPY720936 MZU720936 NJQ720936 NTM720936 ODI720936 ONE720936 OXA720936 PGW720936 PQS720936 QAO720936 QKK720936 QUG720936 REC720936 RNY720936 RXU720936 SHQ720936 SRM720936 TBI720936 TLE720936 TVA720936 UEW720936 UOS720936 UYO720936 VIK720936 VSG720936 WCC720936 WLY720936 WVU720936 M786472 JI786472 TE786472 ADA786472 AMW786472 AWS786472 BGO786472 BQK786472 CAG786472 CKC786472 CTY786472 DDU786472 DNQ786472 DXM786472 EHI786472 ERE786472 FBA786472 FKW786472 FUS786472 GEO786472 GOK786472 GYG786472 HIC786472 HRY786472 IBU786472 ILQ786472 IVM786472 JFI786472 JPE786472 JZA786472 KIW786472 KSS786472 LCO786472 LMK786472 LWG786472 MGC786472 MPY786472 MZU786472 NJQ786472 NTM786472 ODI786472 ONE786472 OXA786472 PGW786472 PQS786472 QAO786472 QKK786472 QUG786472 REC786472 RNY786472 RXU786472 SHQ786472 SRM786472 TBI786472 TLE786472 TVA786472 UEW786472 UOS786472 UYO786472 VIK786472 VSG786472 WCC786472 WLY786472 WVU786472 M852008 JI852008 TE852008 ADA852008 AMW852008 AWS852008 BGO852008 BQK852008 CAG852008 CKC852008 CTY852008 DDU852008 DNQ852008 DXM852008 EHI852008 ERE852008 FBA852008 FKW852008 FUS852008 GEO852008 GOK852008 GYG852008 HIC852008 HRY852008 IBU852008 ILQ852008 IVM852008 JFI852008 JPE852008 JZA852008 KIW852008 KSS852008 LCO852008 LMK852008 LWG852008 MGC852008 MPY852008 MZU852008 NJQ852008 NTM852008 ODI852008 ONE852008 OXA852008 PGW852008 PQS852008 QAO852008 QKK852008 QUG852008 REC852008 RNY852008 RXU852008 SHQ852008 SRM852008 TBI852008 TLE852008 TVA852008 UEW852008 UOS852008 UYO852008 VIK852008 VSG852008 WCC852008 WLY852008 WVU852008 M917544 JI917544 TE917544 ADA917544 AMW917544 AWS917544 BGO917544 BQK917544 CAG917544 CKC917544 CTY917544 DDU917544 DNQ917544 DXM917544 EHI917544 ERE917544 FBA917544 FKW917544 FUS917544 GEO917544 GOK917544 GYG917544 HIC917544 HRY917544 IBU917544 ILQ917544 IVM917544 JFI917544 JPE917544 JZA917544 KIW917544 KSS917544 LCO917544 LMK917544 LWG917544 MGC917544 MPY917544 MZU917544 NJQ917544 NTM917544 ODI917544 ONE917544 OXA917544 PGW917544 PQS917544 QAO917544 QKK917544 QUG917544 REC917544 RNY917544 RXU917544 SHQ917544 SRM917544 TBI917544 TLE917544 TVA917544 UEW917544 UOS917544 UYO917544 VIK917544 VSG917544 WCC917544 WLY917544 WVU917544 M983080 JI983080 TE983080 ADA983080 AMW983080 AWS983080 BGO983080 BQK983080 CAG983080 CKC983080 CTY983080 DDU983080 DNQ983080 DXM983080 EHI983080 ERE983080 FBA983080 FKW983080 FUS983080 GEO983080 GOK983080 GYG983080 HIC983080 HRY983080 IBU983080 ILQ983080 IVM983080 JFI983080 JPE983080 JZA983080 KIW983080 KSS983080 LCO983080 LMK983080 LWG983080 MGC983080 MPY983080 MZU983080 NJQ983080 NTM983080 ODI983080 ONE983080 OXA983080 PGW983080 PQS983080 QAO983080 QKK983080 QUG983080 REC983080 RNY983080 RXU983080 SHQ983080 SRM983080 TBI983080 TLE983080 TVA983080 UEW983080 UOS983080 UYO983080 VIK983080 VSG983080 WCC983080 WLY983080 WVU983080 I8 JE8 TA8 ACW8 AMS8 AWO8 BGK8 BQG8 CAC8 CJY8 CTU8 DDQ8 DNM8 DXI8 EHE8 ERA8 FAW8 FKS8 FUO8 GEK8 GOG8 GYC8 HHY8 HRU8 IBQ8 ILM8 IVI8 JFE8 JPA8 JYW8 KIS8 KSO8 LCK8 LMG8 LWC8 MFY8 MPU8 MZQ8 NJM8 NTI8 ODE8 ONA8 OWW8 PGS8 PQO8 QAK8 QKG8 QUC8 RDY8 RNU8 RXQ8 SHM8 SRI8 TBE8 TLA8 TUW8 UES8 UOO8 UYK8 VIG8 VSC8 WBY8 WLU8 WVQ8 I65544 JE65544 TA65544 ACW65544 AMS65544 AWO65544 BGK65544 BQG65544 CAC65544 CJY65544 CTU65544 DDQ65544 DNM65544 DXI65544 EHE65544 ERA65544 FAW65544 FKS65544 FUO65544 GEK65544 GOG65544 GYC65544 HHY65544 HRU65544 IBQ65544 ILM65544 IVI65544 JFE65544 JPA65544 JYW65544 KIS65544 KSO65544 LCK65544 LMG65544 LWC65544 MFY65544 MPU65544 MZQ65544 NJM65544 NTI65544 ODE65544 ONA65544 OWW65544 PGS65544 PQO65544 QAK65544 QKG65544 QUC65544 RDY65544 RNU65544 RXQ65544 SHM65544 SRI65544 TBE65544 TLA65544 TUW65544 UES65544 UOO65544 UYK65544 VIG65544 VSC65544 WBY65544 WLU65544 WVQ65544 I131080 JE131080 TA131080 ACW131080 AMS131080 AWO131080 BGK131080 BQG131080 CAC131080 CJY131080 CTU131080 DDQ131080 DNM131080 DXI131080 EHE131080 ERA131080 FAW131080 FKS131080 FUO131080 GEK131080 GOG131080 GYC131080 HHY131080 HRU131080 IBQ131080 ILM131080 IVI131080 JFE131080 JPA131080 JYW131080 KIS131080 KSO131080 LCK131080 LMG131080 LWC131080 MFY131080 MPU131080 MZQ131080 NJM131080 NTI131080 ODE131080 ONA131080 OWW131080 PGS131080 PQO131080 QAK131080 QKG131080 QUC131080 RDY131080 RNU131080 RXQ131080 SHM131080 SRI131080 TBE131080 TLA131080 TUW131080 UES131080 UOO131080 UYK131080 VIG131080 VSC131080 WBY131080 WLU131080 WVQ131080 I196616 JE196616 TA196616 ACW196616 AMS196616 AWO196616 BGK196616 BQG196616 CAC196616 CJY196616 CTU196616 DDQ196616 DNM196616 DXI196616 EHE196616 ERA196616 FAW196616 FKS196616 FUO196616 GEK196616 GOG196616 GYC196616 HHY196616 HRU196616 IBQ196616 ILM196616 IVI196616 JFE196616 JPA196616 JYW196616 KIS196616 KSO196616 LCK196616 LMG196616 LWC196616 MFY196616 MPU196616 MZQ196616 NJM196616 NTI196616 ODE196616 ONA196616 OWW196616 PGS196616 PQO196616 QAK196616 QKG196616 QUC196616 RDY196616 RNU196616 RXQ196616 SHM196616 SRI196616 TBE196616 TLA196616 TUW196616 UES196616 UOO196616 UYK196616 VIG196616 VSC196616 WBY196616 WLU196616 WVQ196616 I262152 JE262152 TA262152 ACW262152 AMS262152 AWO262152 BGK262152 BQG262152 CAC262152 CJY262152 CTU262152 DDQ262152 DNM262152 DXI262152 EHE262152 ERA262152 FAW262152 FKS262152 FUO262152 GEK262152 GOG262152 GYC262152 HHY262152 HRU262152 IBQ262152 ILM262152 IVI262152 JFE262152 JPA262152 JYW262152 KIS262152 KSO262152 LCK262152 LMG262152 LWC262152 MFY262152 MPU262152 MZQ262152 NJM262152 NTI262152 ODE262152 ONA262152 OWW262152 PGS262152 PQO262152 QAK262152 QKG262152 QUC262152 RDY262152 RNU262152 RXQ262152 SHM262152 SRI262152 TBE262152 TLA262152 TUW262152 UES262152 UOO262152 UYK262152 VIG262152 VSC262152 WBY262152 WLU262152 WVQ262152 I327688 JE327688 TA327688 ACW327688 AMS327688 AWO327688 BGK327688 BQG327688 CAC327688 CJY327688 CTU327688 DDQ327688 DNM327688 DXI327688 EHE327688 ERA327688 FAW327688 FKS327688 FUO327688 GEK327688 GOG327688 GYC327688 HHY327688 HRU327688 IBQ327688 ILM327688 IVI327688 JFE327688 JPA327688 JYW327688 KIS327688 KSO327688 LCK327688 LMG327688 LWC327688 MFY327688 MPU327688 MZQ327688 NJM327688 NTI327688 ODE327688 ONA327688 OWW327688 PGS327688 PQO327688 QAK327688 QKG327688 QUC327688 RDY327688 RNU327688 RXQ327688 SHM327688 SRI327688 TBE327688 TLA327688 TUW327688 UES327688 UOO327688 UYK327688 VIG327688 VSC327688 WBY327688 WLU327688 WVQ327688 I393224 JE393224 TA393224 ACW393224 AMS393224 AWO393224 BGK393224 BQG393224 CAC393224 CJY393224 CTU393224 DDQ393224 DNM393224 DXI393224 EHE393224 ERA393224 FAW393224 FKS393224 FUO393224 GEK393224 GOG393224 GYC393224 HHY393224 HRU393224 IBQ393224 ILM393224 IVI393224 JFE393224 JPA393224 JYW393224 KIS393224 KSO393224 LCK393224 LMG393224 LWC393224 MFY393224 MPU393224 MZQ393224 NJM393224 NTI393224 ODE393224 ONA393224 OWW393224 PGS393224 PQO393224 QAK393224 QKG393224 QUC393224 RDY393224 RNU393224 RXQ393224 SHM393224 SRI393224 TBE393224 TLA393224 TUW393224 UES393224 UOO393224 UYK393224 VIG393224 VSC393224 WBY393224 WLU393224 WVQ393224 I458760 JE458760 TA458760 ACW458760 AMS458760 AWO458760 BGK458760 BQG458760 CAC458760 CJY458760 CTU458760 DDQ458760 DNM458760 DXI458760 EHE458760 ERA458760 FAW458760 FKS458760 FUO458760 GEK458760 GOG458760 GYC458760 HHY458760 HRU458760 IBQ458760 ILM458760 IVI458760 JFE458760 JPA458760 JYW458760 KIS458760 KSO458760 LCK458760 LMG458760 LWC458760 MFY458760 MPU458760 MZQ458760 NJM458760 NTI458760 ODE458760 ONA458760 OWW458760 PGS458760 PQO458760 QAK458760 QKG458760 QUC458760 RDY458760 RNU458760 RXQ458760 SHM458760 SRI458760 TBE458760 TLA458760 TUW458760 UES458760 UOO458760 UYK458760 VIG458760 VSC458760 WBY458760 WLU458760 WVQ458760 I524296 JE524296 TA524296 ACW524296 AMS524296 AWO524296 BGK524296 BQG524296 CAC524296 CJY524296 CTU524296 DDQ524296 DNM524296 DXI524296 EHE524296 ERA524296 FAW524296 FKS524296 FUO524296 GEK524296 GOG524296 GYC524296 HHY524296 HRU524296 IBQ524296 ILM524296 IVI524296 JFE524296 JPA524296 JYW524296 KIS524296 KSO524296 LCK524296 LMG524296 LWC524296 MFY524296 MPU524296 MZQ524296 NJM524296 NTI524296 ODE524296 ONA524296 OWW524296 PGS524296 PQO524296 QAK524296 QKG524296 QUC524296 RDY524296 RNU524296 RXQ524296 SHM524296 SRI524296 TBE524296 TLA524296 TUW524296 UES524296 UOO524296 UYK524296 VIG524296 VSC524296 WBY524296 WLU524296 WVQ524296 I589832 JE589832 TA589832 ACW589832 AMS589832 AWO589832 BGK589832 BQG589832 CAC589832 CJY589832 CTU589832 DDQ589832 DNM589832 DXI589832 EHE589832 ERA589832 FAW589832 FKS589832 FUO589832 GEK589832 GOG589832 GYC589832 HHY589832 HRU589832 IBQ589832 ILM589832 IVI589832 JFE589832 JPA589832 JYW589832 KIS589832 KSO589832 LCK589832 LMG589832 LWC589832 MFY589832 MPU589832 MZQ589832 NJM589832 NTI589832 ODE589832 ONA589832 OWW589832 PGS589832 PQO589832 QAK589832 QKG589832 QUC589832 RDY589832 RNU589832 RXQ589832 SHM589832 SRI589832 TBE589832 TLA589832 TUW589832 UES589832 UOO589832 UYK589832 VIG589832 VSC589832 WBY589832 WLU589832 WVQ589832 I655368 JE655368 TA655368 ACW655368 AMS655368 AWO655368 BGK655368 BQG655368 CAC655368 CJY655368 CTU655368 DDQ655368 DNM655368 DXI655368 EHE655368 ERA655368 FAW655368 FKS655368 FUO655368 GEK655368 GOG655368 GYC655368 HHY655368 HRU655368 IBQ655368 ILM655368 IVI655368 JFE655368 JPA655368 JYW655368 KIS655368 KSO655368 LCK655368 LMG655368 LWC655368 MFY655368 MPU655368 MZQ655368 NJM655368 NTI655368 ODE655368 ONA655368 OWW655368 PGS655368 PQO655368 QAK655368 QKG655368 QUC655368 RDY655368 RNU655368 RXQ655368 SHM655368 SRI655368 TBE655368 TLA655368 TUW655368 UES655368 UOO655368 UYK655368 VIG655368 VSC655368 WBY655368 WLU655368 WVQ655368 I720904 JE720904 TA720904 ACW720904 AMS720904 AWO720904 BGK720904 BQG720904 CAC720904 CJY720904 CTU720904 DDQ720904 DNM720904 DXI720904 EHE720904 ERA720904 FAW720904 FKS720904 FUO720904 GEK720904 GOG720904 GYC720904 HHY720904 HRU720904 IBQ720904 ILM720904 IVI720904 JFE720904 JPA720904 JYW720904 KIS720904 KSO720904 LCK720904 LMG720904 LWC720904 MFY720904 MPU720904 MZQ720904 NJM720904 NTI720904 ODE720904 ONA720904 OWW720904 PGS720904 PQO720904 QAK720904 QKG720904 QUC720904 RDY720904 RNU720904 RXQ720904 SHM720904 SRI720904 TBE720904 TLA720904 TUW720904 UES720904 UOO720904 UYK720904 VIG720904 VSC720904 WBY720904 WLU720904 WVQ720904 I786440 JE786440 TA786440 ACW786440 AMS786440 AWO786440 BGK786440 BQG786440 CAC786440 CJY786440 CTU786440 DDQ786440 DNM786440 DXI786440 EHE786440 ERA786440 FAW786440 FKS786440 FUO786440 GEK786440 GOG786440 GYC786440 HHY786440 HRU786440 IBQ786440 ILM786440 IVI786440 JFE786440 JPA786440 JYW786440 KIS786440 KSO786440 LCK786440 LMG786440 LWC786440 MFY786440 MPU786440 MZQ786440 NJM786440 NTI786440 ODE786440 ONA786440 OWW786440 PGS786440 PQO786440 QAK786440 QKG786440 QUC786440 RDY786440 RNU786440 RXQ786440 SHM786440 SRI786440 TBE786440 TLA786440 TUW786440 UES786440 UOO786440 UYK786440 VIG786440 VSC786440 WBY786440 WLU786440 WVQ786440 I851976 JE851976 TA851976 ACW851976 AMS851976 AWO851976 BGK851976 BQG851976 CAC851976 CJY851976 CTU851976 DDQ851976 DNM851976 DXI851976 EHE851976 ERA851976 FAW851976 FKS851976 FUO851976 GEK851976 GOG851976 GYC851976 HHY851976 HRU851976 IBQ851976 ILM851976 IVI851976 JFE851976 JPA851976 JYW851976 KIS851976 KSO851976 LCK851976 LMG851976 LWC851976 MFY851976 MPU851976 MZQ851976 NJM851976 NTI851976 ODE851976 ONA851976 OWW851976 PGS851976 PQO851976 QAK851976 QKG851976 QUC851976 RDY851976 RNU851976 RXQ851976 SHM851976 SRI851976 TBE851976 TLA851976 TUW851976 UES851976 UOO851976 UYK851976 VIG851976 VSC851976 WBY851976 WLU851976 WVQ851976 I917512 JE917512 TA917512 ACW917512 AMS917512 AWO917512 BGK917512 BQG917512 CAC917512 CJY917512 CTU917512 DDQ917512 DNM917512 DXI917512 EHE917512 ERA917512 FAW917512 FKS917512 FUO917512 GEK917512 GOG917512 GYC917512 HHY917512 HRU917512 IBQ917512 ILM917512 IVI917512 JFE917512 JPA917512 JYW917512 KIS917512 KSO917512 LCK917512 LMG917512 LWC917512 MFY917512 MPU917512 MZQ917512 NJM917512 NTI917512 ODE917512 ONA917512 OWW917512 PGS917512 PQO917512 QAK917512 QKG917512 QUC917512 RDY917512 RNU917512 RXQ917512 SHM917512 SRI917512 TBE917512 TLA917512 TUW917512 UES917512 UOO917512 UYK917512 VIG917512 VSC917512 WBY917512 WLU917512 WVQ917512 I983048 JE983048 TA983048 ACW983048 AMS983048 AWO983048 BGK983048 BQG983048 CAC983048 CJY983048 CTU983048 DDQ983048 DNM983048 DXI983048 EHE983048 ERA983048 FAW983048 FKS983048 FUO983048 GEK983048 GOG983048 GYC983048 HHY983048 HRU983048 IBQ983048 ILM983048 IVI983048 JFE983048 JPA983048 JYW983048 KIS983048 KSO983048 LCK983048 LMG983048 LWC983048 MFY983048 MPU983048 MZQ983048 NJM983048 NTI983048 ODE983048 ONA983048 OWW983048 PGS983048 PQO983048 QAK983048 QKG983048 QUC983048 RDY983048 RNU983048 RXQ983048 SHM983048 SRI983048 TBE983048 TLA983048 TUW983048 UES983048 UOO983048 UYK983048 VIG983048 VSC983048 WBY983048 WLU983048 WVQ983048 M14 JI14 TE14 ADA14 AMW14 AWS14 BGO14 BQK14 CAG14 CKC14 CTY14 DDU14 DNQ14 DXM14 EHI14 ERE14 FBA14 FKW14 FUS14 GEO14 GOK14 GYG14 HIC14 HRY14 IBU14 ILQ14 IVM14 JFI14 JPE14 JZA14 KIW14 KSS14 LCO14 LMK14 LWG14 MGC14 MPY14 MZU14 NJQ14 NTM14 ODI14 ONE14 OXA14 PGW14 PQS14 QAO14 QKK14 QUG14 REC14 RNY14 RXU14 SHQ14 SRM14 TBI14 TLE14 TVA14 UEW14 UOS14 UYO14 VIK14 VSG14 WCC14 WLY14 WVU14 M65550 JI65550 TE65550 ADA65550 AMW65550 AWS65550 BGO65550 BQK65550 CAG65550 CKC65550 CTY65550 DDU65550 DNQ65550 DXM65550 EHI65550 ERE65550 FBA65550 FKW65550 FUS65550 GEO65550 GOK65550 GYG65550 HIC65550 HRY65550 IBU65550 ILQ65550 IVM65550 JFI65550 JPE65550 JZA65550 KIW65550 KSS65550 LCO65550 LMK65550 LWG65550 MGC65550 MPY65550 MZU65550 NJQ65550 NTM65550 ODI65550 ONE65550 OXA65550 PGW65550 PQS65550 QAO65550 QKK65550 QUG65550 REC65550 RNY65550 RXU65550 SHQ65550 SRM65550 TBI65550 TLE65550 TVA65550 UEW65550 UOS65550 UYO65550 VIK65550 VSG65550 WCC65550 WLY65550 WVU65550 M131086 JI131086 TE131086 ADA131086 AMW131086 AWS131086 BGO131086 BQK131086 CAG131086 CKC131086 CTY131086 DDU131086 DNQ131086 DXM131086 EHI131086 ERE131086 FBA131086 FKW131086 FUS131086 GEO131086 GOK131086 GYG131086 HIC131086 HRY131086 IBU131086 ILQ131086 IVM131086 JFI131086 JPE131086 JZA131086 KIW131086 KSS131086 LCO131086 LMK131086 LWG131086 MGC131086 MPY131086 MZU131086 NJQ131086 NTM131086 ODI131086 ONE131086 OXA131086 PGW131086 PQS131086 QAO131086 QKK131086 QUG131086 REC131086 RNY131086 RXU131086 SHQ131086 SRM131086 TBI131086 TLE131086 TVA131086 UEW131086 UOS131086 UYO131086 VIK131086 VSG131086 WCC131086 WLY131086 WVU131086 M196622 JI196622 TE196622 ADA196622 AMW196622 AWS196622 BGO196622 BQK196622 CAG196622 CKC196622 CTY196622 DDU196622 DNQ196622 DXM196622 EHI196622 ERE196622 FBA196622 FKW196622 FUS196622 GEO196622 GOK196622 GYG196622 HIC196622 HRY196622 IBU196622 ILQ196622 IVM196622 JFI196622 JPE196622 JZA196622 KIW196622 KSS196622 LCO196622 LMK196622 LWG196622 MGC196622 MPY196622 MZU196622 NJQ196622 NTM196622 ODI196622 ONE196622 OXA196622 PGW196622 PQS196622 QAO196622 QKK196622 QUG196622 REC196622 RNY196622 RXU196622 SHQ196622 SRM196622 TBI196622 TLE196622 TVA196622 UEW196622 UOS196622 UYO196622 VIK196622 VSG196622 WCC196622 WLY196622 WVU196622 M262158 JI262158 TE262158 ADA262158 AMW262158 AWS262158 BGO262158 BQK262158 CAG262158 CKC262158 CTY262158 DDU262158 DNQ262158 DXM262158 EHI262158 ERE262158 FBA262158 FKW262158 FUS262158 GEO262158 GOK262158 GYG262158 HIC262158 HRY262158 IBU262158 ILQ262158 IVM262158 JFI262158 JPE262158 JZA262158 KIW262158 KSS262158 LCO262158 LMK262158 LWG262158 MGC262158 MPY262158 MZU262158 NJQ262158 NTM262158 ODI262158 ONE262158 OXA262158 PGW262158 PQS262158 QAO262158 QKK262158 QUG262158 REC262158 RNY262158 RXU262158 SHQ262158 SRM262158 TBI262158 TLE262158 TVA262158 UEW262158 UOS262158 UYO262158 VIK262158 VSG262158 WCC262158 WLY262158 WVU262158 M327694 JI327694 TE327694 ADA327694 AMW327694 AWS327694 BGO327694 BQK327694 CAG327694 CKC327694 CTY327694 DDU327694 DNQ327694 DXM327694 EHI327694 ERE327694 FBA327694 FKW327694 FUS327694 GEO327694 GOK327694 GYG327694 HIC327694 HRY327694 IBU327694 ILQ327694 IVM327694 JFI327694 JPE327694 JZA327694 KIW327694 KSS327694 LCO327694 LMK327694 LWG327694 MGC327694 MPY327694 MZU327694 NJQ327694 NTM327694 ODI327694 ONE327694 OXA327694 PGW327694 PQS327694 QAO327694 QKK327694 QUG327694 REC327694 RNY327694 RXU327694 SHQ327694 SRM327694 TBI327694 TLE327694 TVA327694 UEW327694 UOS327694 UYO327694 VIK327694 VSG327694 WCC327694 WLY327694 WVU327694 M393230 JI393230 TE393230 ADA393230 AMW393230 AWS393230 BGO393230 BQK393230 CAG393230 CKC393230 CTY393230 DDU393230 DNQ393230 DXM393230 EHI393230 ERE393230 FBA393230 FKW393230 FUS393230 GEO393230 GOK393230 GYG393230 HIC393230 HRY393230 IBU393230 ILQ393230 IVM393230 JFI393230 JPE393230 JZA393230 KIW393230 KSS393230 LCO393230 LMK393230 LWG393230 MGC393230 MPY393230 MZU393230 NJQ393230 NTM393230 ODI393230 ONE393230 OXA393230 PGW393230 PQS393230 QAO393230 QKK393230 QUG393230 REC393230 RNY393230 RXU393230 SHQ393230 SRM393230 TBI393230 TLE393230 TVA393230 UEW393230 UOS393230 UYO393230 VIK393230 VSG393230 WCC393230 WLY393230 WVU393230 M458766 JI458766 TE458766 ADA458766 AMW458766 AWS458766 BGO458766 BQK458766 CAG458766 CKC458766 CTY458766 DDU458766 DNQ458766 DXM458766 EHI458766 ERE458766 FBA458766 FKW458766 FUS458766 GEO458766 GOK458766 GYG458766 HIC458766 HRY458766 IBU458766 ILQ458766 IVM458766 JFI458766 JPE458766 JZA458766 KIW458766 KSS458766 LCO458766 LMK458766 LWG458766 MGC458766 MPY458766 MZU458766 NJQ458766 NTM458766 ODI458766 ONE458766 OXA458766 PGW458766 PQS458766 QAO458766 QKK458766 QUG458766 REC458766 RNY458766 RXU458766 SHQ458766 SRM458766 TBI458766 TLE458766 TVA458766 UEW458766 UOS458766 UYO458766 VIK458766 VSG458766 WCC458766 WLY458766 WVU458766 M524302 JI524302 TE524302 ADA524302 AMW524302 AWS524302 BGO524302 BQK524302 CAG524302 CKC524302 CTY524302 DDU524302 DNQ524302 DXM524302 EHI524302 ERE524302 FBA524302 FKW524302 FUS524302 GEO524302 GOK524302 GYG524302 HIC524302 HRY524302 IBU524302 ILQ524302 IVM524302 JFI524302 JPE524302 JZA524302 KIW524302 KSS524302 LCO524302 LMK524302 LWG524302 MGC524302 MPY524302 MZU524302 NJQ524302 NTM524302 ODI524302 ONE524302 OXA524302 PGW524302 PQS524302 QAO524302 QKK524302 QUG524302 REC524302 RNY524302 RXU524302 SHQ524302 SRM524302 TBI524302 TLE524302 TVA524302 UEW524302 UOS524302 UYO524302 VIK524302 VSG524302 WCC524302 WLY524302 WVU524302 M589838 JI589838 TE589838 ADA589838 AMW589838 AWS589838 BGO589838 BQK589838 CAG589838 CKC589838 CTY589838 DDU589838 DNQ589838 DXM589838 EHI589838 ERE589838 FBA589838 FKW589838 FUS589838 GEO589838 GOK589838 GYG589838 HIC589838 HRY589838 IBU589838 ILQ589838 IVM589838 JFI589838 JPE589838 JZA589838 KIW589838 KSS589838 LCO589838 LMK589838 LWG589838 MGC589838 MPY589838 MZU589838 NJQ589838 NTM589838 ODI589838 ONE589838 OXA589838 PGW589838 PQS589838 QAO589838 QKK589838 QUG589838 REC589838 RNY589838 RXU589838 SHQ589838 SRM589838 TBI589838 TLE589838 TVA589838 UEW589838 UOS589838 UYO589838 VIK589838 VSG589838 WCC589838 WLY589838 WVU589838 M655374 JI655374 TE655374 ADA655374 AMW655374 AWS655374 BGO655374 BQK655374 CAG655374 CKC655374 CTY655374 DDU655374 DNQ655374 DXM655374 EHI655374 ERE655374 FBA655374 FKW655374 FUS655374 GEO655374 GOK655374 GYG655374 HIC655374 HRY655374 IBU655374 ILQ655374 IVM655374 JFI655374 JPE655374 JZA655374 KIW655374 KSS655374 LCO655374 LMK655374 LWG655374 MGC655374 MPY655374 MZU655374 NJQ655374 NTM655374 ODI655374 ONE655374 OXA655374 PGW655374 PQS655374 QAO655374 QKK655374 QUG655374 REC655374 RNY655374 RXU655374 SHQ655374 SRM655374 TBI655374 TLE655374 TVA655374 UEW655374 UOS655374 UYO655374 VIK655374 VSG655374 WCC655374 WLY655374 WVU655374 M720910 JI720910 TE720910 ADA720910 AMW720910 AWS720910 BGO720910 BQK720910 CAG720910 CKC720910 CTY720910 DDU720910 DNQ720910 DXM720910 EHI720910 ERE720910 FBA720910 FKW720910 FUS720910 GEO720910 GOK720910 GYG720910 HIC720910 HRY720910 IBU720910 ILQ720910 IVM720910 JFI720910 JPE720910 JZA720910 KIW720910 KSS720910 LCO720910 LMK720910 LWG720910 MGC720910 MPY720910 MZU720910 NJQ720910 NTM720910 ODI720910 ONE720910 OXA720910 PGW720910 PQS720910 QAO720910 QKK720910 QUG720910 REC720910 RNY720910 RXU720910 SHQ720910 SRM720910 TBI720910 TLE720910 TVA720910 UEW720910 UOS720910 UYO720910 VIK720910 VSG720910 WCC720910 WLY720910 WVU720910 M786446 JI786446 TE786446 ADA786446 AMW786446 AWS786446 BGO786446 BQK786446 CAG786446 CKC786446 CTY786446 DDU786446 DNQ786446 DXM786446 EHI786446 ERE786446 FBA786446 FKW786446 FUS786446 GEO786446 GOK786446 GYG786446 HIC786446 HRY786446 IBU786446 ILQ786446 IVM786446 JFI786446 JPE786446 JZA786446 KIW786446 KSS786446 LCO786446 LMK786446 LWG786446 MGC786446 MPY786446 MZU786446 NJQ786446 NTM786446 ODI786446 ONE786446 OXA786446 PGW786446 PQS786446 QAO786446 QKK786446 QUG786446 REC786446 RNY786446 RXU786446 SHQ786446 SRM786446 TBI786446 TLE786446 TVA786446 UEW786446 UOS786446 UYO786446 VIK786446 VSG786446 WCC786446 WLY786446 WVU786446 M851982 JI851982 TE851982 ADA851982 AMW851982 AWS851982 BGO851982 BQK851982 CAG851982 CKC851982 CTY851982 DDU851982 DNQ851982 DXM851982 EHI851982 ERE851982 FBA851982 FKW851982 FUS851982 GEO851982 GOK851982 GYG851982 HIC851982 HRY851982 IBU851982 ILQ851982 IVM851982 JFI851982 JPE851982 JZA851982 KIW851982 KSS851982 LCO851982 LMK851982 LWG851982 MGC851982 MPY851982 MZU851982 NJQ851982 NTM851982 ODI851982 ONE851982 OXA851982 PGW851982 PQS851982 QAO851982 QKK851982 QUG851982 REC851982 RNY851982 RXU851982 SHQ851982 SRM851982 TBI851982 TLE851982 TVA851982 UEW851982 UOS851982 UYO851982 VIK851982 VSG851982 WCC851982 WLY851982 WVU851982 M917518 JI917518 TE917518 ADA917518 AMW917518 AWS917518 BGO917518 BQK917518 CAG917518 CKC917518 CTY917518 DDU917518 DNQ917518 DXM917518 EHI917518 ERE917518 FBA917518 FKW917518 FUS917518 GEO917518 GOK917518 GYG917518 HIC917518 HRY917518 IBU917518 ILQ917518 IVM917518 JFI917518 JPE917518 JZA917518 KIW917518 KSS917518 LCO917518 LMK917518 LWG917518 MGC917518 MPY917518 MZU917518 NJQ917518 NTM917518 ODI917518 ONE917518 OXA917518 PGW917518 PQS917518 QAO917518 QKK917518 QUG917518 REC917518 RNY917518 RXU917518 SHQ917518 SRM917518 TBI917518 TLE917518 TVA917518 UEW917518 UOS917518 UYO917518 VIK917518 VSG917518 WCC917518 WLY917518 WVU917518 M983054 JI983054 TE983054 ADA983054 AMW983054 AWS983054 BGO983054 BQK983054 CAG983054 CKC983054 CTY983054 DDU983054 DNQ983054 DXM983054 EHI983054 ERE983054 FBA983054 FKW983054 FUS983054 GEO983054 GOK983054 GYG983054 HIC983054 HRY983054 IBU983054 ILQ983054 IVM983054 JFI983054 JPE983054 JZA983054 KIW983054 KSS983054 LCO983054 LMK983054 LWG983054 MGC983054 MPY983054 MZU983054 NJQ983054 NTM983054 ODI983054 ONE983054 OXA983054 PGW983054 PQS983054 QAO983054 QKK983054 QUG983054 REC983054 RNY983054 RXU983054 SHQ983054 SRM983054 TBI983054 TLE983054 TVA983054 UEW983054 UOS983054 UYO983054 VIK983054 VSG983054 WCC983054 WLY983054 WVU983054 K10 JG10 TC10 ACY10 AMU10 AWQ10 BGM10 BQI10 CAE10 CKA10 CTW10 DDS10 DNO10 DXK10 EHG10 ERC10 FAY10 FKU10 FUQ10 GEM10 GOI10 GYE10 HIA10 HRW10 IBS10 ILO10 IVK10 JFG10 JPC10 JYY10 KIU10 KSQ10 LCM10 LMI10 LWE10 MGA10 MPW10 MZS10 NJO10 NTK10 ODG10 ONC10 OWY10 PGU10 PQQ10 QAM10 QKI10 QUE10 REA10 RNW10 RXS10 SHO10 SRK10 TBG10 TLC10 TUY10 UEU10 UOQ10 UYM10 VII10 VSE10 WCA10 WLW10 WVS10 K65546 JG65546 TC65546 ACY65546 AMU65546 AWQ65546 BGM65546 BQI65546 CAE65546 CKA65546 CTW65546 DDS65546 DNO65546 DXK65546 EHG65546 ERC65546 FAY65546 FKU65546 FUQ65546 GEM65546 GOI65546 GYE65546 HIA65546 HRW65546 IBS65546 ILO65546 IVK65546 JFG65546 JPC65546 JYY65546 KIU65546 KSQ65546 LCM65546 LMI65546 LWE65546 MGA65546 MPW65546 MZS65546 NJO65546 NTK65546 ODG65546 ONC65546 OWY65546 PGU65546 PQQ65546 QAM65546 QKI65546 QUE65546 REA65546 RNW65546 RXS65546 SHO65546 SRK65546 TBG65546 TLC65546 TUY65546 UEU65546 UOQ65546 UYM65546 VII65546 VSE65546 WCA65546 WLW65546 WVS65546 K131082 JG131082 TC131082 ACY131082 AMU131082 AWQ131082 BGM131082 BQI131082 CAE131082 CKA131082 CTW131082 DDS131082 DNO131082 DXK131082 EHG131082 ERC131082 FAY131082 FKU131082 FUQ131082 GEM131082 GOI131082 GYE131082 HIA131082 HRW131082 IBS131082 ILO131082 IVK131082 JFG131082 JPC131082 JYY131082 KIU131082 KSQ131082 LCM131082 LMI131082 LWE131082 MGA131082 MPW131082 MZS131082 NJO131082 NTK131082 ODG131082 ONC131082 OWY131082 PGU131082 PQQ131082 QAM131082 QKI131082 QUE131082 REA131082 RNW131082 RXS131082 SHO131082 SRK131082 TBG131082 TLC131082 TUY131082 UEU131082 UOQ131082 UYM131082 VII131082 VSE131082 WCA131082 WLW131082 WVS131082 K196618 JG196618 TC196618 ACY196618 AMU196618 AWQ196618 BGM196618 BQI196618 CAE196618 CKA196618 CTW196618 DDS196618 DNO196618 DXK196618 EHG196618 ERC196618 FAY196618 FKU196618 FUQ196618 GEM196618 GOI196618 GYE196618 HIA196618 HRW196618 IBS196618 ILO196618 IVK196618 JFG196618 JPC196618 JYY196618 KIU196618 KSQ196618 LCM196618 LMI196618 LWE196618 MGA196618 MPW196618 MZS196618 NJO196618 NTK196618 ODG196618 ONC196618 OWY196618 PGU196618 PQQ196618 QAM196618 QKI196618 QUE196618 REA196618 RNW196618 RXS196618 SHO196618 SRK196618 TBG196618 TLC196618 TUY196618 UEU196618 UOQ196618 UYM196618 VII196618 VSE196618 WCA196618 WLW196618 WVS196618 K262154 JG262154 TC262154 ACY262154 AMU262154 AWQ262154 BGM262154 BQI262154 CAE262154 CKA262154 CTW262154 DDS262154 DNO262154 DXK262154 EHG262154 ERC262154 FAY262154 FKU262154 FUQ262154 GEM262154 GOI262154 GYE262154 HIA262154 HRW262154 IBS262154 ILO262154 IVK262154 JFG262154 JPC262154 JYY262154 KIU262154 KSQ262154 LCM262154 LMI262154 LWE262154 MGA262154 MPW262154 MZS262154 NJO262154 NTK262154 ODG262154 ONC262154 OWY262154 PGU262154 PQQ262154 QAM262154 QKI262154 QUE262154 REA262154 RNW262154 RXS262154 SHO262154 SRK262154 TBG262154 TLC262154 TUY262154 UEU262154 UOQ262154 UYM262154 VII262154 VSE262154 WCA262154 WLW262154 WVS262154 K327690 JG327690 TC327690 ACY327690 AMU327690 AWQ327690 BGM327690 BQI327690 CAE327690 CKA327690 CTW327690 DDS327690 DNO327690 DXK327690 EHG327690 ERC327690 FAY327690 FKU327690 FUQ327690 GEM327690 GOI327690 GYE327690 HIA327690 HRW327690 IBS327690 ILO327690 IVK327690 JFG327690 JPC327690 JYY327690 KIU327690 KSQ327690 LCM327690 LMI327690 LWE327690 MGA327690 MPW327690 MZS327690 NJO327690 NTK327690 ODG327690 ONC327690 OWY327690 PGU327690 PQQ327690 QAM327690 QKI327690 QUE327690 REA327690 RNW327690 RXS327690 SHO327690 SRK327690 TBG327690 TLC327690 TUY327690 UEU327690 UOQ327690 UYM327690 VII327690 VSE327690 WCA327690 WLW327690 WVS327690 K393226 JG393226 TC393226 ACY393226 AMU393226 AWQ393226 BGM393226 BQI393226 CAE393226 CKA393226 CTW393226 DDS393226 DNO393226 DXK393226 EHG393226 ERC393226 FAY393226 FKU393226 FUQ393226 GEM393226 GOI393226 GYE393226 HIA393226 HRW393226 IBS393226 ILO393226 IVK393226 JFG393226 JPC393226 JYY393226 KIU393226 KSQ393226 LCM393226 LMI393226 LWE393226 MGA393226 MPW393226 MZS393226 NJO393226 NTK393226 ODG393226 ONC393226 OWY393226 PGU393226 PQQ393226 QAM393226 QKI393226 QUE393226 REA393226 RNW393226 RXS393226 SHO393226 SRK393226 TBG393226 TLC393226 TUY393226 UEU393226 UOQ393226 UYM393226 VII393226 VSE393226 WCA393226 WLW393226 WVS393226 K458762 JG458762 TC458762 ACY458762 AMU458762 AWQ458762 BGM458762 BQI458762 CAE458762 CKA458762 CTW458762 DDS458762 DNO458762 DXK458762 EHG458762 ERC458762 FAY458762 FKU458762 FUQ458762 GEM458762 GOI458762 GYE458762 HIA458762 HRW458762 IBS458762 ILO458762 IVK458762 JFG458762 JPC458762 JYY458762 KIU458762 KSQ458762 LCM458762 LMI458762 LWE458762 MGA458762 MPW458762 MZS458762 NJO458762 NTK458762 ODG458762 ONC458762 OWY458762 PGU458762 PQQ458762 QAM458762 QKI458762 QUE458762 REA458762 RNW458762 RXS458762 SHO458762 SRK458762 TBG458762 TLC458762 TUY458762 UEU458762 UOQ458762 UYM458762 VII458762 VSE458762 WCA458762 WLW458762 WVS458762 K524298 JG524298 TC524298 ACY524298 AMU524298 AWQ524298 BGM524298 BQI524298 CAE524298 CKA524298 CTW524298 DDS524298 DNO524298 DXK524298 EHG524298 ERC524298 FAY524298 FKU524298 FUQ524298 GEM524298 GOI524298 GYE524298 HIA524298 HRW524298 IBS524298 ILO524298 IVK524298 JFG524298 JPC524298 JYY524298 KIU524298 KSQ524298 LCM524298 LMI524298 LWE524298 MGA524298 MPW524298 MZS524298 NJO524298 NTK524298 ODG524298 ONC524298 OWY524298 PGU524298 PQQ524298 QAM524298 QKI524298 QUE524298 REA524298 RNW524298 RXS524298 SHO524298 SRK524298 TBG524298 TLC524298 TUY524298 UEU524298 UOQ524298 UYM524298 VII524298 VSE524298 WCA524298 WLW524298 WVS524298 K589834 JG589834 TC589834 ACY589834 AMU589834 AWQ589834 BGM589834 BQI589834 CAE589834 CKA589834 CTW589834 DDS589834 DNO589834 DXK589834 EHG589834 ERC589834 FAY589834 FKU589834 FUQ589834 GEM589834 GOI589834 GYE589834 HIA589834 HRW589834 IBS589834 ILO589834 IVK589834 JFG589834 JPC589834 JYY589834 KIU589834 KSQ589834 LCM589834 LMI589834 LWE589834 MGA589834 MPW589834 MZS589834 NJO589834 NTK589834 ODG589834 ONC589834 OWY589834 PGU589834 PQQ589834 QAM589834 QKI589834 QUE589834 REA589834 RNW589834 RXS589834 SHO589834 SRK589834 TBG589834 TLC589834 TUY589834 UEU589834 UOQ589834 UYM589834 VII589834 VSE589834 WCA589834 WLW589834 WVS589834 K655370 JG655370 TC655370 ACY655370 AMU655370 AWQ655370 BGM655370 BQI655370 CAE655370 CKA655370 CTW655370 DDS655370 DNO655370 DXK655370 EHG655370 ERC655370 FAY655370 FKU655370 FUQ655370 GEM655370 GOI655370 GYE655370 HIA655370 HRW655370 IBS655370 ILO655370 IVK655370 JFG655370 JPC655370 JYY655370 KIU655370 KSQ655370 LCM655370 LMI655370 LWE655370 MGA655370 MPW655370 MZS655370 NJO655370 NTK655370 ODG655370 ONC655370 OWY655370 PGU655370 PQQ655370 QAM655370 QKI655370 QUE655370 REA655370 RNW655370 RXS655370 SHO655370 SRK655370 TBG655370 TLC655370 TUY655370 UEU655370 UOQ655370 UYM655370 VII655370 VSE655370 WCA655370 WLW655370 WVS655370 K720906 JG720906 TC720906 ACY720906 AMU720906 AWQ720906 BGM720906 BQI720906 CAE720906 CKA720906 CTW720906 DDS720906 DNO720906 DXK720906 EHG720906 ERC720906 FAY720906 FKU720906 FUQ720906 GEM720906 GOI720906 GYE720906 HIA720906 HRW720906 IBS720906 ILO720906 IVK720906 JFG720906 JPC720906 JYY720906 KIU720906 KSQ720906 LCM720906 LMI720906 LWE720906 MGA720906 MPW720906 MZS720906 NJO720906 NTK720906 ODG720906 ONC720906 OWY720906 PGU720906 PQQ720906 QAM720906 QKI720906 QUE720906 REA720906 RNW720906 RXS720906 SHO720906 SRK720906 TBG720906 TLC720906 TUY720906 UEU720906 UOQ720906 UYM720906 VII720906 VSE720906 WCA720906 WLW720906 WVS720906 K786442 JG786442 TC786442 ACY786442 AMU786442 AWQ786442 BGM786442 BQI786442 CAE786442 CKA786442 CTW786442 DDS786442 DNO786442 DXK786442 EHG786442 ERC786442 FAY786442 FKU786442 FUQ786442 GEM786442 GOI786442 GYE786442 HIA786442 HRW786442 IBS786442 ILO786442 IVK786442 JFG786442 JPC786442 JYY786442 KIU786442 KSQ786442 LCM786442 LMI786442 LWE786442 MGA786442 MPW786442 MZS786442 NJO786442 NTK786442 ODG786442 ONC786442 OWY786442 PGU786442 PQQ786442 QAM786442 QKI786442 QUE786442 REA786442 RNW786442 RXS786442 SHO786442 SRK786442 TBG786442 TLC786442 TUY786442 UEU786442 UOQ786442 UYM786442 VII786442 VSE786442 WCA786442 WLW786442 WVS786442 K851978 JG851978 TC851978 ACY851978 AMU851978 AWQ851978 BGM851978 BQI851978 CAE851978 CKA851978 CTW851978 DDS851978 DNO851978 DXK851978 EHG851978 ERC851978 FAY851978 FKU851978 FUQ851978 GEM851978 GOI851978 GYE851978 HIA851978 HRW851978 IBS851978 ILO851978 IVK851978 JFG851978 JPC851978 JYY851978 KIU851978 KSQ851978 LCM851978 LMI851978 LWE851978 MGA851978 MPW851978 MZS851978 NJO851978 NTK851978 ODG851978 ONC851978 OWY851978 PGU851978 PQQ851978 QAM851978 QKI851978 QUE851978 REA851978 RNW851978 RXS851978 SHO851978 SRK851978 TBG851978 TLC851978 TUY851978 UEU851978 UOQ851978 UYM851978 VII851978 VSE851978 WCA851978 WLW851978 WVS851978 K917514 JG917514 TC917514 ACY917514 AMU917514 AWQ917514 BGM917514 BQI917514 CAE917514 CKA917514 CTW917514 DDS917514 DNO917514 DXK917514 EHG917514 ERC917514 FAY917514 FKU917514 FUQ917514 GEM917514 GOI917514 GYE917514 HIA917514 HRW917514 IBS917514 ILO917514 IVK917514 JFG917514 JPC917514 JYY917514 KIU917514 KSQ917514 LCM917514 LMI917514 LWE917514 MGA917514 MPW917514 MZS917514 NJO917514 NTK917514 ODG917514 ONC917514 OWY917514 PGU917514 PQQ917514 QAM917514 QKI917514 QUE917514 REA917514 RNW917514 RXS917514 SHO917514 SRK917514 TBG917514 TLC917514 TUY917514 UEU917514 UOQ917514 UYM917514 VII917514 VSE917514 WCA917514 WLW917514 WVS917514 K983050 JG983050 TC983050 ACY983050 AMU983050 AWQ983050 BGM983050 BQI983050 CAE983050 CKA983050 CTW983050 DDS983050 DNO983050 DXK983050 EHG983050 ERC983050 FAY983050 FKU983050 FUQ983050 GEM983050 GOI983050 GYE983050 HIA983050 HRW983050 IBS983050 ILO983050 IVK983050 JFG983050 JPC983050 JYY983050 KIU983050 KSQ983050 LCM983050 LMI983050 LWE983050 MGA983050 MPW983050 MZS983050 NJO983050 NTK983050 ODG983050 ONC983050 OWY983050 PGU983050 PQQ983050 QAM983050 QKI983050 QUE983050 REA983050 RNW983050 RXS983050 SHO983050 SRK983050 TBG983050 TLC983050 TUY983050 UEU983050 UOQ983050 UYM983050 VII983050 VSE983050 WCA983050 WLW983050 WVS983050 K18 JG18 TC18 ACY18 AMU18 AWQ18 BGM18 BQI18 CAE18 CKA18 CTW18 DDS18 DNO18 DXK18 EHG18 ERC18 FAY18 FKU18 FUQ18 GEM18 GOI18 GYE18 HIA18 HRW18 IBS18 ILO18 IVK18 JFG18 JPC18 JYY18 KIU18 KSQ18 LCM18 LMI18 LWE18 MGA18 MPW18 MZS18 NJO18 NTK18 ODG18 ONC18 OWY18 PGU18 PQQ18 QAM18 QKI18 QUE18 REA18 RNW18 RXS18 SHO18 SRK18 TBG18 TLC18 TUY18 UEU18 UOQ18 UYM18 VII18 VSE18 WCA18 WLW18 WVS18 K65554 JG65554 TC65554 ACY65554 AMU65554 AWQ65554 BGM65554 BQI65554 CAE65554 CKA65554 CTW65554 DDS65554 DNO65554 DXK65554 EHG65554 ERC65554 FAY65554 FKU65554 FUQ65554 GEM65554 GOI65554 GYE65554 HIA65554 HRW65554 IBS65554 ILO65554 IVK65554 JFG65554 JPC65554 JYY65554 KIU65554 KSQ65554 LCM65554 LMI65554 LWE65554 MGA65554 MPW65554 MZS65554 NJO65554 NTK65554 ODG65554 ONC65554 OWY65554 PGU65554 PQQ65554 QAM65554 QKI65554 QUE65554 REA65554 RNW65554 RXS65554 SHO65554 SRK65554 TBG65554 TLC65554 TUY65554 UEU65554 UOQ65554 UYM65554 VII65554 VSE65554 WCA65554 WLW65554 WVS65554 K131090 JG131090 TC131090 ACY131090 AMU131090 AWQ131090 BGM131090 BQI131090 CAE131090 CKA131090 CTW131090 DDS131090 DNO131090 DXK131090 EHG131090 ERC131090 FAY131090 FKU131090 FUQ131090 GEM131090 GOI131090 GYE131090 HIA131090 HRW131090 IBS131090 ILO131090 IVK131090 JFG131090 JPC131090 JYY131090 KIU131090 KSQ131090 LCM131090 LMI131090 LWE131090 MGA131090 MPW131090 MZS131090 NJO131090 NTK131090 ODG131090 ONC131090 OWY131090 PGU131090 PQQ131090 QAM131090 QKI131090 QUE131090 REA131090 RNW131090 RXS131090 SHO131090 SRK131090 TBG131090 TLC131090 TUY131090 UEU131090 UOQ131090 UYM131090 VII131090 VSE131090 WCA131090 WLW131090 WVS131090 K196626 JG196626 TC196626 ACY196626 AMU196626 AWQ196626 BGM196626 BQI196626 CAE196626 CKA196626 CTW196626 DDS196626 DNO196626 DXK196626 EHG196626 ERC196626 FAY196626 FKU196626 FUQ196626 GEM196626 GOI196626 GYE196626 HIA196626 HRW196626 IBS196626 ILO196626 IVK196626 JFG196626 JPC196626 JYY196626 KIU196626 KSQ196626 LCM196626 LMI196626 LWE196626 MGA196626 MPW196626 MZS196626 NJO196626 NTK196626 ODG196626 ONC196626 OWY196626 PGU196626 PQQ196626 QAM196626 QKI196626 QUE196626 REA196626 RNW196626 RXS196626 SHO196626 SRK196626 TBG196626 TLC196626 TUY196626 UEU196626 UOQ196626 UYM196626 VII196626 VSE196626 WCA196626 WLW196626 WVS196626 K262162 JG262162 TC262162 ACY262162 AMU262162 AWQ262162 BGM262162 BQI262162 CAE262162 CKA262162 CTW262162 DDS262162 DNO262162 DXK262162 EHG262162 ERC262162 FAY262162 FKU262162 FUQ262162 GEM262162 GOI262162 GYE262162 HIA262162 HRW262162 IBS262162 ILO262162 IVK262162 JFG262162 JPC262162 JYY262162 KIU262162 KSQ262162 LCM262162 LMI262162 LWE262162 MGA262162 MPW262162 MZS262162 NJO262162 NTK262162 ODG262162 ONC262162 OWY262162 PGU262162 PQQ262162 QAM262162 QKI262162 QUE262162 REA262162 RNW262162 RXS262162 SHO262162 SRK262162 TBG262162 TLC262162 TUY262162 UEU262162 UOQ262162 UYM262162 VII262162 VSE262162 WCA262162 WLW262162 WVS262162 K327698 JG327698 TC327698 ACY327698 AMU327698 AWQ327698 BGM327698 BQI327698 CAE327698 CKA327698 CTW327698 DDS327698 DNO327698 DXK327698 EHG327698 ERC327698 FAY327698 FKU327698 FUQ327698 GEM327698 GOI327698 GYE327698 HIA327698 HRW327698 IBS327698 ILO327698 IVK327698 JFG327698 JPC327698 JYY327698 KIU327698 KSQ327698 LCM327698 LMI327698 LWE327698 MGA327698 MPW327698 MZS327698 NJO327698 NTK327698 ODG327698 ONC327698 OWY327698 PGU327698 PQQ327698 QAM327698 QKI327698 QUE327698 REA327698 RNW327698 RXS327698 SHO327698 SRK327698 TBG327698 TLC327698 TUY327698 UEU327698 UOQ327698 UYM327698 VII327698 VSE327698 WCA327698 WLW327698 WVS327698 K393234 JG393234 TC393234 ACY393234 AMU393234 AWQ393234 BGM393234 BQI393234 CAE393234 CKA393234 CTW393234 DDS393234 DNO393234 DXK393234 EHG393234 ERC393234 FAY393234 FKU393234 FUQ393234 GEM393234 GOI393234 GYE393234 HIA393234 HRW393234 IBS393234 ILO393234 IVK393234 JFG393234 JPC393234 JYY393234 KIU393234 KSQ393234 LCM393234 LMI393234 LWE393234 MGA393234 MPW393234 MZS393234 NJO393234 NTK393234 ODG393234 ONC393234 OWY393234 PGU393234 PQQ393234 QAM393234 QKI393234 QUE393234 REA393234 RNW393234 RXS393234 SHO393234 SRK393234 TBG393234 TLC393234 TUY393234 UEU393234 UOQ393234 UYM393234 VII393234 VSE393234 WCA393234 WLW393234 WVS393234 K458770 JG458770 TC458770 ACY458770 AMU458770 AWQ458770 BGM458770 BQI458770 CAE458770 CKA458770 CTW458770 DDS458770 DNO458770 DXK458770 EHG458770 ERC458770 FAY458770 FKU458770 FUQ458770 GEM458770 GOI458770 GYE458770 HIA458770 HRW458770 IBS458770 ILO458770 IVK458770 JFG458770 JPC458770 JYY458770 KIU458770 KSQ458770 LCM458770 LMI458770 LWE458770 MGA458770 MPW458770 MZS458770 NJO458770 NTK458770 ODG458770 ONC458770 OWY458770 PGU458770 PQQ458770 QAM458770 QKI458770 QUE458770 REA458770 RNW458770 RXS458770 SHO458770 SRK458770 TBG458770 TLC458770 TUY458770 UEU458770 UOQ458770 UYM458770 VII458770 VSE458770 WCA458770 WLW458770 WVS458770 K524306 JG524306 TC524306 ACY524306 AMU524306 AWQ524306 BGM524306 BQI524306 CAE524306 CKA524306 CTW524306 DDS524306 DNO524306 DXK524306 EHG524306 ERC524306 FAY524306 FKU524306 FUQ524306 GEM524306 GOI524306 GYE524306 HIA524306 HRW524306 IBS524306 ILO524306 IVK524306 JFG524306 JPC524306 JYY524306 KIU524306 KSQ524306 LCM524306 LMI524306 LWE524306 MGA524306 MPW524306 MZS524306 NJO524306 NTK524306 ODG524306 ONC524306 OWY524306 PGU524306 PQQ524306 QAM524306 QKI524306 QUE524306 REA524306 RNW524306 RXS524306 SHO524306 SRK524306 TBG524306 TLC524306 TUY524306 UEU524306 UOQ524306 UYM524306 VII524306 VSE524306 WCA524306 WLW524306 WVS524306 K589842 JG589842 TC589842 ACY589842 AMU589842 AWQ589842 BGM589842 BQI589842 CAE589842 CKA589842 CTW589842 DDS589842 DNO589842 DXK589842 EHG589842 ERC589842 FAY589842 FKU589842 FUQ589842 GEM589842 GOI589842 GYE589842 HIA589842 HRW589842 IBS589842 ILO589842 IVK589842 JFG589842 JPC589842 JYY589842 KIU589842 KSQ589842 LCM589842 LMI589842 LWE589842 MGA589842 MPW589842 MZS589842 NJO589842 NTK589842 ODG589842 ONC589842 OWY589842 PGU589842 PQQ589842 QAM589842 QKI589842 QUE589842 REA589842 RNW589842 RXS589842 SHO589842 SRK589842 TBG589842 TLC589842 TUY589842 UEU589842 UOQ589842 UYM589842 VII589842 VSE589842 WCA589842 WLW589842 WVS589842 K655378 JG655378 TC655378 ACY655378 AMU655378 AWQ655378 BGM655378 BQI655378 CAE655378 CKA655378 CTW655378 DDS655378 DNO655378 DXK655378 EHG655378 ERC655378 FAY655378 FKU655378 FUQ655378 GEM655378 GOI655378 GYE655378 HIA655378 HRW655378 IBS655378 ILO655378 IVK655378 JFG655378 JPC655378 JYY655378 KIU655378 KSQ655378 LCM655378 LMI655378 LWE655378 MGA655378 MPW655378 MZS655378 NJO655378 NTK655378 ODG655378 ONC655378 OWY655378 PGU655378 PQQ655378 QAM655378 QKI655378 QUE655378 REA655378 RNW655378 RXS655378 SHO655378 SRK655378 TBG655378 TLC655378 TUY655378 UEU655378 UOQ655378 UYM655378 VII655378 VSE655378 WCA655378 WLW655378 WVS655378 K720914 JG720914 TC720914 ACY720914 AMU720914 AWQ720914 BGM720914 BQI720914 CAE720914 CKA720914 CTW720914 DDS720914 DNO720914 DXK720914 EHG720914 ERC720914 FAY720914 FKU720914 FUQ720914 GEM720914 GOI720914 GYE720914 HIA720914 HRW720914 IBS720914 ILO720914 IVK720914 JFG720914 JPC720914 JYY720914 KIU720914 KSQ720914 LCM720914 LMI720914 LWE720914 MGA720914 MPW720914 MZS720914 NJO720914 NTK720914 ODG720914 ONC720914 OWY720914 PGU720914 PQQ720914 QAM720914 QKI720914 QUE720914 REA720914 RNW720914 RXS720914 SHO720914 SRK720914 TBG720914 TLC720914 TUY720914 UEU720914 UOQ720914 UYM720914 VII720914 VSE720914 WCA720914 WLW720914 WVS720914 K786450 JG786450 TC786450 ACY786450 AMU786450 AWQ786450 BGM786450 BQI786450 CAE786450 CKA786450 CTW786450 DDS786450 DNO786450 DXK786450 EHG786450 ERC786450 FAY786450 FKU786450 FUQ786450 GEM786450 GOI786450 GYE786450 HIA786450 HRW786450 IBS786450 ILO786450 IVK786450 JFG786450 JPC786450 JYY786450 KIU786450 KSQ786450 LCM786450 LMI786450 LWE786450 MGA786450 MPW786450 MZS786450 NJO786450 NTK786450 ODG786450 ONC786450 OWY786450 PGU786450 PQQ786450 QAM786450 QKI786450 QUE786450 REA786450 RNW786450 RXS786450 SHO786450 SRK786450 TBG786450 TLC786450 TUY786450 UEU786450 UOQ786450 UYM786450 VII786450 VSE786450 WCA786450 WLW786450 WVS786450 K851986 JG851986 TC851986 ACY851986 AMU851986 AWQ851986 BGM851986 BQI851986 CAE851986 CKA851986 CTW851986 DDS851986 DNO851986 DXK851986 EHG851986 ERC851986 FAY851986 FKU851986 FUQ851986 GEM851986 GOI851986 GYE851986 HIA851986 HRW851986 IBS851986 ILO851986 IVK851986 JFG851986 JPC851986 JYY851986 KIU851986 KSQ851986 LCM851986 LMI851986 LWE851986 MGA851986 MPW851986 MZS851986 NJO851986 NTK851986 ODG851986 ONC851986 OWY851986 PGU851986 PQQ851986 QAM851986 QKI851986 QUE851986 REA851986 RNW851986 RXS851986 SHO851986 SRK851986 TBG851986 TLC851986 TUY851986 UEU851986 UOQ851986 UYM851986 VII851986 VSE851986 WCA851986 WLW851986 WVS851986 K917522 JG917522 TC917522 ACY917522 AMU917522 AWQ917522 BGM917522 BQI917522 CAE917522 CKA917522 CTW917522 DDS917522 DNO917522 DXK917522 EHG917522 ERC917522 FAY917522 FKU917522 FUQ917522 GEM917522 GOI917522 GYE917522 HIA917522 HRW917522 IBS917522 ILO917522 IVK917522 JFG917522 JPC917522 JYY917522 KIU917522 KSQ917522 LCM917522 LMI917522 LWE917522 MGA917522 MPW917522 MZS917522 NJO917522 NTK917522 ODG917522 ONC917522 OWY917522 PGU917522 PQQ917522 QAM917522 QKI917522 QUE917522 REA917522 RNW917522 RXS917522 SHO917522 SRK917522 TBG917522 TLC917522 TUY917522 UEU917522 UOQ917522 UYM917522 VII917522 VSE917522 WCA917522 WLW917522 WVS917522 K983058 JG983058 TC983058 ACY983058 AMU983058 AWQ983058 BGM983058 BQI983058 CAE983058 CKA983058 CTW983058 DDS983058 DNO983058 DXK983058 EHG983058 ERC983058 FAY983058 FKU983058 FUQ983058 GEM983058 GOI983058 GYE983058 HIA983058 HRW983058 IBS983058 ILO983058 IVK983058 JFG983058 JPC983058 JYY983058 KIU983058 KSQ983058 LCM983058 LMI983058 LWE983058 MGA983058 MPW983058 MZS983058 NJO983058 NTK983058 ODG983058 ONC983058 OWY983058 PGU983058 PQQ983058 QAM983058 QKI983058 QUE983058 REA983058 RNW983058 RXS983058 SHO983058 SRK983058 TBG983058 TLC983058 TUY983058 UEU983058 UOQ983058 UYM983058 VII983058 VSE983058 WCA983058 WLW983058 WVS983058 K26 JG26 TC26 ACY26 AMU26 AWQ26 BGM26 BQI26 CAE26 CKA26 CTW26 DDS26 DNO26 DXK26 EHG26 ERC26 FAY26 FKU26 FUQ26 GEM26 GOI26 GYE26 HIA26 HRW26 IBS26 ILO26 IVK26 JFG26 JPC26 JYY26 KIU26 KSQ26 LCM26 LMI26 LWE26 MGA26 MPW26 MZS26 NJO26 NTK26 ODG26 ONC26 OWY26 PGU26 PQQ26 QAM26 QKI26 QUE26 REA26 RNW26 RXS26 SHO26 SRK26 TBG26 TLC26 TUY26 UEU26 UOQ26 UYM26 VII26 VSE26 WCA26 WLW26 WVS26 K65562 JG65562 TC65562 ACY65562 AMU65562 AWQ65562 BGM65562 BQI65562 CAE65562 CKA65562 CTW65562 DDS65562 DNO65562 DXK65562 EHG65562 ERC65562 FAY65562 FKU65562 FUQ65562 GEM65562 GOI65562 GYE65562 HIA65562 HRW65562 IBS65562 ILO65562 IVK65562 JFG65562 JPC65562 JYY65562 KIU65562 KSQ65562 LCM65562 LMI65562 LWE65562 MGA65562 MPW65562 MZS65562 NJO65562 NTK65562 ODG65562 ONC65562 OWY65562 PGU65562 PQQ65562 QAM65562 QKI65562 QUE65562 REA65562 RNW65562 RXS65562 SHO65562 SRK65562 TBG65562 TLC65562 TUY65562 UEU65562 UOQ65562 UYM65562 VII65562 VSE65562 WCA65562 WLW65562 WVS65562 K131098 JG131098 TC131098 ACY131098 AMU131098 AWQ131098 BGM131098 BQI131098 CAE131098 CKA131098 CTW131098 DDS131098 DNO131098 DXK131098 EHG131098 ERC131098 FAY131098 FKU131098 FUQ131098 GEM131098 GOI131098 GYE131098 HIA131098 HRW131098 IBS131098 ILO131098 IVK131098 JFG131098 JPC131098 JYY131098 KIU131098 KSQ131098 LCM131098 LMI131098 LWE131098 MGA131098 MPW131098 MZS131098 NJO131098 NTK131098 ODG131098 ONC131098 OWY131098 PGU131098 PQQ131098 QAM131098 QKI131098 QUE131098 REA131098 RNW131098 RXS131098 SHO131098 SRK131098 TBG131098 TLC131098 TUY131098 UEU131098 UOQ131098 UYM131098 VII131098 VSE131098 WCA131098 WLW131098 WVS131098 K196634 JG196634 TC196634 ACY196634 AMU196634 AWQ196634 BGM196634 BQI196634 CAE196634 CKA196634 CTW196634 DDS196634 DNO196634 DXK196634 EHG196634 ERC196634 FAY196634 FKU196634 FUQ196634 GEM196634 GOI196634 GYE196634 HIA196634 HRW196634 IBS196634 ILO196634 IVK196634 JFG196634 JPC196634 JYY196634 KIU196634 KSQ196634 LCM196634 LMI196634 LWE196634 MGA196634 MPW196634 MZS196634 NJO196634 NTK196634 ODG196634 ONC196634 OWY196634 PGU196634 PQQ196634 QAM196634 QKI196634 QUE196634 REA196634 RNW196634 RXS196634 SHO196634 SRK196634 TBG196634 TLC196634 TUY196634 UEU196634 UOQ196634 UYM196634 VII196634 VSE196634 WCA196634 WLW196634 WVS196634 K262170 JG262170 TC262170 ACY262170 AMU262170 AWQ262170 BGM262170 BQI262170 CAE262170 CKA262170 CTW262170 DDS262170 DNO262170 DXK262170 EHG262170 ERC262170 FAY262170 FKU262170 FUQ262170 GEM262170 GOI262170 GYE262170 HIA262170 HRW262170 IBS262170 ILO262170 IVK262170 JFG262170 JPC262170 JYY262170 KIU262170 KSQ262170 LCM262170 LMI262170 LWE262170 MGA262170 MPW262170 MZS262170 NJO262170 NTK262170 ODG262170 ONC262170 OWY262170 PGU262170 PQQ262170 QAM262170 QKI262170 QUE262170 REA262170 RNW262170 RXS262170 SHO262170 SRK262170 TBG262170 TLC262170 TUY262170 UEU262170 UOQ262170 UYM262170 VII262170 VSE262170 WCA262170 WLW262170 WVS262170 K327706 JG327706 TC327706 ACY327706 AMU327706 AWQ327706 BGM327706 BQI327706 CAE327706 CKA327706 CTW327706 DDS327706 DNO327706 DXK327706 EHG327706 ERC327706 FAY327706 FKU327706 FUQ327706 GEM327706 GOI327706 GYE327706 HIA327706 HRW327706 IBS327706 ILO327706 IVK327706 JFG327706 JPC327706 JYY327706 KIU327706 KSQ327706 LCM327706 LMI327706 LWE327706 MGA327706 MPW327706 MZS327706 NJO327706 NTK327706 ODG327706 ONC327706 OWY327706 PGU327706 PQQ327706 QAM327706 QKI327706 QUE327706 REA327706 RNW327706 RXS327706 SHO327706 SRK327706 TBG327706 TLC327706 TUY327706 UEU327706 UOQ327706 UYM327706 VII327706 VSE327706 WCA327706 WLW327706 WVS327706 K393242 JG393242 TC393242 ACY393242 AMU393242 AWQ393242 BGM393242 BQI393242 CAE393242 CKA393242 CTW393242 DDS393242 DNO393242 DXK393242 EHG393242 ERC393242 FAY393242 FKU393242 FUQ393242 GEM393242 GOI393242 GYE393242 HIA393242 HRW393242 IBS393242 ILO393242 IVK393242 JFG393242 JPC393242 JYY393242 KIU393242 KSQ393242 LCM393242 LMI393242 LWE393242 MGA393242 MPW393242 MZS393242 NJO393242 NTK393242 ODG393242 ONC393242 OWY393242 PGU393242 PQQ393242 QAM393242 QKI393242 QUE393242 REA393242 RNW393242 RXS393242 SHO393242 SRK393242 TBG393242 TLC393242 TUY393242 UEU393242 UOQ393242 UYM393242 VII393242 VSE393242 WCA393242 WLW393242 WVS393242 K458778 JG458778 TC458778 ACY458778 AMU458778 AWQ458778 BGM458778 BQI458778 CAE458778 CKA458778 CTW458778 DDS458778 DNO458778 DXK458778 EHG458778 ERC458778 FAY458778 FKU458778 FUQ458778 GEM458778 GOI458778 GYE458778 HIA458778 HRW458778 IBS458778 ILO458778 IVK458778 JFG458778 JPC458778 JYY458778 KIU458778 KSQ458778 LCM458778 LMI458778 LWE458778 MGA458778 MPW458778 MZS458778 NJO458778 NTK458778 ODG458778 ONC458778 OWY458778 PGU458778 PQQ458778 QAM458778 QKI458778 QUE458778 REA458778 RNW458778 RXS458778 SHO458778 SRK458778 TBG458778 TLC458778 TUY458778 UEU458778 UOQ458778 UYM458778 VII458778 VSE458778 WCA458778 WLW458778 WVS458778 K524314 JG524314 TC524314 ACY524314 AMU524314 AWQ524314 BGM524314 BQI524314 CAE524314 CKA524314 CTW524314 DDS524314 DNO524314 DXK524314 EHG524314 ERC524314 FAY524314 FKU524314 FUQ524314 GEM524314 GOI524314 GYE524314 HIA524314 HRW524314 IBS524314 ILO524314 IVK524314 JFG524314 JPC524314 JYY524314 KIU524314 KSQ524314 LCM524314 LMI524314 LWE524314 MGA524314 MPW524314 MZS524314 NJO524314 NTK524314 ODG524314 ONC524314 OWY524314 PGU524314 PQQ524314 QAM524314 QKI524314 QUE524314 REA524314 RNW524314 RXS524314 SHO524314 SRK524314 TBG524314 TLC524314 TUY524314 UEU524314 UOQ524314 UYM524314 VII524314 VSE524314 WCA524314 WLW524314 WVS524314 K589850 JG589850 TC589850 ACY589850 AMU589850 AWQ589850 BGM589850 BQI589850 CAE589850 CKA589850 CTW589850 DDS589850 DNO589850 DXK589850 EHG589850 ERC589850 FAY589850 FKU589850 FUQ589850 GEM589850 GOI589850 GYE589850 HIA589850 HRW589850 IBS589850 ILO589850 IVK589850 JFG589850 JPC589850 JYY589850 KIU589850 KSQ589850 LCM589850 LMI589850 LWE589850 MGA589850 MPW589850 MZS589850 NJO589850 NTK589850 ODG589850 ONC589850 OWY589850 PGU589850 PQQ589850 QAM589850 QKI589850 QUE589850 REA589850 RNW589850 RXS589850 SHO589850 SRK589850 TBG589850 TLC589850 TUY589850 UEU589850 UOQ589850 UYM589850 VII589850 VSE589850 WCA589850 WLW589850 WVS589850 K655386 JG655386 TC655386 ACY655386 AMU655386 AWQ655386 BGM655386 BQI655386 CAE655386 CKA655386 CTW655386 DDS655386 DNO655386 DXK655386 EHG655386 ERC655386 FAY655386 FKU655386 FUQ655386 GEM655386 GOI655386 GYE655386 HIA655386 HRW655386 IBS655386 ILO655386 IVK655386 JFG655386 JPC655386 JYY655386 KIU655386 KSQ655386 LCM655386 LMI655386 LWE655386 MGA655386 MPW655386 MZS655386 NJO655386 NTK655386 ODG655386 ONC655386 OWY655386 PGU655386 PQQ655386 QAM655386 QKI655386 QUE655386 REA655386 RNW655386 RXS655386 SHO655386 SRK655386 TBG655386 TLC655386 TUY655386 UEU655386 UOQ655386 UYM655386 VII655386 VSE655386 WCA655386 WLW655386 WVS655386 K720922 JG720922 TC720922 ACY720922 AMU720922 AWQ720922 BGM720922 BQI720922 CAE720922 CKA720922 CTW720922 DDS720922 DNO720922 DXK720922 EHG720922 ERC720922 FAY720922 FKU720922 FUQ720922 GEM720922 GOI720922 GYE720922 HIA720922 HRW720922 IBS720922 ILO720922 IVK720922 JFG720922 JPC720922 JYY720922 KIU720922 KSQ720922 LCM720922 LMI720922 LWE720922 MGA720922 MPW720922 MZS720922 NJO720922 NTK720922 ODG720922 ONC720922 OWY720922 PGU720922 PQQ720922 QAM720922 QKI720922 QUE720922 REA720922 RNW720922 RXS720922 SHO720922 SRK720922 TBG720922 TLC720922 TUY720922 UEU720922 UOQ720922 UYM720922 VII720922 VSE720922 WCA720922 WLW720922 WVS720922 K786458 JG786458 TC786458 ACY786458 AMU786458 AWQ786458 BGM786458 BQI786458 CAE786458 CKA786458 CTW786458 DDS786458 DNO786458 DXK786458 EHG786458 ERC786458 FAY786458 FKU786458 FUQ786458 GEM786458 GOI786458 GYE786458 HIA786458 HRW786458 IBS786458 ILO786458 IVK786458 JFG786458 JPC786458 JYY786458 KIU786458 KSQ786458 LCM786458 LMI786458 LWE786458 MGA786458 MPW786458 MZS786458 NJO786458 NTK786458 ODG786458 ONC786458 OWY786458 PGU786458 PQQ786458 QAM786458 QKI786458 QUE786458 REA786458 RNW786458 RXS786458 SHO786458 SRK786458 TBG786458 TLC786458 TUY786458 UEU786458 UOQ786458 UYM786458 VII786458 VSE786458 WCA786458 WLW786458 WVS786458 K851994 JG851994 TC851994 ACY851994 AMU851994 AWQ851994 BGM851994 BQI851994 CAE851994 CKA851994 CTW851994 DDS851994 DNO851994 DXK851994 EHG851994 ERC851994 FAY851994 FKU851994 FUQ851994 GEM851994 GOI851994 GYE851994 HIA851994 HRW851994 IBS851994 ILO851994 IVK851994 JFG851994 JPC851994 JYY851994 KIU851994 KSQ851994 LCM851994 LMI851994 LWE851994 MGA851994 MPW851994 MZS851994 NJO851994 NTK851994 ODG851994 ONC851994 OWY851994 PGU851994 PQQ851994 QAM851994 QKI851994 QUE851994 REA851994 RNW851994 RXS851994 SHO851994 SRK851994 TBG851994 TLC851994 TUY851994 UEU851994 UOQ851994 UYM851994 VII851994 VSE851994 WCA851994 WLW851994 WVS851994 K917530 JG917530 TC917530 ACY917530 AMU917530 AWQ917530 BGM917530 BQI917530 CAE917530 CKA917530 CTW917530 DDS917530 DNO917530 DXK917530 EHG917530 ERC917530 FAY917530 FKU917530 FUQ917530 GEM917530 GOI917530 GYE917530 HIA917530 HRW917530 IBS917530 ILO917530 IVK917530 JFG917530 JPC917530 JYY917530 KIU917530 KSQ917530 LCM917530 LMI917530 LWE917530 MGA917530 MPW917530 MZS917530 NJO917530 NTK917530 ODG917530 ONC917530 OWY917530 PGU917530 PQQ917530 QAM917530 QKI917530 QUE917530 REA917530 RNW917530 RXS917530 SHO917530 SRK917530 TBG917530 TLC917530 TUY917530 UEU917530 UOQ917530 UYM917530 VII917530 VSE917530 WCA917530 WLW917530 WVS917530 K983066 JG983066 TC983066 ACY983066 AMU983066 AWQ983066 BGM983066 BQI983066 CAE983066 CKA983066 CTW983066 DDS983066 DNO983066 DXK983066 EHG983066 ERC983066 FAY983066 FKU983066 FUQ983066 GEM983066 GOI983066 GYE983066 HIA983066 HRW983066 IBS983066 ILO983066 IVK983066 JFG983066 JPC983066 JYY983066 KIU983066 KSQ983066 LCM983066 LMI983066 LWE983066 MGA983066 MPW983066 MZS983066 NJO983066 NTK983066 ODG983066 ONC983066 OWY983066 PGU983066 PQQ983066 QAM983066 QKI983066 QUE983066 REA983066 RNW983066 RXS983066 SHO983066 SRK983066 TBG983066 TLC983066 TUY983066 UEU983066 UOQ983066 UYM983066 VII983066 VSE983066 WCA983066 WLW983066 WVS983066 K34 JG34 TC34 ACY34 AMU34 AWQ34 BGM34 BQI34 CAE34 CKA34 CTW34 DDS34 DNO34 DXK34 EHG34 ERC34 FAY34 FKU34 FUQ34 GEM34 GOI34 GYE34 HIA34 HRW34 IBS34 ILO34 IVK34 JFG34 JPC34 JYY34 KIU34 KSQ34 LCM34 LMI34 LWE34 MGA34 MPW34 MZS34 NJO34 NTK34 ODG34 ONC34 OWY34 PGU34 PQQ34 QAM34 QKI34 QUE34 REA34 RNW34 RXS34 SHO34 SRK34 TBG34 TLC34 TUY34 UEU34 UOQ34 UYM34 VII34 VSE34 WCA34 WLW34 WVS34 K65570 JG65570 TC65570 ACY65570 AMU65570 AWQ65570 BGM65570 BQI65570 CAE65570 CKA65570 CTW65570 DDS65570 DNO65570 DXK65570 EHG65570 ERC65570 FAY65570 FKU65570 FUQ65570 GEM65570 GOI65570 GYE65570 HIA65570 HRW65570 IBS65570 ILO65570 IVK65570 JFG65570 JPC65570 JYY65570 KIU65570 KSQ65570 LCM65570 LMI65570 LWE65570 MGA65570 MPW65570 MZS65570 NJO65570 NTK65570 ODG65570 ONC65570 OWY65570 PGU65570 PQQ65570 QAM65570 QKI65570 QUE65570 REA65570 RNW65570 RXS65570 SHO65570 SRK65570 TBG65570 TLC65570 TUY65570 UEU65570 UOQ65570 UYM65570 VII65570 VSE65570 WCA65570 WLW65570 WVS65570 K131106 JG131106 TC131106 ACY131106 AMU131106 AWQ131106 BGM131106 BQI131106 CAE131106 CKA131106 CTW131106 DDS131106 DNO131106 DXK131106 EHG131106 ERC131106 FAY131106 FKU131106 FUQ131106 GEM131106 GOI131106 GYE131106 HIA131106 HRW131106 IBS131106 ILO131106 IVK131106 JFG131106 JPC131106 JYY131106 KIU131106 KSQ131106 LCM131106 LMI131106 LWE131106 MGA131106 MPW131106 MZS131106 NJO131106 NTK131106 ODG131106 ONC131106 OWY131106 PGU131106 PQQ131106 QAM131106 QKI131106 QUE131106 REA131106 RNW131106 RXS131106 SHO131106 SRK131106 TBG131106 TLC131106 TUY131106 UEU131106 UOQ131106 UYM131106 VII131106 VSE131106 WCA131106 WLW131106 WVS131106 K196642 JG196642 TC196642 ACY196642 AMU196642 AWQ196642 BGM196642 BQI196642 CAE196642 CKA196642 CTW196642 DDS196642 DNO196642 DXK196642 EHG196642 ERC196642 FAY196642 FKU196642 FUQ196642 GEM196642 GOI196642 GYE196642 HIA196642 HRW196642 IBS196642 ILO196642 IVK196642 JFG196642 JPC196642 JYY196642 KIU196642 KSQ196642 LCM196642 LMI196642 LWE196642 MGA196642 MPW196642 MZS196642 NJO196642 NTK196642 ODG196642 ONC196642 OWY196642 PGU196642 PQQ196642 QAM196642 QKI196642 QUE196642 REA196642 RNW196642 RXS196642 SHO196642 SRK196642 TBG196642 TLC196642 TUY196642 UEU196642 UOQ196642 UYM196642 VII196642 VSE196642 WCA196642 WLW196642 WVS196642 K262178 JG262178 TC262178 ACY262178 AMU262178 AWQ262178 BGM262178 BQI262178 CAE262178 CKA262178 CTW262178 DDS262178 DNO262178 DXK262178 EHG262178 ERC262178 FAY262178 FKU262178 FUQ262178 GEM262178 GOI262178 GYE262178 HIA262178 HRW262178 IBS262178 ILO262178 IVK262178 JFG262178 JPC262178 JYY262178 KIU262178 KSQ262178 LCM262178 LMI262178 LWE262178 MGA262178 MPW262178 MZS262178 NJO262178 NTK262178 ODG262178 ONC262178 OWY262178 PGU262178 PQQ262178 QAM262178 QKI262178 QUE262178 REA262178 RNW262178 RXS262178 SHO262178 SRK262178 TBG262178 TLC262178 TUY262178 UEU262178 UOQ262178 UYM262178 VII262178 VSE262178 WCA262178 WLW262178 WVS262178 K327714 JG327714 TC327714 ACY327714 AMU327714 AWQ327714 BGM327714 BQI327714 CAE327714 CKA327714 CTW327714 DDS327714 DNO327714 DXK327714 EHG327714 ERC327714 FAY327714 FKU327714 FUQ327714 GEM327714 GOI327714 GYE327714 HIA327714 HRW327714 IBS327714 ILO327714 IVK327714 JFG327714 JPC327714 JYY327714 KIU327714 KSQ327714 LCM327714 LMI327714 LWE327714 MGA327714 MPW327714 MZS327714 NJO327714 NTK327714 ODG327714 ONC327714 OWY327714 PGU327714 PQQ327714 QAM327714 QKI327714 QUE327714 REA327714 RNW327714 RXS327714 SHO327714 SRK327714 TBG327714 TLC327714 TUY327714 UEU327714 UOQ327714 UYM327714 VII327714 VSE327714 WCA327714 WLW327714 WVS327714 K393250 JG393250 TC393250 ACY393250 AMU393250 AWQ393250 BGM393250 BQI393250 CAE393250 CKA393250 CTW393250 DDS393250 DNO393250 DXK393250 EHG393250 ERC393250 FAY393250 FKU393250 FUQ393250 GEM393250 GOI393250 GYE393250 HIA393250 HRW393250 IBS393250 ILO393250 IVK393250 JFG393250 JPC393250 JYY393250 KIU393250 KSQ393250 LCM393250 LMI393250 LWE393250 MGA393250 MPW393250 MZS393250 NJO393250 NTK393250 ODG393250 ONC393250 OWY393250 PGU393250 PQQ393250 QAM393250 QKI393250 QUE393250 REA393250 RNW393250 RXS393250 SHO393250 SRK393250 TBG393250 TLC393250 TUY393250 UEU393250 UOQ393250 UYM393250 VII393250 VSE393250 WCA393250 WLW393250 WVS393250 K458786 JG458786 TC458786 ACY458786 AMU458786 AWQ458786 BGM458786 BQI458786 CAE458786 CKA458786 CTW458786 DDS458786 DNO458786 DXK458786 EHG458786 ERC458786 FAY458786 FKU458786 FUQ458786 GEM458786 GOI458786 GYE458786 HIA458786 HRW458786 IBS458786 ILO458786 IVK458786 JFG458786 JPC458786 JYY458786 KIU458786 KSQ458786 LCM458786 LMI458786 LWE458786 MGA458786 MPW458786 MZS458786 NJO458786 NTK458786 ODG458786 ONC458786 OWY458786 PGU458786 PQQ458786 QAM458786 QKI458786 QUE458786 REA458786 RNW458786 RXS458786 SHO458786 SRK458786 TBG458786 TLC458786 TUY458786 UEU458786 UOQ458786 UYM458786 VII458786 VSE458786 WCA458786 WLW458786 WVS458786 K524322 JG524322 TC524322 ACY524322 AMU524322 AWQ524322 BGM524322 BQI524322 CAE524322 CKA524322 CTW524322 DDS524322 DNO524322 DXK524322 EHG524322 ERC524322 FAY524322 FKU524322 FUQ524322 GEM524322 GOI524322 GYE524322 HIA524322 HRW524322 IBS524322 ILO524322 IVK524322 JFG524322 JPC524322 JYY524322 KIU524322 KSQ524322 LCM524322 LMI524322 LWE524322 MGA524322 MPW524322 MZS524322 NJO524322 NTK524322 ODG524322 ONC524322 OWY524322 PGU524322 PQQ524322 QAM524322 QKI524322 QUE524322 REA524322 RNW524322 RXS524322 SHO524322 SRK524322 TBG524322 TLC524322 TUY524322 UEU524322 UOQ524322 UYM524322 VII524322 VSE524322 WCA524322 WLW524322 WVS524322 K589858 JG589858 TC589858 ACY589858 AMU589858 AWQ589858 BGM589858 BQI589858 CAE589858 CKA589858 CTW589858 DDS589858 DNO589858 DXK589858 EHG589858 ERC589858 FAY589858 FKU589858 FUQ589858 GEM589858 GOI589858 GYE589858 HIA589858 HRW589858 IBS589858 ILO589858 IVK589858 JFG589858 JPC589858 JYY589858 KIU589858 KSQ589858 LCM589858 LMI589858 LWE589858 MGA589858 MPW589858 MZS589858 NJO589858 NTK589858 ODG589858 ONC589858 OWY589858 PGU589858 PQQ589858 QAM589858 QKI589858 QUE589858 REA589858 RNW589858 RXS589858 SHO589858 SRK589858 TBG589858 TLC589858 TUY589858 UEU589858 UOQ589858 UYM589858 VII589858 VSE589858 WCA589858 WLW589858 WVS589858 K655394 JG655394 TC655394 ACY655394 AMU655394 AWQ655394 BGM655394 BQI655394 CAE655394 CKA655394 CTW655394 DDS655394 DNO655394 DXK655394 EHG655394 ERC655394 FAY655394 FKU655394 FUQ655394 GEM655394 GOI655394 GYE655394 HIA655394 HRW655394 IBS655394 ILO655394 IVK655394 JFG655394 JPC655394 JYY655394 KIU655394 KSQ655394 LCM655394 LMI655394 LWE655394 MGA655394 MPW655394 MZS655394 NJO655394 NTK655394 ODG655394 ONC655394 OWY655394 PGU655394 PQQ655394 QAM655394 QKI655394 QUE655394 REA655394 RNW655394 RXS655394 SHO655394 SRK655394 TBG655394 TLC655394 TUY655394 UEU655394 UOQ655394 UYM655394 VII655394 VSE655394 WCA655394 WLW655394 WVS655394 K720930 JG720930 TC720930 ACY720930 AMU720930 AWQ720930 BGM720930 BQI720930 CAE720930 CKA720930 CTW720930 DDS720930 DNO720930 DXK720930 EHG720930 ERC720930 FAY720930 FKU720930 FUQ720930 GEM720930 GOI720930 GYE720930 HIA720930 HRW720930 IBS720930 ILO720930 IVK720930 JFG720930 JPC720930 JYY720930 KIU720930 KSQ720930 LCM720930 LMI720930 LWE720930 MGA720930 MPW720930 MZS720930 NJO720930 NTK720930 ODG720930 ONC720930 OWY720930 PGU720930 PQQ720930 QAM720930 QKI720930 QUE720930 REA720930 RNW720930 RXS720930 SHO720930 SRK720930 TBG720930 TLC720930 TUY720930 UEU720930 UOQ720930 UYM720930 VII720930 VSE720930 WCA720930 WLW720930 WVS720930 K786466 JG786466 TC786466 ACY786466 AMU786466 AWQ786466 BGM786466 BQI786466 CAE786466 CKA786466 CTW786466 DDS786466 DNO786466 DXK786466 EHG786466 ERC786466 FAY786466 FKU786466 FUQ786466 GEM786466 GOI786466 GYE786466 HIA786466 HRW786466 IBS786466 ILO786466 IVK786466 JFG786466 JPC786466 JYY786466 KIU786466 KSQ786466 LCM786466 LMI786466 LWE786466 MGA786466 MPW786466 MZS786466 NJO786466 NTK786466 ODG786466 ONC786466 OWY786466 PGU786466 PQQ786466 QAM786466 QKI786466 QUE786466 REA786466 RNW786466 RXS786466 SHO786466 SRK786466 TBG786466 TLC786466 TUY786466 UEU786466 UOQ786466 UYM786466 VII786466 VSE786466 WCA786466 WLW786466 WVS786466 K852002 JG852002 TC852002 ACY852002 AMU852002 AWQ852002 BGM852002 BQI852002 CAE852002 CKA852002 CTW852002 DDS852002 DNO852002 DXK852002 EHG852002 ERC852002 FAY852002 FKU852002 FUQ852002 GEM852002 GOI852002 GYE852002 HIA852002 HRW852002 IBS852002 ILO852002 IVK852002 JFG852002 JPC852002 JYY852002 KIU852002 KSQ852002 LCM852002 LMI852002 LWE852002 MGA852002 MPW852002 MZS852002 NJO852002 NTK852002 ODG852002 ONC852002 OWY852002 PGU852002 PQQ852002 QAM852002 QKI852002 QUE852002 REA852002 RNW852002 RXS852002 SHO852002 SRK852002 TBG852002 TLC852002 TUY852002 UEU852002 UOQ852002 UYM852002 VII852002 VSE852002 WCA852002 WLW852002 WVS852002 K917538 JG917538 TC917538 ACY917538 AMU917538 AWQ917538 BGM917538 BQI917538 CAE917538 CKA917538 CTW917538 DDS917538 DNO917538 DXK917538 EHG917538 ERC917538 FAY917538 FKU917538 FUQ917538 GEM917538 GOI917538 GYE917538 HIA917538 HRW917538 IBS917538 ILO917538 IVK917538 JFG917538 JPC917538 JYY917538 KIU917538 KSQ917538 LCM917538 LMI917538 LWE917538 MGA917538 MPW917538 MZS917538 NJO917538 NTK917538 ODG917538 ONC917538 OWY917538 PGU917538 PQQ917538 QAM917538 QKI917538 QUE917538 REA917538 RNW917538 RXS917538 SHO917538 SRK917538 TBG917538 TLC917538 TUY917538 UEU917538 UOQ917538 UYM917538 VII917538 VSE917538 WCA917538 WLW917538 WVS917538 K983074 JG983074 TC983074 ACY983074 AMU983074 AWQ983074 BGM983074 BQI983074 CAE983074 CKA983074 CTW983074 DDS983074 DNO983074 DXK983074 EHG983074 ERC983074 FAY983074 FKU983074 FUQ983074 GEM983074 GOI983074 GYE983074 HIA983074 HRW983074 IBS983074 ILO983074 IVK983074 JFG983074 JPC983074 JYY983074 KIU983074 KSQ983074 LCM983074 LMI983074 LWE983074 MGA983074 MPW983074 MZS983074 NJO983074 NTK983074 ODG983074 ONC983074 OWY983074 PGU983074 PQQ983074 QAM983074 QKI983074 QUE983074 REA983074 RNW983074 RXS983074 SHO983074 SRK983074 TBG983074 TLC983074 TUY983074 UEU983074 UOQ983074 UYM983074 VII983074 VSE983074 WCA983074 WLW983074 WVS983074 M30 JI30 TE30 ADA30 AMW30 AWS30 BGO30 BQK30 CAG30 CKC30 CTY30 DDU30 DNQ30 DXM30 EHI30 ERE30 FBA30 FKW30 FUS30 GEO30 GOK30 GYG30 HIC30 HRY30 IBU30 ILQ30 IVM30 JFI30 JPE30 JZA30 KIW30 KSS30 LCO30 LMK30 LWG30 MGC30 MPY30 MZU30 NJQ30 NTM30 ODI30 ONE30 OXA30 PGW30 PQS30 QAO30 QKK30 QUG30 REC30 RNY30 RXU30 SHQ30 SRM30 TBI30 TLE30 TVA30 UEW30 UOS30 UYO30 VIK30 VSG30 WCC30 WLY30 WVU30 M65566 JI65566 TE65566 ADA65566 AMW65566 AWS65566 BGO65566 BQK65566 CAG65566 CKC65566 CTY65566 DDU65566 DNQ65566 DXM65566 EHI65566 ERE65566 FBA65566 FKW65566 FUS65566 GEO65566 GOK65566 GYG65566 HIC65566 HRY65566 IBU65566 ILQ65566 IVM65566 JFI65566 JPE65566 JZA65566 KIW65566 KSS65566 LCO65566 LMK65566 LWG65566 MGC65566 MPY65566 MZU65566 NJQ65566 NTM65566 ODI65566 ONE65566 OXA65566 PGW65566 PQS65566 QAO65566 QKK65566 QUG65566 REC65566 RNY65566 RXU65566 SHQ65566 SRM65566 TBI65566 TLE65566 TVA65566 UEW65566 UOS65566 UYO65566 VIK65566 VSG65566 WCC65566 WLY65566 WVU65566 M131102 JI131102 TE131102 ADA131102 AMW131102 AWS131102 BGO131102 BQK131102 CAG131102 CKC131102 CTY131102 DDU131102 DNQ131102 DXM131102 EHI131102 ERE131102 FBA131102 FKW131102 FUS131102 GEO131102 GOK131102 GYG131102 HIC131102 HRY131102 IBU131102 ILQ131102 IVM131102 JFI131102 JPE131102 JZA131102 KIW131102 KSS131102 LCO131102 LMK131102 LWG131102 MGC131102 MPY131102 MZU131102 NJQ131102 NTM131102 ODI131102 ONE131102 OXA131102 PGW131102 PQS131102 QAO131102 QKK131102 QUG131102 REC131102 RNY131102 RXU131102 SHQ131102 SRM131102 TBI131102 TLE131102 TVA131102 UEW131102 UOS131102 UYO131102 VIK131102 VSG131102 WCC131102 WLY131102 WVU131102 M196638 JI196638 TE196638 ADA196638 AMW196638 AWS196638 BGO196638 BQK196638 CAG196638 CKC196638 CTY196638 DDU196638 DNQ196638 DXM196638 EHI196638 ERE196638 FBA196638 FKW196638 FUS196638 GEO196638 GOK196638 GYG196638 HIC196638 HRY196638 IBU196638 ILQ196638 IVM196638 JFI196638 JPE196638 JZA196638 KIW196638 KSS196638 LCO196638 LMK196638 LWG196638 MGC196638 MPY196638 MZU196638 NJQ196638 NTM196638 ODI196638 ONE196638 OXA196638 PGW196638 PQS196638 QAO196638 QKK196638 QUG196638 REC196638 RNY196638 RXU196638 SHQ196638 SRM196638 TBI196638 TLE196638 TVA196638 UEW196638 UOS196638 UYO196638 VIK196638 VSG196638 WCC196638 WLY196638 WVU196638 M262174 JI262174 TE262174 ADA262174 AMW262174 AWS262174 BGO262174 BQK262174 CAG262174 CKC262174 CTY262174 DDU262174 DNQ262174 DXM262174 EHI262174 ERE262174 FBA262174 FKW262174 FUS262174 GEO262174 GOK262174 GYG262174 HIC262174 HRY262174 IBU262174 ILQ262174 IVM262174 JFI262174 JPE262174 JZA262174 KIW262174 KSS262174 LCO262174 LMK262174 LWG262174 MGC262174 MPY262174 MZU262174 NJQ262174 NTM262174 ODI262174 ONE262174 OXA262174 PGW262174 PQS262174 QAO262174 QKK262174 QUG262174 REC262174 RNY262174 RXU262174 SHQ262174 SRM262174 TBI262174 TLE262174 TVA262174 UEW262174 UOS262174 UYO262174 VIK262174 VSG262174 WCC262174 WLY262174 WVU262174 M327710 JI327710 TE327710 ADA327710 AMW327710 AWS327710 BGO327710 BQK327710 CAG327710 CKC327710 CTY327710 DDU327710 DNQ327710 DXM327710 EHI327710 ERE327710 FBA327710 FKW327710 FUS327710 GEO327710 GOK327710 GYG327710 HIC327710 HRY327710 IBU327710 ILQ327710 IVM327710 JFI327710 JPE327710 JZA327710 KIW327710 KSS327710 LCO327710 LMK327710 LWG327710 MGC327710 MPY327710 MZU327710 NJQ327710 NTM327710 ODI327710 ONE327710 OXA327710 PGW327710 PQS327710 QAO327710 QKK327710 QUG327710 REC327710 RNY327710 RXU327710 SHQ327710 SRM327710 TBI327710 TLE327710 TVA327710 UEW327710 UOS327710 UYO327710 VIK327710 VSG327710 WCC327710 WLY327710 WVU327710 M393246 JI393246 TE393246 ADA393246 AMW393246 AWS393246 BGO393246 BQK393246 CAG393246 CKC393246 CTY393246 DDU393246 DNQ393246 DXM393246 EHI393246 ERE393246 FBA393246 FKW393246 FUS393246 GEO393246 GOK393246 GYG393246 HIC393246 HRY393246 IBU393246 ILQ393246 IVM393246 JFI393246 JPE393246 JZA393246 KIW393246 KSS393246 LCO393246 LMK393246 LWG393246 MGC393246 MPY393246 MZU393246 NJQ393246 NTM393246 ODI393246 ONE393246 OXA393246 PGW393246 PQS393246 QAO393246 QKK393246 QUG393246 REC393246 RNY393246 RXU393246 SHQ393246 SRM393246 TBI393246 TLE393246 TVA393246 UEW393246 UOS393246 UYO393246 VIK393246 VSG393246 WCC393246 WLY393246 WVU393246 M458782 JI458782 TE458782 ADA458782 AMW458782 AWS458782 BGO458782 BQK458782 CAG458782 CKC458782 CTY458782 DDU458782 DNQ458782 DXM458782 EHI458782 ERE458782 FBA458782 FKW458782 FUS458782 GEO458782 GOK458782 GYG458782 HIC458782 HRY458782 IBU458782 ILQ458782 IVM458782 JFI458782 JPE458782 JZA458782 KIW458782 KSS458782 LCO458782 LMK458782 LWG458782 MGC458782 MPY458782 MZU458782 NJQ458782 NTM458782 ODI458782 ONE458782 OXA458782 PGW458782 PQS458782 QAO458782 QKK458782 QUG458782 REC458782 RNY458782 RXU458782 SHQ458782 SRM458782 TBI458782 TLE458782 TVA458782 UEW458782 UOS458782 UYO458782 VIK458782 VSG458782 WCC458782 WLY458782 WVU458782 M524318 JI524318 TE524318 ADA524318 AMW524318 AWS524318 BGO524318 BQK524318 CAG524318 CKC524318 CTY524318 DDU524318 DNQ524318 DXM524318 EHI524318 ERE524318 FBA524318 FKW524318 FUS524318 GEO524318 GOK524318 GYG524318 HIC524318 HRY524318 IBU524318 ILQ524318 IVM524318 JFI524318 JPE524318 JZA524318 KIW524318 KSS524318 LCO524318 LMK524318 LWG524318 MGC524318 MPY524318 MZU524318 NJQ524318 NTM524318 ODI524318 ONE524318 OXA524318 PGW524318 PQS524318 QAO524318 QKK524318 QUG524318 REC524318 RNY524318 RXU524318 SHQ524318 SRM524318 TBI524318 TLE524318 TVA524318 UEW524318 UOS524318 UYO524318 VIK524318 VSG524318 WCC524318 WLY524318 WVU524318 M589854 JI589854 TE589854 ADA589854 AMW589854 AWS589854 BGO589854 BQK589854 CAG589854 CKC589854 CTY589854 DDU589854 DNQ589854 DXM589854 EHI589854 ERE589854 FBA589854 FKW589854 FUS589854 GEO589854 GOK589854 GYG589854 HIC589854 HRY589854 IBU589854 ILQ589854 IVM589854 JFI589854 JPE589854 JZA589854 KIW589854 KSS589854 LCO589854 LMK589854 LWG589854 MGC589854 MPY589854 MZU589854 NJQ589854 NTM589854 ODI589854 ONE589854 OXA589854 PGW589854 PQS589854 QAO589854 QKK589854 QUG589854 REC589854 RNY589854 RXU589854 SHQ589854 SRM589854 TBI589854 TLE589854 TVA589854 UEW589854 UOS589854 UYO589854 VIK589854 VSG589854 WCC589854 WLY589854 WVU589854 M655390 JI655390 TE655390 ADA655390 AMW655390 AWS655390 BGO655390 BQK655390 CAG655390 CKC655390 CTY655390 DDU655390 DNQ655390 DXM655390 EHI655390 ERE655390 FBA655390 FKW655390 FUS655390 GEO655390 GOK655390 GYG655390 HIC655390 HRY655390 IBU655390 ILQ655390 IVM655390 JFI655390 JPE655390 JZA655390 KIW655390 KSS655390 LCO655390 LMK655390 LWG655390 MGC655390 MPY655390 MZU655390 NJQ655390 NTM655390 ODI655390 ONE655390 OXA655390 PGW655390 PQS655390 QAO655390 QKK655390 QUG655390 REC655390 RNY655390 RXU655390 SHQ655390 SRM655390 TBI655390 TLE655390 TVA655390 UEW655390 UOS655390 UYO655390 VIK655390 VSG655390 WCC655390 WLY655390 WVU655390 M720926 JI720926 TE720926 ADA720926 AMW720926 AWS720926 BGO720926 BQK720926 CAG720926 CKC720926 CTY720926 DDU720926 DNQ720926 DXM720926 EHI720926 ERE720926 FBA720926 FKW720926 FUS720926 GEO720926 GOK720926 GYG720926 HIC720926 HRY720926 IBU720926 ILQ720926 IVM720926 JFI720926 JPE720926 JZA720926 KIW720926 KSS720926 LCO720926 LMK720926 LWG720926 MGC720926 MPY720926 MZU720926 NJQ720926 NTM720926 ODI720926 ONE720926 OXA720926 PGW720926 PQS720926 QAO720926 QKK720926 QUG720926 REC720926 RNY720926 RXU720926 SHQ720926 SRM720926 TBI720926 TLE720926 TVA720926 UEW720926 UOS720926 UYO720926 VIK720926 VSG720926 WCC720926 WLY720926 WVU720926 M786462 JI786462 TE786462 ADA786462 AMW786462 AWS786462 BGO786462 BQK786462 CAG786462 CKC786462 CTY786462 DDU786462 DNQ786462 DXM786462 EHI786462 ERE786462 FBA786462 FKW786462 FUS786462 GEO786462 GOK786462 GYG786462 HIC786462 HRY786462 IBU786462 ILQ786462 IVM786462 JFI786462 JPE786462 JZA786462 KIW786462 KSS786462 LCO786462 LMK786462 LWG786462 MGC786462 MPY786462 MZU786462 NJQ786462 NTM786462 ODI786462 ONE786462 OXA786462 PGW786462 PQS786462 QAO786462 QKK786462 QUG786462 REC786462 RNY786462 RXU786462 SHQ786462 SRM786462 TBI786462 TLE786462 TVA786462 UEW786462 UOS786462 UYO786462 VIK786462 VSG786462 WCC786462 WLY786462 WVU786462 M851998 JI851998 TE851998 ADA851998 AMW851998 AWS851998 BGO851998 BQK851998 CAG851998 CKC851998 CTY851998 DDU851998 DNQ851998 DXM851998 EHI851998 ERE851998 FBA851998 FKW851998 FUS851998 GEO851998 GOK851998 GYG851998 HIC851998 HRY851998 IBU851998 ILQ851998 IVM851998 JFI851998 JPE851998 JZA851998 KIW851998 KSS851998 LCO851998 LMK851998 LWG851998 MGC851998 MPY851998 MZU851998 NJQ851998 NTM851998 ODI851998 ONE851998 OXA851998 PGW851998 PQS851998 QAO851998 QKK851998 QUG851998 REC851998 RNY851998 RXU851998 SHQ851998 SRM851998 TBI851998 TLE851998 TVA851998 UEW851998 UOS851998 UYO851998 VIK851998 VSG851998 WCC851998 WLY851998 WVU851998 M917534 JI917534 TE917534 ADA917534 AMW917534 AWS917534 BGO917534 BQK917534 CAG917534 CKC917534 CTY917534 DDU917534 DNQ917534 DXM917534 EHI917534 ERE917534 FBA917534 FKW917534 FUS917534 GEO917534 GOK917534 GYG917534 HIC917534 HRY917534 IBU917534 ILQ917534 IVM917534 JFI917534 JPE917534 JZA917534 KIW917534 KSS917534 LCO917534 LMK917534 LWG917534 MGC917534 MPY917534 MZU917534 NJQ917534 NTM917534 ODI917534 ONE917534 OXA917534 PGW917534 PQS917534 QAO917534 QKK917534 QUG917534 REC917534 RNY917534 RXU917534 SHQ917534 SRM917534 TBI917534 TLE917534 TVA917534 UEW917534 UOS917534 UYO917534 VIK917534 VSG917534 WCC917534 WLY917534 WVU917534 M983070 JI983070 TE983070 ADA983070 AMW983070 AWS983070 BGO983070 BQK983070 CAG983070 CKC983070 CTY983070 DDU983070 DNQ983070 DXM983070 EHI983070 ERE983070 FBA983070 FKW983070 FUS983070 GEO983070 GOK983070 GYG983070 HIC983070 HRY983070 IBU983070 ILQ983070 IVM983070 JFI983070 JPE983070 JZA983070 KIW983070 KSS983070 LCO983070 LMK983070 LWG983070 MGC983070 MPY983070 MZU983070 NJQ983070 NTM983070 ODI983070 ONE983070 OXA983070 PGW983070 PQS983070 QAO983070 QKK983070 QUG983070 REC983070 RNY983070 RXU983070 SHQ983070 SRM983070 TBI983070 TLE983070 TVA983070 UEW983070 UOS983070 UYO983070 VIK983070 VSG983070 WCC983070 WLY983070 WVU983070 I12 JE12 TA12 ACW12 AMS12 AWO12 BGK12 BQG12 CAC12 CJY12 CTU12 DDQ12 DNM12 DXI12 EHE12 ERA12 FAW12 FKS12 FUO12 GEK12 GOG12 GYC12 HHY12 HRU12 IBQ12 ILM12 IVI12 JFE12 JPA12 JYW12 KIS12 KSO12 LCK12 LMG12 LWC12 MFY12 MPU12 MZQ12 NJM12 NTI12 ODE12 ONA12 OWW12 PGS12 PQO12 QAK12 QKG12 QUC12 RDY12 RNU12 RXQ12 SHM12 SRI12 TBE12 TLA12 TUW12 UES12 UOO12 UYK12 VIG12 VSC12 WBY12 WLU12 WVQ12 I65548 JE65548 TA65548 ACW65548 AMS65548 AWO65548 BGK65548 BQG65548 CAC65548 CJY65548 CTU65548 DDQ65548 DNM65548 DXI65548 EHE65548 ERA65548 FAW65548 FKS65548 FUO65548 GEK65548 GOG65548 GYC65548 HHY65548 HRU65548 IBQ65548 ILM65548 IVI65548 JFE65548 JPA65548 JYW65548 KIS65548 KSO65548 LCK65548 LMG65548 LWC65548 MFY65548 MPU65548 MZQ65548 NJM65548 NTI65548 ODE65548 ONA65548 OWW65548 PGS65548 PQO65548 QAK65548 QKG65548 QUC65548 RDY65548 RNU65548 RXQ65548 SHM65548 SRI65548 TBE65548 TLA65548 TUW65548 UES65548 UOO65548 UYK65548 VIG65548 VSC65548 WBY65548 WLU65548 WVQ65548 I131084 JE131084 TA131084 ACW131084 AMS131084 AWO131084 BGK131084 BQG131084 CAC131084 CJY131084 CTU131084 DDQ131084 DNM131084 DXI131084 EHE131084 ERA131084 FAW131084 FKS131084 FUO131084 GEK131084 GOG131084 GYC131084 HHY131084 HRU131084 IBQ131084 ILM131084 IVI131084 JFE131084 JPA131084 JYW131084 KIS131084 KSO131084 LCK131084 LMG131084 LWC131084 MFY131084 MPU131084 MZQ131084 NJM131084 NTI131084 ODE131084 ONA131084 OWW131084 PGS131084 PQO131084 QAK131084 QKG131084 QUC131084 RDY131084 RNU131084 RXQ131084 SHM131084 SRI131084 TBE131084 TLA131084 TUW131084 UES131084 UOO131084 UYK131084 VIG131084 VSC131084 WBY131084 WLU131084 WVQ131084 I196620 JE196620 TA196620 ACW196620 AMS196620 AWO196620 BGK196620 BQG196620 CAC196620 CJY196620 CTU196620 DDQ196620 DNM196620 DXI196620 EHE196620 ERA196620 FAW196620 FKS196620 FUO196620 GEK196620 GOG196620 GYC196620 HHY196620 HRU196620 IBQ196620 ILM196620 IVI196620 JFE196620 JPA196620 JYW196620 KIS196620 KSO196620 LCK196620 LMG196620 LWC196620 MFY196620 MPU196620 MZQ196620 NJM196620 NTI196620 ODE196620 ONA196620 OWW196620 PGS196620 PQO196620 QAK196620 QKG196620 QUC196620 RDY196620 RNU196620 RXQ196620 SHM196620 SRI196620 TBE196620 TLA196620 TUW196620 UES196620 UOO196620 UYK196620 VIG196620 VSC196620 WBY196620 WLU196620 WVQ196620 I262156 JE262156 TA262156 ACW262156 AMS262156 AWO262156 BGK262156 BQG262156 CAC262156 CJY262156 CTU262156 DDQ262156 DNM262156 DXI262156 EHE262156 ERA262156 FAW262156 FKS262156 FUO262156 GEK262156 GOG262156 GYC262156 HHY262156 HRU262156 IBQ262156 ILM262156 IVI262156 JFE262156 JPA262156 JYW262156 KIS262156 KSO262156 LCK262156 LMG262156 LWC262156 MFY262156 MPU262156 MZQ262156 NJM262156 NTI262156 ODE262156 ONA262156 OWW262156 PGS262156 PQO262156 QAK262156 QKG262156 QUC262156 RDY262156 RNU262156 RXQ262156 SHM262156 SRI262156 TBE262156 TLA262156 TUW262156 UES262156 UOO262156 UYK262156 VIG262156 VSC262156 WBY262156 WLU262156 WVQ262156 I327692 JE327692 TA327692 ACW327692 AMS327692 AWO327692 BGK327692 BQG327692 CAC327692 CJY327692 CTU327692 DDQ327692 DNM327692 DXI327692 EHE327692 ERA327692 FAW327692 FKS327692 FUO327692 GEK327692 GOG327692 GYC327692 HHY327692 HRU327692 IBQ327692 ILM327692 IVI327692 JFE327692 JPA327692 JYW327692 KIS327692 KSO327692 LCK327692 LMG327692 LWC327692 MFY327692 MPU327692 MZQ327692 NJM327692 NTI327692 ODE327692 ONA327692 OWW327692 PGS327692 PQO327692 QAK327692 QKG327692 QUC327692 RDY327692 RNU327692 RXQ327692 SHM327692 SRI327692 TBE327692 TLA327692 TUW327692 UES327692 UOO327692 UYK327692 VIG327692 VSC327692 WBY327692 WLU327692 WVQ327692 I393228 JE393228 TA393228 ACW393228 AMS393228 AWO393228 BGK393228 BQG393228 CAC393228 CJY393228 CTU393228 DDQ393228 DNM393228 DXI393228 EHE393228 ERA393228 FAW393228 FKS393228 FUO393228 GEK393228 GOG393228 GYC393228 HHY393228 HRU393228 IBQ393228 ILM393228 IVI393228 JFE393228 JPA393228 JYW393228 KIS393228 KSO393228 LCK393228 LMG393228 LWC393228 MFY393228 MPU393228 MZQ393228 NJM393228 NTI393228 ODE393228 ONA393228 OWW393228 PGS393228 PQO393228 QAK393228 QKG393228 QUC393228 RDY393228 RNU393228 RXQ393228 SHM393228 SRI393228 TBE393228 TLA393228 TUW393228 UES393228 UOO393228 UYK393228 VIG393228 VSC393228 WBY393228 WLU393228 WVQ393228 I458764 JE458764 TA458764 ACW458764 AMS458764 AWO458764 BGK458764 BQG458764 CAC458764 CJY458764 CTU458764 DDQ458764 DNM458764 DXI458764 EHE458764 ERA458764 FAW458764 FKS458764 FUO458764 GEK458764 GOG458764 GYC458764 HHY458764 HRU458764 IBQ458764 ILM458764 IVI458764 JFE458764 JPA458764 JYW458764 KIS458764 KSO458764 LCK458764 LMG458764 LWC458764 MFY458764 MPU458764 MZQ458764 NJM458764 NTI458764 ODE458764 ONA458764 OWW458764 PGS458764 PQO458764 QAK458764 QKG458764 QUC458764 RDY458764 RNU458764 RXQ458764 SHM458764 SRI458764 TBE458764 TLA458764 TUW458764 UES458764 UOO458764 UYK458764 VIG458764 VSC458764 WBY458764 WLU458764 WVQ458764 I524300 JE524300 TA524300 ACW524300 AMS524300 AWO524300 BGK524300 BQG524300 CAC524300 CJY524300 CTU524300 DDQ524300 DNM524300 DXI524300 EHE524300 ERA524300 FAW524300 FKS524300 FUO524300 GEK524300 GOG524300 GYC524300 HHY524300 HRU524300 IBQ524300 ILM524300 IVI524300 JFE524300 JPA524300 JYW524300 KIS524300 KSO524300 LCK524300 LMG524300 LWC524300 MFY524300 MPU524300 MZQ524300 NJM524300 NTI524300 ODE524300 ONA524300 OWW524300 PGS524300 PQO524300 QAK524300 QKG524300 QUC524300 RDY524300 RNU524300 RXQ524300 SHM524300 SRI524300 TBE524300 TLA524300 TUW524300 UES524300 UOO524300 UYK524300 VIG524300 VSC524300 WBY524300 WLU524300 WVQ524300 I589836 JE589836 TA589836 ACW589836 AMS589836 AWO589836 BGK589836 BQG589836 CAC589836 CJY589836 CTU589836 DDQ589836 DNM589836 DXI589836 EHE589836 ERA589836 FAW589836 FKS589836 FUO589836 GEK589836 GOG589836 GYC589836 HHY589836 HRU589836 IBQ589836 ILM589836 IVI589836 JFE589836 JPA589836 JYW589836 KIS589836 KSO589836 LCK589836 LMG589836 LWC589836 MFY589836 MPU589836 MZQ589836 NJM589836 NTI589836 ODE589836 ONA589836 OWW589836 PGS589836 PQO589836 QAK589836 QKG589836 QUC589836 RDY589836 RNU589836 RXQ589836 SHM589836 SRI589836 TBE589836 TLA589836 TUW589836 UES589836 UOO589836 UYK589836 VIG589836 VSC589836 WBY589836 WLU589836 WVQ589836 I655372 JE655372 TA655372 ACW655372 AMS655372 AWO655372 BGK655372 BQG655372 CAC655372 CJY655372 CTU655372 DDQ655372 DNM655372 DXI655372 EHE655372 ERA655372 FAW655372 FKS655372 FUO655372 GEK655372 GOG655372 GYC655372 HHY655372 HRU655372 IBQ655372 ILM655372 IVI655372 JFE655372 JPA655372 JYW655372 KIS655372 KSO655372 LCK655372 LMG655372 LWC655372 MFY655372 MPU655372 MZQ655372 NJM655372 NTI655372 ODE655372 ONA655372 OWW655372 PGS655372 PQO655372 QAK655372 QKG655372 QUC655372 RDY655372 RNU655372 RXQ655372 SHM655372 SRI655372 TBE655372 TLA655372 TUW655372 UES655372 UOO655372 UYK655372 VIG655372 VSC655372 WBY655372 WLU655372 WVQ655372 I720908 JE720908 TA720908 ACW720908 AMS720908 AWO720908 BGK720908 BQG720908 CAC720908 CJY720908 CTU720908 DDQ720908 DNM720908 DXI720908 EHE720908 ERA720908 FAW720908 FKS720908 FUO720908 GEK720908 GOG720908 GYC720908 HHY720908 HRU720908 IBQ720908 ILM720908 IVI720908 JFE720908 JPA720908 JYW720908 KIS720908 KSO720908 LCK720908 LMG720908 LWC720908 MFY720908 MPU720908 MZQ720908 NJM720908 NTI720908 ODE720908 ONA720908 OWW720908 PGS720908 PQO720908 QAK720908 QKG720908 QUC720908 RDY720908 RNU720908 RXQ720908 SHM720908 SRI720908 TBE720908 TLA720908 TUW720908 UES720908 UOO720908 UYK720908 VIG720908 VSC720908 WBY720908 WLU720908 WVQ720908 I786444 JE786444 TA786444 ACW786444 AMS786444 AWO786444 BGK786444 BQG786444 CAC786444 CJY786444 CTU786444 DDQ786444 DNM786444 DXI786444 EHE786444 ERA786444 FAW786444 FKS786444 FUO786444 GEK786444 GOG786444 GYC786444 HHY786444 HRU786444 IBQ786444 ILM786444 IVI786444 JFE786444 JPA786444 JYW786444 KIS786444 KSO786444 LCK786444 LMG786444 LWC786444 MFY786444 MPU786444 MZQ786444 NJM786444 NTI786444 ODE786444 ONA786444 OWW786444 PGS786444 PQO786444 QAK786444 QKG786444 QUC786444 RDY786444 RNU786444 RXQ786444 SHM786444 SRI786444 TBE786444 TLA786444 TUW786444 UES786444 UOO786444 UYK786444 VIG786444 VSC786444 WBY786444 WLU786444 WVQ786444 I851980 JE851980 TA851980 ACW851980 AMS851980 AWO851980 BGK851980 BQG851980 CAC851980 CJY851980 CTU851980 DDQ851980 DNM851980 DXI851980 EHE851980 ERA851980 FAW851980 FKS851980 FUO851980 GEK851980 GOG851980 GYC851980 HHY851980 HRU851980 IBQ851980 ILM851980 IVI851980 JFE851980 JPA851980 JYW851980 KIS851980 KSO851980 LCK851980 LMG851980 LWC851980 MFY851980 MPU851980 MZQ851980 NJM851980 NTI851980 ODE851980 ONA851980 OWW851980 PGS851980 PQO851980 QAK851980 QKG851980 QUC851980 RDY851980 RNU851980 RXQ851980 SHM851980 SRI851980 TBE851980 TLA851980 TUW851980 UES851980 UOO851980 UYK851980 VIG851980 VSC851980 WBY851980 WLU851980 WVQ851980 I917516 JE917516 TA917516 ACW917516 AMS917516 AWO917516 BGK917516 BQG917516 CAC917516 CJY917516 CTU917516 DDQ917516 DNM917516 DXI917516 EHE917516 ERA917516 FAW917516 FKS917516 FUO917516 GEK917516 GOG917516 GYC917516 HHY917516 HRU917516 IBQ917516 ILM917516 IVI917516 JFE917516 JPA917516 JYW917516 KIS917516 KSO917516 LCK917516 LMG917516 LWC917516 MFY917516 MPU917516 MZQ917516 NJM917516 NTI917516 ODE917516 ONA917516 OWW917516 PGS917516 PQO917516 QAK917516 QKG917516 QUC917516 RDY917516 RNU917516 RXQ917516 SHM917516 SRI917516 TBE917516 TLA917516 TUW917516 UES917516 UOO917516 UYK917516 VIG917516 VSC917516 WBY917516 WLU917516 WVQ917516 I983052 JE983052 TA983052 ACW983052 AMS983052 AWO983052 BGK983052 BQG983052 CAC983052 CJY983052 CTU983052 DDQ983052 DNM983052 DXI983052 EHE983052 ERA983052 FAW983052 FKS983052 FUO983052 GEK983052 GOG983052 GYC983052 HHY983052 HRU983052 IBQ983052 ILM983052 IVI983052 JFE983052 JPA983052 JYW983052 KIS983052 KSO983052 LCK983052 LMG983052 LWC983052 MFY983052 MPU983052 MZQ983052 NJM983052 NTI983052 ODE983052 ONA983052 OWW983052 PGS983052 PQO983052 QAK983052 QKG983052 QUC983052 RDY983052 RNU983052 RXQ983052 SHM983052 SRI983052 TBE983052 TLA983052 TUW983052 UES983052 UOO983052 UYK983052 VIG983052 VSC983052 WBY983052 WLU983052 WVQ983052 I36 JE36 TA36 ACW36 AMS36 AWO36 BGK36 BQG36 CAC36 CJY36 CTU36 DDQ36 DNM36 DXI36 EHE36 ERA36 FAW36 FKS36 FUO36 GEK36 GOG36 GYC36 HHY36 HRU36 IBQ36 ILM36 IVI36 JFE36 JPA36 JYW36 KIS36 KSO36 LCK36 LMG36 LWC36 MFY36 MPU36 MZQ36 NJM36 NTI36 ODE36 ONA36 OWW36 PGS36 PQO36 QAK36 QKG36 QUC36 RDY36 RNU36 RXQ36 SHM36 SRI36 TBE36 TLA36 TUW36 UES36 UOO36 UYK36 VIG36 VSC36 WBY36 WLU36 WVQ36 I65572 JE65572 TA65572 ACW65572 AMS65572 AWO65572 BGK65572 BQG65572 CAC65572 CJY65572 CTU65572 DDQ65572 DNM65572 DXI65572 EHE65572 ERA65572 FAW65572 FKS65572 FUO65572 GEK65572 GOG65572 GYC65572 HHY65572 HRU65572 IBQ65572 ILM65572 IVI65572 JFE65572 JPA65572 JYW65572 KIS65572 KSO65572 LCK65572 LMG65572 LWC65572 MFY65572 MPU65572 MZQ65572 NJM65572 NTI65572 ODE65572 ONA65572 OWW65572 PGS65572 PQO65572 QAK65572 QKG65572 QUC65572 RDY65572 RNU65572 RXQ65572 SHM65572 SRI65572 TBE65572 TLA65572 TUW65572 UES65572 UOO65572 UYK65572 VIG65572 VSC65572 WBY65572 WLU65572 WVQ65572 I131108 JE131108 TA131108 ACW131108 AMS131108 AWO131108 BGK131108 BQG131108 CAC131108 CJY131108 CTU131108 DDQ131108 DNM131108 DXI131108 EHE131108 ERA131108 FAW131108 FKS131108 FUO131108 GEK131108 GOG131108 GYC131108 HHY131108 HRU131108 IBQ131108 ILM131108 IVI131108 JFE131108 JPA131108 JYW131108 KIS131108 KSO131108 LCK131108 LMG131108 LWC131108 MFY131108 MPU131108 MZQ131108 NJM131108 NTI131108 ODE131108 ONA131108 OWW131108 PGS131108 PQO131108 QAK131108 QKG131108 QUC131108 RDY131108 RNU131108 RXQ131108 SHM131108 SRI131108 TBE131108 TLA131108 TUW131108 UES131108 UOO131108 UYK131108 VIG131108 VSC131108 WBY131108 WLU131108 WVQ131108 I196644 JE196644 TA196644 ACW196644 AMS196644 AWO196644 BGK196644 BQG196644 CAC196644 CJY196644 CTU196644 DDQ196644 DNM196644 DXI196644 EHE196644 ERA196644 FAW196644 FKS196644 FUO196644 GEK196644 GOG196644 GYC196644 HHY196644 HRU196644 IBQ196644 ILM196644 IVI196644 JFE196644 JPA196644 JYW196644 KIS196644 KSO196644 LCK196644 LMG196644 LWC196644 MFY196644 MPU196644 MZQ196644 NJM196644 NTI196644 ODE196644 ONA196644 OWW196644 PGS196644 PQO196644 QAK196644 QKG196644 QUC196644 RDY196644 RNU196644 RXQ196644 SHM196644 SRI196644 TBE196644 TLA196644 TUW196644 UES196644 UOO196644 UYK196644 VIG196644 VSC196644 WBY196644 WLU196644 WVQ196644 I262180 JE262180 TA262180 ACW262180 AMS262180 AWO262180 BGK262180 BQG262180 CAC262180 CJY262180 CTU262180 DDQ262180 DNM262180 DXI262180 EHE262180 ERA262180 FAW262180 FKS262180 FUO262180 GEK262180 GOG262180 GYC262180 HHY262180 HRU262180 IBQ262180 ILM262180 IVI262180 JFE262180 JPA262180 JYW262180 KIS262180 KSO262180 LCK262180 LMG262180 LWC262180 MFY262180 MPU262180 MZQ262180 NJM262180 NTI262180 ODE262180 ONA262180 OWW262180 PGS262180 PQO262180 QAK262180 QKG262180 QUC262180 RDY262180 RNU262180 RXQ262180 SHM262180 SRI262180 TBE262180 TLA262180 TUW262180 UES262180 UOO262180 UYK262180 VIG262180 VSC262180 WBY262180 WLU262180 WVQ262180 I327716 JE327716 TA327716 ACW327716 AMS327716 AWO327716 BGK327716 BQG327716 CAC327716 CJY327716 CTU327716 DDQ327716 DNM327716 DXI327716 EHE327716 ERA327716 FAW327716 FKS327716 FUO327716 GEK327716 GOG327716 GYC327716 HHY327716 HRU327716 IBQ327716 ILM327716 IVI327716 JFE327716 JPA327716 JYW327716 KIS327716 KSO327716 LCK327716 LMG327716 LWC327716 MFY327716 MPU327716 MZQ327716 NJM327716 NTI327716 ODE327716 ONA327716 OWW327716 PGS327716 PQO327716 QAK327716 QKG327716 QUC327716 RDY327716 RNU327716 RXQ327716 SHM327716 SRI327716 TBE327716 TLA327716 TUW327716 UES327716 UOO327716 UYK327716 VIG327716 VSC327716 WBY327716 WLU327716 WVQ327716 I393252 JE393252 TA393252 ACW393252 AMS393252 AWO393252 BGK393252 BQG393252 CAC393252 CJY393252 CTU393252 DDQ393252 DNM393252 DXI393252 EHE393252 ERA393252 FAW393252 FKS393252 FUO393252 GEK393252 GOG393252 GYC393252 HHY393252 HRU393252 IBQ393252 ILM393252 IVI393252 JFE393252 JPA393252 JYW393252 KIS393252 KSO393252 LCK393252 LMG393252 LWC393252 MFY393252 MPU393252 MZQ393252 NJM393252 NTI393252 ODE393252 ONA393252 OWW393252 PGS393252 PQO393252 QAK393252 QKG393252 QUC393252 RDY393252 RNU393252 RXQ393252 SHM393252 SRI393252 TBE393252 TLA393252 TUW393252 UES393252 UOO393252 UYK393252 VIG393252 VSC393252 WBY393252 WLU393252 WVQ393252 I458788 JE458788 TA458788 ACW458788 AMS458788 AWO458788 BGK458788 BQG458788 CAC458788 CJY458788 CTU458788 DDQ458788 DNM458788 DXI458788 EHE458788 ERA458788 FAW458788 FKS458788 FUO458788 GEK458788 GOG458788 GYC458788 HHY458788 HRU458788 IBQ458788 ILM458788 IVI458788 JFE458788 JPA458788 JYW458788 KIS458788 KSO458788 LCK458788 LMG458788 LWC458788 MFY458788 MPU458788 MZQ458788 NJM458788 NTI458788 ODE458788 ONA458788 OWW458788 PGS458788 PQO458788 QAK458788 QKG458788 QUC458788 RDY458788 RNU458788 RXQ458788 SHM458788 SRI458788 TBE458788 TLA458788 TUW458788 UES458788 UOO458788 UYK458788 VIG458788 VSC458788 WBY458788 WLU458788 WVQ458788 I524324 JE524324 TA524324 ACW524324 AMS524324 AWO524324 BGK524324 BQG524324 CAC524324 CJY524324 CTU524324 DDQ524324 DNM524324 DXI524324 EHE524324 ERA524324 FAW524324 FKS524324 FUO524324 GEK524324 GOG524324 GYC524324 HHY524324 HRU524324 IBQ524324 ILM524324 IVI524324 JFE524324 JPA524324 JYW524324 KIS524324 KSO524324 LCK524324 LMG524324 LWC524324 MFY524324 MPU524324 MZQ524324 NJM524324 NTI524324 ODE524324 ONA524324 OWW524324 PGS524324 PQO524324 QAK524324 QKG524324 QUC524324 RDY524324 RNU524324 RXQ524324 SHM524324 SRI524324 TBE524324 TLA524324 TUW524324 UES524324 UOO524324 UYK524324 VIG524324 VSC524324 WBY524324 WLU524324 WVQ524324 I589860 JE589860 TA589860 ACW589860 AMS589860 AWO589860 BGK589860 BQG589860 CAC589860 CJY589860 CTU589860 DDQ589860 DNM589860 DXI589860 EHE589860 ERA589860 FAW589860 FKS589860 FUO589860 GEK589860 GOG589860 GYC589860 HHY589860 HRU589860 IBQ589860 ILM589860 IVI589860 JFE589860 JPA589860 JYW589860 KIS589860 KSO589860 LCK589860 LMG589860 LWC589860 MFY589860 MPU589860 MZQ589860 NJM589860 NTI589860 ODE589860 ONA589860 OWW589860 PGS589860 PQO589860 QAK589860 QKG589860 QUC589860 RDY589860 RNU589860 RXQ589860 SHM589860 SRI589860 TBE589860 TLA589860 TUW589860 UES589860 UOO589860 UYK589860 VIG589860 VSC589860 WBY589860 WLU589860 WVQ589860 I655396 JE655396 TA655396 ACW655396 AMS655396 AWO655396 BGK655396 BQG655396 CAC655396 CJY655396 CTU655396 DDQ655396 DNM655396 DXI655396 EHE655396 ERA655396 FAW655396 FKS655396 FUO655396 GEK655396 GOG655396 GYC655396 HHY655396 HRU655396 IBQ655396 ILM655396 IVI655396 JFE655396 JPA655396 JYW655396 KIS655396 KSO655396 LCK655396 LMG655396 LWC655396 MFY655396 MPU655396 MZQ655396 NJM655396 NTI655396 ODE655396 ONA655396 OWW655396 PGS655396 PQO655396 QAK655396 QKG655396 QUC655396 RDY655396 RNU655396 RXQ655396 SHM655396 SRI655396 TBE655396 TLA655396 TUW655396 UES655396 UOO655396 UYK655396 VIG655396 VSC655396 WBY655396 WLU655396 WVQ655396 I720932 JE720932 TA720932 ACW720932 AMS720932 AWO720932 BGK720932 BQG720932 CAC720932 CJY720932 CTU720932 DDQ720932 DNM720932 DXI720932 EHE720932 ERA720932 FAW720932 FKS720932 FUO720932 GEK720932 GOG720932 GYC720932 HHY720932 HRU720932 IBQ720932 ILM720932 IVI720932 JFE720932 JPA720932 JYW720932 KIS720932 KSO720932 LCK720932 LMG720932 LWC720932 MFY720932 MPU720932 MZQ720932 NJM720932 NTI720932 ODE720932 ONA720932 OWW720932 PGS720932 PQO720932 QAK720932 QKG720932 QUC720932 RDY720932 RNU720932 RXQ720932 SHM720932 SRI720932 TBE720932 TLA720932 TUW720932 UES720932 UOO720932 UYK720932 VIG720932 VSC720932 WBY720932 WLU720932 WVQ720932 I786468 JE786468 TA786468 ACW786468 AMS786468 AWO786468 BGK786468 BQG786468 CAC786468 CJY786468 CTU786468 DDQ786468 DNM786468 DXI786468 EHE786468 ERA786468 FAW786468 FKS786468 FUO786468 GEK786468 GOG786468 GYC786468 HHY786468 HRU786468 IBQ786468 ILM786468 IVI786468 JFE786468 JPA786468 JYW786468 KIS786468 KSO786468 LCK786468 LMG786468 LWC786468 MFY786468 MPU786468 MZQ786468 NJM786468 NTI786468 ODE786468 ONA786468 OWW786468 PGS786468 PQO786468 QAK786468 QKG786468 QUC786468 RDY786468 RNU786468 RXQ786468 SHM786468 SRI786468 TBE786468 TLA786468 TUW786468 UES786468 UOO786468 UYK786468 VIG786468 VSC786468 WBY786468 WLU786468 WVQ786468 I852004 JE852004 TA852004 ACW852004 AMS852004 AWO852004 BGK852004 BQG852004 CAC852004 CJY852004 CTU852004 DDQ852004 DNM852004 DXI852004 EHE852004 ERA852004 FAW852004 FKS852004 FUO852004 GEK852004 GOG852004 GYC852004 HHY852004 HRU852004 IBQ852004 ILM852004 IVI852004 JFE852004 JPA852004 JYW852004 KIS852004 KSO852004 LCK852004 LMG852004 LWC852004 MFY852004 MPU852004 MZQ852004 NJM852004 NTI852004 ODE852004 ONA852004 OWW852004 PGS852004 PQO852004 QAK852004 QKG852004 QUC852004 RDY852004 RNU852004 RXQ852004 SHM852004 SRI852004 TBE852004 TLA852004 TUW852004 UES852004 UOO852004 UYK852004 VIG852004 VSC852004 WBY852004 WLU852004 WVQ852004 I917540 JE917540 TA917540 ACW917540 AMS917540 AWO917540 BGK917540 BQG917540 CAC917540 CJY917540 CTU917540 DDQ917540 DNM917540 DXI917540 EHE917540 ERA917540 FAW917540 FKS917540 FUO917540 GEK917540 GOG917540 GYC917540 HHY917540 HRU917540 IBQ917540 ILM917540 IVI917540 JFE917540 JPA917540 JYW917540 KIS917540 KSO917540 LCK917540 LMG917540 LWC917540 MFY917540 MPU917540 MZQ917540 NJM917540 NTI917540 ODE917540 ONA917540 OWW917540 PGS917540 PQO917540 QAK917540 QKG917540 QUC917540 RDY917540 RNU917540 RXQ917540 SHM917540 SRI917540 TBE917540 TLA917540 TUW917540 UES917540 UOO917540 UYK917540 VIG917540 VSC917540 WBY917540 WLU917540 WVQ917540 I983076 JE983076 TA983076 ACW983076 AMS983076 AWO983076 BGK983076 BQG983076 CAC983076 CJY983076 CTU983076 DDQ983076 DNM983076 DXI983076 EHE983076 ERA983076 FAW983076 FKS983076 FUO983076 GEK983076 GOG983076 GYC983076 HHY983076 HRU983076 IBQ983076 ILM983076 IVI983076 JFE983076 JPA983076 JYW983076 KIS983076 KSO983076 LCK983076 LMG983076 LWC983076 MFY983076 MPU983076 MZQ983076 NJM983076 NTI983076 ODE983076 ONA983076 OWW983076 PGS983076 PQO983076 QAK983076 QKG983076 QUC983076 RDY983076 RNU983076 RXQ983076 SHM983076 SRI983076 TBE983076 TLA983076 TUW983076 UES983076 UOO983076 UYK983076 VIG983076 VSC983076 WBY983076 WLU983076 WVQ983076 O22 JK22 TG22 ADC22 AMY22 AWU22 BGQ22 BQM22 CAI22 CKE22 CUA22 DDW22 DNS22 DXO22 EHK22 ERG22 FBC22 FKY22 FUU22 GEQ22 GOM22 GYI22 HIE22 HSA22 IBW22 ILS22 IVO22 JFK22 JPG22 JZC22 KIY22 KSU22 LCQ22 LMM22 LWI22 MGE22 MQA22 MZW22 NJS22 NTO22 ODK22 ONG22 OXC22 PGY22 PQU22 QAQ22 QKM22 QUI22 REE22 ROA22 RXW22 SHS22 SRO22 TBK22 TLG22 TVC22 UEY22 UOU22 UYQ22 VIM22 VSI22 WCE22 WMA22 WVW22 O65558 JK65558 TG65558 ADC65558 AMY65558 AWU65558 BGQ65558 BQM65558 CAI65558 CKE65558 CUA65558 DDW65558 DNS65558 DXO65558 EHK65558 ERG65558 FBC65558 FKY65558 FUU65558 GEQ65558 GOM65558 GYI65558 HIE65558 HSA65558 IBW65558 ILS65558 IVO65558 JFK65558 JPG65558 JZC65558 KIY65558 KSU65558 LCQ65558 LMM65558 LWI65558 MGE65558 MQA65558 MZW65558 NJS65558 NTO65558 ODK65558 ONG65558 OXC65558 PGY65558 PQU65558 QAQ65558 QKM65558 QUI65558 REE65558 ROA65558 RXW65558 SHS65558 SRO65558 TBK65558 TLG65558 TVC65558 UEY65558 UOU65558 UYQ65558 VIM65558 VSI65558 WCE65558 WMA65558 WVW65558 O131094 JK131094 TG131094 ADC131094 AMY131094 AWU131094 BGQ131094 BQM131094 CAI131094 CKE131094 CUA131094 DDW131094 DNS131094 DXO131094 EHK131094 ERG131094 FBC131094 FKY131094 FUU131094 GEQ131094 GOM131094 GYI131094 HIE131094 HSA131094 IBW131094 ILS131094 IVO131094 JFK131094 JPG131094 JZC131094 KIY131094 KSU131094 LCQ131094 LMM131094 LWI131094 MGE131094 MQA131094 MZW131094 NJS131094 NTO131094 ODK131094 ONG131094 OXC131094 PGY131094 PQU131094 QAQ131094 QKM131094 QUI131094 REE131094 ROA131094 RXW131094 SHS131094 SRO131094 TBK131094 TLG131094 TVC131094 UEY131094 UOU131094 UYQ131094 VIM131094 VSI131094 WCE131094 WMA131094 WVW131094 O196630 JK196630 TG196630 ADC196630 AMY196630 AWU196630 BGQ196630 BQM196630 CAI196630 CKE196630 CUA196630 DDW196630 DNS196630 DXO196630 EHK196630 ERG196630 FBC196630 FKY196630 FUU196630 GEQ196630 GOM196630 GYI196630 HIE196630 HSA196630 IBW196630 ILS196630 IVO196630 JFK196630 JPG196630 JZC196630 KIY196630 KSU196630 LCQ196630 LMM196630 LWI196630 MGE196630 MQA196630 MZW196630 NJS196630 NTO196630 ODK196630 ONG196630 OXC196630 PGY196630 PQU196630 QAQ196630 QKM196630 QUI196630 REE196630 ROA196630 RXW196630 SHS196630 SRO196630 TBK196630 TLG196630 TVC196630 UEY196630 UOU196630 UYQ196630 VIM196630 VSI196630 WCE196630 WMA196630 WVW196630 O262166 JK262166 TG262166 ADC262166 AMY262166 AWU262166 BGQ262166 BQM262166 CAI262166 CKE262166 CUA262166 DDW262166 DNS262166 DXO262166 EHK262166 ERG262166 FBC262166 FKY262166 FUU262166 GEQ262166 GOM262166 GYI262166 HIE262166 HSA262166 IBW262166 ILS262166 IVO262166 JFK262166 JPG262166 JZC262166 KIY262166 KSU262166 LCQ262166 LMM262166 LWI262166 MGE262166 MQA262166 MZW262166 NJS262166 NTO262166 ODK262166 ONG262166 OXC262166 PGY262166 PQU262166 QAQ262166 QKM262166 QUI262166 REE262166 ROA262166 RXW262166 SHS262166 SRO262166 TBK262166 TLG262166 TVC262166 UEY262166 UOU262166 UYQ262166 VIM262166 VSI262166 WCE262166 WMA262166 WVW262166 O327702 JK327702 TG327702 ADC327702 AMY327702 AWU327702 BGQ327702 BQM327702 CAI327702 CKE327702 CUA327702 DDW327702 DNS327702 DXO327702 EHK327702 ERG327702 FBC327702 FKY327702 FUU327702 GEQ327702 GOM327702 GYI327702 HIE327702 HSA327702 IBW327702 ILS327702 IVO327702 JFK327702 JPG327702 JZC327702 KIY327702 KSU327702 LCQ327702 LMM327702 LWI327702 MGE327702 MQA327702 MZW327702 NJS327702 NTO327702 ODK327702 ONG327702 OXC327702 PGY327702 PQU327702 QAQ327702 QKM327702 QUI327702 REE327702 ROA327702 RXW327702 SHS327702 SRO327702 TBK327702 TLG327702 TVC327702 UEY327702 UOU327702 UYQ327702 VIM327702 VSI327702 WCE327702 WMA327702 WVW327702 O393238 JK393238 TG393238 ADC393238 AMY393238 AWU393238 BGQ393238 BQM393238 CAI393238 CKE393238 CUA393238 DDW393238 DNS393238 DXO393238 EHK393238 ERG393238 FBC393238 FKY393238 FUU393238 GEQ393238 GOM393238 GYI393238 HIE393238 HSA393238 IBW393238 ILS393238 IVO393238 JFK393238 JPG393238 JZC393238 KIY393238 KSU393238 LCQ393238 LMM393238 LWI393238 MGE393238 MQA393238 MZW393238 NJS393238 NTO393238 ODK393238 ONG393238 OXC393238 PGY393238 PQU393238 QAQ393238 QKM393238 QUI393238 REE393238 ROA393238 RXW393238 SHS393238 SRO393238 TBK393238 TLG393238 TVC393238 UEY393238 UOU393238 UYQ393238 VIM393238 VSI393238 WCE393238 WMA393238 WVW393238 O458774 JK458774 TG458774 ADC458774 AMY458774 AWU458774 BGQ458774 BQM458774 CAI458774 CKE458774 CUA458774 DDW458774 DNS458774 DXO458774 EHK458774 ERG458774 FBC458774 FKY458774 FUU458774 GEQ458774 GOM458774 GYI458774 HIE458774 HSA458774 IBW458774 ILS458774 IVO458774 JFK458774 JPG458774 JZC458774 KIY458774 KSU458774 LCQ458774 LMM458774 LWI458774 MGE458774 MQA458774 MZW458774 NJS458774 NTO458774 ODK458774 ONG458774 OXC458774 PGY458774 PQU458774 QAQ458774 QKM458774 QUI458774 REE458774 ROA458774 RXW458774 SHS458774 SRO458774 TBK458774 TLG458774 TVC458774 UEY458774 UOU458774 UYQ458774 VIM458774 VSI458774 WCE458774 WMA458774 WVW458774 O524310 JK524310 TG524310 ADC524310 AMY524310 AWU524310 BGQ524310 BQM524310 CAI524310 CKE524310 CUA524310 DDW524310 DNS524310 DXO524310 EHK524310 ERG524310 FBC524310 FKY524310 FUU524310 GEQ524310 GOM524310 GYI524310 HIE524310 HSA524310 IBW524310 ILS524310 IVO524310 JFK524310 JPG524310 JZC524310 KIY524310 KSU524310 LCQ524310 LMM524310 LWI524310 MGE524310 MQA524310 MZW524310 NJS524310 NTO524310 ODK524310 ONG524310 OXC524310 PGY524310 PQU524310 QAQ524310 QKM524310 QUI524310 REE524310 ROA524310 RXW524310 SHS524310 SRO524310 TBK524310 TLG524310 TVC524310 UEY524310 UOU524310 UYQ524310 VIM524310 VSI524310 WCE524310 WMA524310 WVW524310 O589846 JK589846 TG589846 ADC589846 AMY589846 AWU589846 BGQ589846 BQM589846 CAI589846 CKE589846 CUA589846 DDW589846 DNS589846 DXO589846 EHK589846 ERG589846 FBC589846 FKY589846 FUU589846 GEQ589846 GOM589846 GYI589846 HIE589846 HSA589846 IBW589846 ILS589846 IVO589846 JFK589846 JPG589846 JZC589846 KIY589846 KSU589846 LCQ589846 LMM589846 LWI589846 MGE589846 MQA589846 MZW589846 NJS589846 NTO589846 ODK589846 ONG589846 OXC589846 PGY589846 PQU589846 QAQ589846 QKM589846 QUI589846 REE589846 ROA589846 RXW589846 SHS589846 SRO589846 TBK589846 TLG589846 TVC589846 UEY589846 UOU589846 UYQ589846 VIM589846 VSI589846 WCE589846 WMA589846 WVW589846 O655382 JK655382 TG655382 ADC655382 AMY655382 AWU655382 BGQ655382 BQM655382 CAI655382 CKE655382 CUA655382 DDW655382 DNS655382 DXO655382 EHK655382 ERG655382 FBC655382 FKY655382 FUU655382 GEQ655382 GOM655382 GYI655382 HIE655382 HSA655382 IBW655382 ILS655382 IVO655382 JFK655382 JPG655382 JZC655382 KIY655382 KSU655382 LCQ655382 LMM655382 LWI655382 MGE655382 MQA655382 MZW655382 NJS655382 NTO655382 ODK655382 ONG655382 OXC655382 PGY655382 PQU655382 QAQ655382 QKM655382 QUI655382 REE655382 ROA655382 RXW655382 SHS655382 SRO655382 TBK655382 TLG655382 TVC655382 UEY655382 UOU655382 UYQ655382 VIM655382 VSI655382 WCE655382 WMA655382 WVW655382 O720918 JK720918 TG720918 ADC720918 AMY720918 AWU720918 BGQ720918 BQM720918 CAI720918 CKE720918 CUA720918 DDW720918 DNS720918 DXO720918 EHK720918 ERG720918 FBC720918 FKY720918 FUU720918 GEQ720918 GOM720918 GYI720918 HIE720918 HSA720918 IBW720918 ILS720918 IVO720918 JFK720918 JPG720918 JZC720918 KIY720918 KSU720918 LCQ720918 LMM720918 LWI720918 MGE720918 MQA720918 MZW720918 NJS720918 NTO720918 ODK720918 ONG720918 OXC720918 PGY720918 PQU720918 QAQ720918 QKM720918 QUI720918 REE720918 ROA720918 RXW720918 SHS720918 SRO720918 TBK720918 TLG720918 TVC720918 UEY720918 UOU720918 UYQ720918 VIM720918 VSI720918 WCE720918 WMA720918 WVW720918 O786454 JK786454 TG786454 ADC786454 AMY786454 AWU786454 BGQ786454 BQM786454 CAI786454 CKE786454 CUA786454 DDW786454 DNS786454 DXO786454 EHK786454 ERG786454 FBC786454 FKY786454 FUU786454 GEQ786454 GOM786454 GYI786454 HIE786454 HSA786454 IBW786454 ILS786454 IVO786454 JFK786454 JPG786454 JZC786454 KIY786454 KSU786454 LCQ786454 LMM786454 LWI786454 MGE786454 MQA786454 MZW786454 NJS786454 NTO786454 ODK786454 ONG786454 OXC786454 PGY786454 PQU786454 QAQ786454 QKM786454 QUI786454 REE786454 ROA786454 RXW786454 SHS786454 SRO786454 TBK786454 TLG786454 TVC786454 UEY786454 UOU786454 UYQ786454 VIM786454 VSI786454 WCE786454 WMA786454 WVW786454 O851990 JK851990 TG851990 ADC851990 AMY851990 AWU851990 BGQ851990 BQM851990 CAI851990 CKE851990 CUA851990 DDW851990 DNS851990 DXO851990 EHK851990 ERG851990 FBC851990 FKY851990 FUU851990 GEQ851990 GOM851990 GYI851990 HIE851990 HSA851990 IBW851990 ILS851990 IVO851990 JFK851990 JPG851990 JZC851990 KIY851990 KSU851990 LCQ851990 LMM851990 LWI851990 MGE851990 MQA851990 MZW851990 NJS851990 NTO851990 ODK851990 ONG851990 OXC851990 PGY851990 PQU851990 QAQ851990 QKM851990 QUI851990 REE851990 ROA851990 RXW851990 SHS851990 SRO851990 TBK851990 TLG851990 TVC851990 UEY851990 UOU851990 UYQ851990 VIM851990 VSI851990 WCE851990 WMA851990 WVW851990 O917526 JK917526 TG917526 ADC917526 AMY917526 AWU917526 BGQ917526 BQM917526 CAI917526 CKE917526 CUA917526 DDW917526 DNS917526 DXO917526 EHK917526 ERG917526 FBC917526 FKY917526 FUU917526 GEQ917526 GOM917526 GYI917526 HIE917526 HSA917526 IBW917526 ILS917526 IVO917526 JFK917526 JPG917526 JZC917526 KIY917526 KSU917526 LCQ917526 LMM917526 LWI917526 MGE917526 MQA917526 MZW917526 NJS917526 NTO917526 ODK917526 ONG917526 OXC917526 PGY917526 PQU917526 QAQ917526 QKM917526 QUI917526 REE917526 ROA917526 RXW917526 SHS917526 SRO917526 TBK917526 TLG917526 TVC917526 UEY917526 UOU917526 UYQ917526 VIM917526 VSI917526 WCE917526 WMA917526 WVW917526 O983062 JK983062 TG983062 ADC983062 AMY983062 AWU983062 BGQ983062 BQM983062 CAI983062 CKE983062 CUA983062 DDW983062 DNS983062 DXO983062 EHK983062 ERG983062 FBC983062 FKY983062 FUU983062 GEQ983062 GOM983062 GYI983062 HIE983062 HSA983062 IBW983062 ILS983062 IVO983062 JFK983062 JPG983062 JZC983062 KIY983062 KSU983062 LCQ983062 LMM983062 LWI983062 MGE983062 MQA983062 MZW983062 NJS983062 NTO983062 ODK983062 ONG983062 OXC983062 PGY983062 PQU983062 QAQ983062 QKM983062 QUI983062 REE983062 ROA983062 RXW983062 SHS983062 SRO983062 TBK983062 TLG983062 TVC983062 UEY983062 UOU983062 UYQ983062 VIM983062 VSI983062 WCE983062 WMA983062 WVW983062 I16 JE16 TA16 ACW16 AMS16 AWO16 BGK16 BQG16 CAC16 CJY16 CTU16 DDQ16 DNM16 DXI16 EHE16 ERA16 FAW16 FKS16 FUO16 GEK16 GOG16 GYC16 HHY16 HRU16 IBQ16 ILM16 IVI16 JFE16 JPA16 JYW16 KIS16 KSO16 LCK16 LMG16 LWC16 MFY16 MPU16 MZQ16 NJM16 NTI16 ODE16 ONA16 OWW16 PGS16 PQO16 QAK16 QKG16 QUC16 RDY16 RNU16 RXQ16 SHM16 SRI16 TBE16 TLA16 TUW16 UES16 UOO16 UYK16 VIG16 VSC16 WBY16 WLU16 WVQ16 I65552 JE65552 TA65552 ACW65552 AMS65552 AWO65552 BGK65552 BQG65552 CAC65552 CJY65552 CTU65552 DDQ65552 DNM65552 DXI65552 EHE65552 ERA65552 FAW65552 FKS65552 FUO65552 GEK65552 GOG65552 GYC65552 HHY65552 HRU65552 IBQ65552 ILM65552 IVI65552 JFE65552 JPA65552 JYW65552 KIS65552 KSO65552 LCK65552 LMG65552 LWC65552 MFY65552 MPU65552 MZQ65552 NJM65552 NTI65552 ODE65552 ONA65552 OWW65552 PGS65552 PQO65552 QAK65552 QKG65552 QUC65552 RDY65552 RNU65552 RXQ65552 SHM65552 SRI65552 TBE65552 TLA65552 TUW65552 UES65552 UOO65552 UYK65552 VIG65552 VSC65552 WBY65552 WLU65552 WVQ65552 I131088 JE131088 TA131088 ACW131088 AMS131088 AWO131088 BGK131088 BQG131088 CAC131088 CJY131088 CTU131088 DDQ131088 DNM131088 DXI131088 EHE131088 ERA131088 FAW131088 FKS131088 FUO131088 GEK131088 GOG131088 GYC131088 HHY131088 HRU131088 IBQ131088 ILM131088 IVI131088 JFE131088 JPA131088 JYW131088 KIS131088 KSO131088 LCK131088 LMG131088 LWC131088 MFY131088 MPU131088 MZQ131088 NJM131088 NTI131088 ODE131088 ONA131088 OWW131088 PGS131088 PQO131088 QAK131088 QKG131088 QUC131088 RDY131088 RNU131088 RXQ131088 SHM131088 SRI131088 TBE131088 TLA131088 TUW131088 UES131088 UOO131088 UYK131088 VIG131088 VSC131088 WBY131088 WLU131088 WVQ131088 I196624 JE196624 TA196624 ACW196624 AMS196624 AWO196624 BGK196624 BQG196624 CAC196624 CJY196624 CTU196624 DDQ196624 DNM196624 DXI196624 EHE196624 ERA196624 FAW196624 FKS196624 FUO196624 GEK196624 GOG196624 GYC196624 HHY196624 HRU196624 IBQ196624 ILM196624 IVI196624 JFE196624 JPA196624 JYW196624 KIS196624 KSO196624 LCK196624 LMG196624 LWC196624 MFY196624 MPU196624 MZQ196624 NJM196624 NTI196624 ODE196624 ONA196624 OWW196624 PGS196624 PQO196624 QAK196624 QKG196624 QUC196624 RDY196624 RNU196624 RXQ196624 SHM196624 SRI196624 TBE196624 TLA196624 TUW196624 UES196624 UOO196624 UYK196624 VIG196624 VSC196624 WBY196624 WLU196624 WVQ196624 I262160 JE262160 TA262160 ACW262160 AMS262160 AWO262160 BGK262160 BQG262160 CAC262160 CJY262160 CTU262160 DDQ262160 DNM262160 DXI262160 EHE262160 ERA262160 FAW262160 FKS262160 FUO262160 GEK262160 GOG262160 GYC262160 HHY262160 HRU262160 IBQ262160 ILM262160 IVI262160 JFE262160 JPA262160 JYW262160 KIS262160 KSO262160 LCK262160 LMG262160 LWC262160 MFY262160 MPU262160 MZQ262160 NJM262160 NTI262160 ODE262160 ONA262160 OWW262160 PGS262160 PQO262160 QAK262160 QKG262160 QUC262160 RDY262160 RNU262160 RXQ262160 SHM262160 SRI262160 TBE262160 TLA262160 TUW262160 UES262160 UOO262160 UYK262160 VIG262160 VSC262160 WBY262160 WLU262160 WVQ262160 I327696 JE327696 TA327696 ACW327696 AMS327696 AWO327696 BGK327696 BQG327696 CAC327696 CJY327696 CTU327696 DDQ327696 DNM327696 DXI327696 EHE327696 ERA327696 FAW327696 FKS327696 FUO327696 GEK327696 GOG327696 GYC327696 HHY327696 HRU327696 IBQ327696 ILM327696 IVI327696 JFE327696 JPA327696 JYW327696 KIS327696 KSO327696 LCK327696 LMG327696 LWC327696 MFY327696 MPU327696 MZQ327696 NJM327696 NTI327696 ODE327696 ONA327696 OWW327696 PGS327696 PQO327696 QAK327696 QKG327696 QUC327696 RDY327696 RNU327696 RXQ327696 SHM327696 SRI327696 TBE327696 TLA327696 TUW327696 UES327696 UOO327696 UYK327696 VIG327696 VSC327696 WBY327696 WLU327696 WVQ327696 I393232 JE393232 TA393232 ACW393232 AMS393232 AWO393232 BGK393232 BQG393232 CAC393232 CJY393232 CTU393232 DDQ393232 DNM393232 DXI393232 EHE393232 ERA393232 FAW393232 FKS393232 FUO393232 GEK393232 GOG393232 GYC393232 HHY393232 HRU393232 IBQ393232 ILM393232 IVI393232 JFE393232 JPA393232 JYW393232 KIS393232 KSO393232 LCK393232 LMG393232 LWC393232 MFY393232 MPU393232 MZQ393232 NJM393232 NTI393232 ODE393232 ONA393232 OWW393232 PGS393232 PQO393232 QAK393232 QKG393232 QUC393232 RDY393232 RNU393232 RXQ393232 SHM393232 SRI393232 TBE393232 TLA393232 TUW393232 UES393232 UOO393232 UYK393232 VIG393232 VSC393232 WBY393232 WLU393232 WVQ393232 I458768 JE458768 TA458768 ACW458768 AMS458768 AWO458768 BGK458768 BQG458768 CAC458768 CJY458768 CTU458768 DDQ458768 DNM458768 DXI458768 EHE458768 ERA458768 FAW458768 FKS458768 FUO458768 GEK458768 GOG458768 GYC458768 HHY458768 HRU458768 IBQ458768 ILM458768 IVI458768 JFE458768 JPA458768 JYW458768 KIS458768 KSO458768 LCK458768 LMG458768 LWC458768 MFY458768 MPU458768 MZQ458768 NJM458768 NTI458768 ODE458768 ONA458768 OWW458768 PGS458768 PQO458768 QAK458768 QKG458768 QUC458768 RDY458768 RNU458768 RXQ458768 SHM458768 SRI458768 TBE458768 TLA458768 TUW458768 UES458768 UOO458768 UYK458768 VIG458768 VSC458768 WBY458768 WLU458768 WVQ458768 I524304 JE524304 TA524304 ACW524304 AMS524304 AWO524304 BGK524304 BQG524304 CAC524304 CJY524304 CTU524304 DDQ524304 DNM524304 DXI524304 EHE524304 ERA524304 FAW524304 FKS524304 FUO524304 GEK524304 GOG524304 GYC524304 HHY524304 HRU524304 IBQ524304 ILM524304 IVI524304 JFE524304 JPA524304 JYW524304 KIS524304 KSO524304 LCK524304 LMG524304 LWC524304 MFY524304 MPU524304 MZQ524304 NJM524304 NTI524304 ODE524304 ONA524304 OWW524304 PGS524304 PQO524304 QAK524304 QKG524304 QUC524304 RDY524304 RNU524304 RXQ524304 SHM524304 SRI524304 TBE524304 TLA524304 TUW524304 UES524304 UOO524304 UYK524304 VIG524304 VSC524304 WBY524304 WLU524304 WVQ524304 I589840 JE589840 TA589840 ACW589840 AMS589840 AWO589840 BGK589840 BQG589840 CAC589840 CJY589840 CTU589840 DDQ589840 DNM589840 DXI589840 EHE589840 ERA589840 FAW589840 FKS589840 FUO589840 GEK589840 GOG589840 GYC589840 HHY589840 HRU589840 IBQ589840 ILM589840 IVI589840 JFE589840 JPA589840 JYW589840 KIS589840 KSO589840 LCK589840 LMG589840 LWC589840 MFY589840 MPU589840 MZQ589840 NJM589840 NTI589840 ODE589840 ONA589840 OWW589840 PGS589840 PQO589840 QAK589840 QKG589840 QUC589840 RDY589840 RNU589840 RXQ589840 SHM589840 SRI589840 TBE589840 TLA589840 TUW589840 UES589840 UOO589840 UYK589840 VIG589840 VSC589840 WBY589840 WLU589840 WVQ589840 I655376 JE655376 TA655376 ACW655376 AMS655376 AWO655376 BGK655376 BQG655376 CAC655376 CJY655376 CTU655376 DDQ655376 DNM655376 DXI655376 EHE655376 ERA655376 FAW655376 FKS655376 FUO655376 GEK655376 GOG655376 GYC655376 HHY655376 HRU655376 IBQ655376 ILM655376 IVI655376 JFE655376 JPA655376 JYW655376 KIS655376 KSO655376 LCK655376 LMG655376 LWC655376 MFY655376 MPU655376 MZQ655376 NJM655376 NTI655376 ODE655376 ONA655376 OWW655376 PGS655376 PQO655376 QAK655376 QKG655376 QUC655376 RDY655376 RNU655376 RXQ655376 SHM655376 SRI655376 TBE655376 TLA655376 TUW655376 UES655376 UOO655376 UYK655376 VIG655376 VSC655376 WBY655376 WLU655376 WVQ655376 I720912 JE720912 TA720912 ACW720912 AMS720912 AWO720912 BGK720912 BQG720912 CAC720912 CJY720912 CTU720912 DDQ720912 DNM720912 DXI720912 EHE720912 ERA720912 FAW720912 FKS720912 FUO720912 GEK720912 GOG720912 GYC720912 HHY720912 HRU720912 IBQ720912 ILM720912 IVI720912 JFE720912 JPA720912 JYW720912 KIS720912 KSO720912 LCK720912 LMG720912 LWC720912 MFY720912 MPU720912 MZQ720912 NJM720912 NTI720912 ODE720912 ONA720912 OWW720912 PGS720912 PQO720912 QAK720912 QKG720912 QUC720912 RDY720912 RNU720912 RXQ720912 SHM720912 SRI720912 TBE720912 TLA720912 TUW720912 UES720912 UOO720912 UYK720912 VIG720912 VSC720912 WBY720912 WLU720912 WVQ720912 I786448 JE786448 TA786448 ACW786448 AMS786448 AWO786448 BGK786448 BQG786448 CAC786448 CJY786448 CTU786448 DDQ786448 DNM786448 DXI786448 EHE786448 ERA786448 FAW786448 FKS786448 FUO786448 GEK786448 GOG786448 GYC786448 HHY786448 HRU786448 IBQ786448 ILM786448 IVI786448 JFE786448 JPA786448 JYW786448 KIS786448 KSO786448 LCK786448 LMG786448 LWC786448 MFY786448 MPU786448 MZQ786448 NJM786448 NTI786448 ODE786448 ONA786448 OWW786448 PGS786448 PQO786448 QAK786448 QKG786448 QUC786448 RDY786448 RNU786448 RXQ786448 SHM786448 SRI786448 TBE786448 TLA786448 TUW786448 UES786448 UOO786448 UYK786448 VIG786448 VSC786448 WBY786448 WLU786448 WVQ786448 I851984 JE851984 TA851984 ACW851984 AMS851984 AWO851984 BGK851984 BQG851984 CAC851984 CJY851984 CTU851984 DDQ851984 DNM851984 DXI851984 EHE851984 ERA851984 FAW851984 FKS851984 FUO851984 GEK851984 GOG851984 GYC851984 HHY851984 HRU851984 IBQ851984 ILM851984 IVI851984 JFE851984 JPA851984 JYW851984 KIS851984 KSO851984 LCK851984 LMG851984 LWC851984 MFY851984 MPU851984 MZQ851984 NJM851984 NTI851984 ODE851984 ONA851984 OWW851984 PGS851984 PQO851984 QAK851984 QKG851984 QUC851984 RDY851984 RNU851984 RXQ851984 SHM851984 SRI851984 TBE851984 TLA851984 TUW851984 UES851984 UOO851984 UYK851984 VIG851984 VSC851984 WBY851984 WLU851984 WVQ851984 I917520 JE917520 TA917520 ACW917520 AMS917520 AWO917520 BGK917520 BQG917520 CAC917520 CJY917520 CTU917520 DDQ917520 DNM917520 DXI917520 EHE917520 ERA917520 FAW917520 FKS917520 FUO917520 GEK917520 GOG917520 GYC917520 HHY917520 HRU917520 IBQ917520 ILM917520 IVI917520 JFE917520 JPA917520 JYW917520 KIS917520 KSO917520 LCK917520 LMG917520 LWC917520 MFY917520 MPU917520 MZQ917520 NJM917520 NTI917520 ODE917520 ONA917520 OWW917520 PGS917520 PQO917520 QAK917520 QKG917520 QUC917520 RDY917520 RNU917520 RXQ917520 SHM917520 SRI917520 TBE917520 TLA917520 TUW917520 UES917520 UOO917520 UYK917520 VIG917520 VSC917520 WBY917520 WLU917520 WVQ917520 I983056 JE983056 TA983056 ACW983056 AMS983056 AWO983056 BGK983056 BQG983056 CAC983056 CJY983056 CTU983056 DDQ983056 DNM983056 DXI983056 EHE983056 ERA983056 FAW983056 FKS983056 FUO983056 GEK983056 GOG983056 GYC983056 HHY983056 HRU983056 IBQ983056 ILM983056 IVI983056 JFE983056 JPA983056 JYW983056 KIS983056 KSO983056 LCK983056 LMG983056 LWC983056 MFY983056 MPU983056 MZQ983056 NJM983056 NTI983056 ODE983056 ONA983056 OWW983056 PGS983056 PQO983056 QAK983056 QKG983056 QUC983056 RDY983056 RNU983056 RXQ983056 SHM983056 SRI983056 TBE983056 TLA983056 TUW983056 UES983056 UOO983056 UYK983056 VIG983056 VSC983056 WBY983056 WLU983056 WVQ983056 I32 JE32 TA32 ACW32 AMS32 AWO32 BGK32 BQG32 CAC32 CJY32 CTU32 DDQ32 DNM32 DXI32 EHE32 ERA32 FAW32 FKS32 FUO32 GEK32 GOG32 GYC32 HHY32 HRU32 IBQ32 ILM32 IVI32 JFE32 JPA32 JYW32 KIS32 KSO32 LCK32 LMG32 LWC32 MFY32 MPU32 MZQ32 NJM32 NTI32 ODE32 ONA32 OWW32 PGS32 PQO32 QAK32 QKG32 QUC32 RDY32 RNU32 RXQ32 SHM32 SRI32 TBE32 TLA32 TUW32 UES32 UOO32 UYK32 VIG32 VSC32 WBY32 WLU32 WVQ32 I65568 JE65568 TA65568 ACW65568 AMS65568 AWO65568 BGK65568 BQG65568 CAC65568 CJY65568 CTU65568 DDQ65568 DNM65568 DXI65568 EHE65568 ERA65568 FAW65568 FKS65568 FUO65568 GEK65568 GOG65568 GYC65568 HHY65568 HRU65568 IBQ65568 ILM65568 IVI65568 JFE65568 JPA65568 JYW65568 KIS65568 KSO65568 LCK65568 LMG65568 LWC65568 MFY65568 MPU65568 MZQ65568 NJM65568 NTI65568 ODE65568 ONA65568 OWW65568 PGS65568 PQO65568 QAK65568 QKG65568 QUC65568 RDY65568 RNU65568 RXQ65568 SHM65568 SRI65568 TBE65568 TLA65568 TUW65568 UES65568 UOO65568 UYK65568 VIG65568 VSC65568 WBY65568 WLU65568 WVQ65568 I131104 JE131104 TA131104 ACW131104 AMS131104 AWO131104 BGK131104 BQG131104 CAC131104 CJY131104 CTU131104 DDQ131104 DNM131104 DXI131104 EHE131104 ERA131104 FAW131104 FKS131104 FUO131104 GEK131104 GOG131104 GYC131104 HHY131104 HRU131104 IBQ131104 ILM131104 IVI131104 JFE131104 JPA131104 JYW131104 KIS131104 KSO131104 LCK131104 LMG131104 LWC131104 MFY131104 MPU131104 MZQ131104 NJM131104 NTI131104 ODE131104 ONA131104 OWW131104 PGS131104 PQO131104 QAK131104 QKG131104 QUC131104 RDY131104 RNU131104 RXQ131104 SHM131104 SRI131104 TBE131104 TLA131104 TUW131104 UES131104 UOO131104 UYK131104 VIG131104 VSC131104 WBY131104 WLU131104 WVQ131104 I196640 JE196640 TA196640 ACW196640 AMS196640 AWO196640 BGK196640 BQG196640 CAC196640 CJY196640 CTU196640 DDQ196640 DNM196640 DXI196640 EHE196640 ERA196640 FAW196640 FKS196640 FUO196640 GEK196640 GOG196640 GYC196640 HHY196640 HRU196640 IBQ196640 ILM196640 IVI196640 JFE196640 JPA196640 JYW196640 KIS196640 KSO196640 LCK196640 LMG196640 LWC196640 MFY196640 MPU196640 MZQ196640 NJM196640 NTI196640 ODE196640 ONA196640 OWW196640 PGS196640 PQO196640 QAK196640 QKG196640 QUC196640 RDY196640 RNU196640 RXQ196640 SHM196640 SRI196640 TBE196640 TLA196640 TUW196640 UES196640 UOO196640 UYK196640 VIG196640 VSC196640 WBY196640 WLU196640 WVQ196640 I262176 JE262176 TA262176 ACW262176 AMS262176 AWO262176 BGK262176 BQG262176 CAC262176 CJY262176 CTU262176 DDQ262176 DNM262176 DXI262176 EHE262176 ERA262176 FAW262176 FKS262176 FUO262176 GEK262176 GOG262176 GYC262176 HHY262176 HRU262176 IBQ262176 ILM262176 IVI262176 JFE262176 JPA262176 JYW262176 KIS262176 KSO262176 LCK262176 LMG262176 LWC262176 MFY262176 MPU262176 MZQ262176 NJM262176 NTI262176 ODE262176 ONA262176 OWW262176 PGS262176 PQO262176 QAK262176 QKG262176 QUC262176 RDY262176 RNU262176 RXQ262176 SHM262176 SRI262176 TBE262176 TLA262176 TUW262176 UES262176 UOO262176 UYK262176 VIG262176 VSC262176 WBY262176 WLU262176 WVQ262176 I327712 JE327712 TA327712 ACW327712 AMS327712 AWO327712 BGK327712 BQG327712 CAC327712 CJY327712 CTU327712 DDQ327712 DNM327712 DXI327712 EHE327712 ERA327712 FAW327712 FKS327712 FUO327712 GEK327712 GOG327712 GYC327712 HHY327712 HRU327712 IBQ327712 ILM327712 IVI327712 JFE327712 JPA327712 JYW327712 KIS327712 KSO327712 LCK327712 LMG327712 LWC327712 MFY327712 MPU327712 MZQ327712 NJM327712 NTI327712 ODE327712 ONA327712 OWW327712 PGS327712 PQO327712 QAK327712 QKG327712 QUC327712 RDY327712 RNU327712 RXQ327712 SHM327712 SRI327712 TBE327712 TLA327712 TUW327712 UES327712 UOO327712 UYK327712 VIG327712 VSC327712 WBY327712 WLU327712 WVQ327712 I393248 JE393248 TA393248 ACW393248 AMS393248 AWO393248 BGK393248 BQG393248 CAC393248 CJY393248 CTU393248 DDQ393248 DNM393248 DXI393248 EHE393248 ERA393248 FAW393248 FKS393248 FUO393248 GEK393248 GOG393248 GYC393248 HHY393248 HRU393248 IBQ393248 ILM393248 IVI393248 JFE393248 JPA393248 JYW393248 KIS393248 KSO393248 LCK393248 LMG393248 LWC393248 MFY393248 MPU393248 MZQ393248 NJM393248 NTI393248 ODE393248 ONA393248 OWW393248 PGS393248 PQO393248 QAK393248 QKG393248 QUC393248 RDY393248 RNU393248 RXQ393248 SHM393248 SRI393248 TBE393248 TLA393248 TUW393248 UES393248 UOO393248 UYK393248 VIG393248 VSC393248 WBY393248 WLU393248 WVQ393248 I458784 JE458784 TA458784 ACW458784 AMS458784 AWO458784 BGK458784 BQG458784 CAC458784 CJY458784 CTU458784 DDQ458784 DNM458784 DXI458784 EHE458784 ERA458784 FAW458784 FKS458784 FUO458784 GEK458784 GOG458784 GYC458784 HHY458784 HRU458784 IBQ458784 ILM458784 IVI458784 JFE458784 JPA458784 JYW458784 KIS458784 KSO458784 LCK458784 LMG458784 LWC458784 MFY458784 MPU458784 MZQ458784 NJM458784 NTI458784 ODE458784 ONA458784 OWW458784 PGS458784 PQO458784 QAK458784 QKG458784 QUC458784 RDY458784 RNU458784 RXQ458784 SHM458784 SRI458784 TBE458784 TLA458784 TUW458784 UES458784 UOO458784 UYK458784 VIG458784 VSC458784 WBY458784 WLU458784 WVQ458784 I524320 JE524320 TA524320 ACW524320 AMS524320 AWO524320 BGK524320 BQG524320 CAC524320 CJY524320 CTU524320 DDQ524320 DNM524320 DXI524320 EHE524320 ERA524320 FAW524320 FKS524320 FUO524320 GEK524320 GOG524320 GYC524320 HHY524320 HRU524320 IBQ524320 ILM524320 IVI524320 JFE524320 JPA524320 JYW524320 KIS524320 KSO524320 LCK524320 LMG524320 LWC524320 MFY524320 MPU524320 MZQ524320 NJM524320 NTI524320 ODE524320 ONA524320 OWW524320 PGS524320 PQO524320 QAK524320 QKG524320 QUC524320 RDY524320 RNU524320 RXQ524320 SHM524320 SRI524320 TBE524320 TLA524320 TUW524320 UES524320 UOO524320 UYK524320 VIG524320 VSC524320 WBY524320 WLU524320 WVQ524320 I589856 JE589856 TA589856 ACW589856 AMS589856 AWO589856 BGK589856 BQG589856 CAC589856 CJY589856 CTU589856 DDQ589856 DNM589856 DXI589856 EHE589856 ERA589856 FAW589856 FKS589856 FUO589856 GEK589856 GOG589856 GYC589856 HHY589856 HRU589856 IBQ589856 ILM589856 IVI589856 JFE589856 JPA589856 JYW589856 KIS589856 KSO589856 LCK589856 LMG589856 LWC589856 MFY589856 MPU589856 MZQ589856 NJM589856 NTI589856 ODE589856 ONA589856 OWW589856 PGS589856 PQO589856 QAK589856 QKG589856 QUC589856 RDY589856 RNU589856 RXQ589856 SHM589856 SRI589856 TBE589856 TLA589856 TUW589856 UES589856 UOO589856 UYK589856 VIG589856 VSC589856 WBY589856 WLU589856 WVQ589856 I655392 JE655392 TA655392 ACW655392 AMS655392 AWO655392 BGK655392 BQG655392 CAC655392 CJY655392 CTU655392 DDQ655392 DNM655392 DXI655392 EHE655392 ERA655392 FAW655392 FKS655392 FUO655392 GEK655392 GOG655392 GYC655392 HHY655392 HRU655392 IBQ655392 ILM655392 IVI655392 JFE655392 JPA655392 JYW655392 KIS655392 KSO655392 LCK655392 LMG655392 LWC655392 MFY655392 MPU655392 MZQ655392 NJM655392 NTI655392 ODE655392 ONA655392 OWW655392 PGS655392 PQO655392 QAK655392 QKG655392 QUC655392 RDY655392 RNU655392 RXQ655392 SHM655392 SRI655392 TBE655392 TLA655392 TUW655392 UES655392 UOO655392 UYK655392 VIG655392 VSC655392 WBY655392 WLU655392 WVQ655392 I720928 JE720928 TA720928 ACW720928 AMS720928 AWO720928 BGK720928 BQG720928 CAC720928 CJY720928 CTU720928 DDQ720928 DNM720928 DXI720928 EHE720928 ERA720928 FAW720928 FKS720928 FUO720928 GEK720928 GOG720928 GYC720928 HHY720928 HRU720928 IBQ720928 ILM720928 IVI720928 JFE720928 JPA720928 JYW720928 KIS720928 KSO720928 LCK720928 LMG720928 LWC720928 MFY720928 MPU720928 MZQ720928 NJM720928 NTI720928 ODE720928 ONA720928 OWW720928 PGS720928 PQO720928 QAK720928 QKG720928 QUC720928 RDY720928 RNU720928 RXQ720928 SHM720928 SRI720928 TBE720928 TLA720928 TUW720928 UES720928 UOO720928 UYK720928 VIG720928 VSC720928 WBY720928 WLU720928 WVQ720928 I786464 JE786464 TA786464 ACW786464 AMS786464 AWO786464 BGK786464 BQG786464 CAC786464 CJY786464 CTU786464 DDQ786464 DNM786464 DXI786464 EHE786464 ERA786464 FAW786464 FKS786464 FUO786464 GEK786464 GOG786464 GYC786464 HHY786464 HRU786464 IBQ786464 ILM786464 IVI786464 JFE786464 JPA786464 JYW786464 KIS786464 KSO786464 LCK786464 LMG786464 LWC786464 MFY786464 MPU786464 MZQ786464 NJM786464 NTI786464 ODE786464 ONA786464 OWW786464 PGS786464 PQO786464 QAK786464 QKG786464 QUC786464 RDY786464 RNU786464 RXQ786464 SHM786464 SRI786464 TBE786464 TLA786464 TUW786464 UES786464 UOO786464 UYK786464 VIG786464 VSC786464 WBY786464 WLU786464 WVQ786464 I852000 JE852000 TA852000 ACW852000 AMS852000 AWO852000 BGK852000 BQG852000 CAC852000 CJY852000 CTU852000 DDQ852000 DNM852000 DXI852000 EHE852000 ERA852000 FAW852000 FKS852000 FUO852000 GEK852000 GOG852000 GYC852000 HHY852000 HRU852000 IBQ852000 ILM852000 IVI852000 JFE852000 JPA852000 JYW852000 KIS852000 KSO852000 LCK852000 LMG852000 LWC852000 MFY852000 MPU852000 MZQ852000 NJM852000 NTI852000 ODE852000 ONA852000 OWW852000 PGS852000 PQO852000 QAK852000 QKG852000 QUC852000 RDY852000 RNU852000 RXQ852000 SHM852000 SRI852000 TBE852000 TLA852000 TUW852000 UES852000 UOO852000 UYK852000 VIG852000 VSC852000 WBY852000 WLU852000 WVQ852000 I917536 JE917536 TA917536 ACW917536 AMS917536 AWO917536 BGK917536 BQG917536 CAC917536 CJY917536 CTU917536 DDQ917536 DNM917536 DXI917536 EHE917536 ERA917536 FAW917536 FKS917536 FUO917536 GEK917536 GOG917536 GYC917536 HHY917536 HRU917536 IBQ917536 ILM917536 IVI917536 JFE917536 JPA917536 JYW917536 KIS917536 KSO917536 LCK917536 LMG917536 LWC917536 MFY917536 MPU917536 MZQ917536 NJM917536 NTI917536 ODE917536 ONA917536 OWW917536 PGS917536 PQO917536 QAK917536 QKG917536 QUC917536 RDY917536 RNU917536 RXQ917536 SHM917536 SRI917536 TBE917536 TLA917536 TUW917536 UES917536 UOO917536 UYK917536 VIG917536 VSC917536 WBY917536 WLU917536 WVQ917536 I983072 JE983072 TA983072 ACW983072 AMS983072 AWO983072 BGK983072 BQG983072 CAC983072 CJY983072 CTU983072 DDQ983072 DNM983072 DXI983072 EHE983072 ERA983072 FAW983072 FKS983072 FUO983072 GEK983072 GOG983072 GYC983072 HHY983072 HRU983072 IBQ983072 ILM983072 IVI983072 JFE983072 JPA983072 JYW983072 KIS983072 KSO983072 LCK983072 LMG983072 LWC983072 MFY983072 MPU983072 MZQ983072 NJM983072 NTI983072 ODE983072 ONA983072 OWW983072 PGS983072 PQO983072 QAK983072 QKG983072 QUC983072 RDY983072 RNU983072 RXQ983072 SHM983072 SRI983072 TBE983072 TLA983072 TUW983072 UES983072 UOO983072 UYK983072 VIG983072 VSC983072 WBY983072 WLU983072 WVQ983072 I24 JE24 TA24 ACW24 AMS24 AWO24 BGK24 BQG24 CAC24 CJY24 CTU24 DDQ24 DNM24 DXI24 EHE24 ERA24 FAW24 FKS24 FUO24 GEK24 GOG24 GYC24 HHY24 HRU24 IBQ24 ILM24 IVI24 JFE24 JPA24 JYW24 KIS24 KSO24 LCK24 LMG24 LWC24 MFY24 MPU24 MZQ24 NJM24 NTI24 ODE24 ONA24 OWW24 PGS24 PQO24 QAK24 QKG24 QUC24 RDY24 RNU24 RXQ24 SHM24 SRI24 TBE24 TLA24 TUW24 UES24 UOO24 UYK24 VIG24 VSC24 WBY24 WLU24 WVQ24 I65560 JE65560 TA65560 ACW65560 AMS65560 AWO65560 BGK65560 BQG65560 CAC65560 CJY65560 CTU65560 DDQ65560 DNM65560 DXI65560 EHE65560 ERA65560 FAW65560 FKS65560 FUO65560 GEK65560 GOG65560 GYC65560 HHY65560 HRU65560 IBQ65560 ILM65560 IVI65560 JFE65560 JPA65560 JYW65560 KIS65560 KSO65560 LCK65560 LMG65560 LWC65560 MFY65560 MPU65560 MZQ65560 NJM65560 NTI65560 ODE65560 ONA65560 OWW65560 PGS65560 PQO65560 QAK65560 QKG65560 QUC65560 RDY65560 RNU65560 RXQ65560 SHM65560 SRI65560 TBE65560 TLA65560 TUW65560 UES65560 UOO65560 UYK65560 VIG65560 VSC65560 WBY65560 WLU65560 WVQ65560 I131096 JE131096 TA131096 ACW131096 AMS131096 AWO131096 BGK131096 BQG131096 CAC131096 CJY131096 CTU131096 DDQ131096 DNM131096 DXI131096 EHE131096 ERA131096 FAW131096 FKS131096 FUO131096 GEK131096 GOG131096 GYC131096 HHY131096 HRU131096 IBQ131096 ILM131096 IVI131096 JFE131096 JPA131096 JYW131096 KIS131096 KSO131096 LCK131096 LMG131096 LWC131096 MFY131096 MPU131096 MZQ131096 NJM131096 NTI131096 ODE131096 ONA131096 OWW131096 PGS131096 PQO131096 QAK131096 QKG131096 QUC131096 RDY131096 RNU131096 RXQ131096 SHM131096 SRI131096 TBE131096 TLA131096 TUW131096 UES131096 UOO131096 UYK131096 VIG131096 VSC131096 WBY131096 WLU131096 WVQ131096 I196632 JE196632 TA196632 ACW196632 AMS196632 AWO196632 BGK196632 BQG196632 CAC196632 CJY196632 CTU196632 DDQ196632 DNM196632 DXI196632 EHE196632 ERA196632 FAW196632 FKS196632 FUO196632 GEK196632 GOG196632 GYC196632 HHY196632 HRU196632 IBQ196632 ILM196632 IVI196632 JFE196632 JPA196632 JYW196632 KIS196632 KSO196632 LCK196632 LMG196632 LWC196632 MFY196632 MPU196632 MZQ196632 NJM196632 NTI196632 ODE196632 ONA196632 OWW196632 PGS196632 PQO196632 QAK196632 QKG196632 QUC196632 RDY196632 RNU196632 RXQ196632 SHM196632 SRI196632 TBE196632 TLA196632 TUW196632 UES196632 UOO196632 UYK196632 VIG196632 VSC196632 WBY196632 WLU196632 WVQ196632 I262168 JE262168 TA262168 ACW262168 AMS262168 AWO262168 BGK262168 BQG262168 CAC262168 CJY262168 CTU262168 DDQ262168 DNM262168 DXI262168 EHE262168 ERA262168 FAW262168 FKS262168 FUO262168 GEK262168 GOG262168 GYC262168 HHY262168 HRU262168 IBQ262168 ILM262168 IVI262168 JFE262168 JPA262168 JYW262168 KIS262168 KSO262168 LCK262168 LMG262168 LWC262168 MFY262168 MPU262168 MZQ262168 NJM262168 NTI262168 ODE262168 ONA262168 OWW262168 PGS262168 PQO262168 QAK262168 QKG262168 QUC262168 RDY262168 RNU262168 RXQ262168 SHM262168 SRI262168 TBE262168 TLA262168 TUW262168 UES262168 UOO262168 UYK262168 VIG262168 VSC262168 WBY262168 WLU262168 WVQ262168 I327704 JE327704 TA327704 ACW327704 AMS327704 AWO327704 BGK327704 BQG327704 CAC327704 CJY327704 CTU327704 DDQ327704 DNM327704 DXI327704 EHE327704 ERA327704 FAW327704 FKS327704 FUO327704 GEK327704 GOG327704 GYC327704 HHY327704 HRU327704 IBQ327704 ILM327704 IVI327704 JFE327704 JPA327704 JYW327704 KIS327704 KSO327704 LCK327704 LMG327704 LWC327704 MFY327704 MPU327704 MZQ327704 NJM327704 NTI327704 ODE327704 ONA327704 OWW327704 PGS327704 PQO327704 QAK327704 QKG327704 QUC327704 RDY327704 RNU327704 RXQ327704 SHM327704 SRI327704 TBE327704 TLA327704 TUW327704 UES327704 UOO327704 UYK327704 VIG327704 VSC327704 WBY327704 WLU327704 WVQ327704 I393240 JE393240 TA393240 ACW393240 AMS393240 AWO393240 BGK393240 BQG393240 CAC393240 CJY393240 CTU393240 DDQ393240 DNM393240 DXI393240 EHE393240 ERA393240 FAW393240 FKS393240 FUO393240 GEK393240 GOG393240 GYC393240 HHY393240 HRU393240 IBQ393240 ILM393240 IVI393240 JFE393240 JPA393240 JYW393240 KIS393240 KSO393240 LCK393240 LMG393240 LWC393240 MFY393240 MPU393240 MZQ393240 NJM393240 NTI393240 ODE393240 ONA393240 OWW393240 PGS393240 PQO393240 QAK393240 QKG393240 QUC393240 RDY393240 RNU393240 RXQ393240 SHM393240 SRI393240 TBE393240 TLA393240 TUW393240 UES393240 UOO393240 UYK393240 VIG393240 VSC393240 WBY393240 WLU393240 WVQ393240 I458776 JE458776 TA458776 ACW458776 AMS458776 AWO458776 BGK458776 BQG458776 CAC458776 CJY458776 CTU458776 DDQ458776 DNM458776 DXI458776 EHE458776 ERA458776 FAW458776 FKS458776 FUO458776 GEK458776 GOG458776 GYC458776 HHY458776 HRU458776 IBQ458776 ILM458776 IVI458776 JFE458776 JPA458776 JYW458776 KIS458776 KSO458776 LCK458776 LMG458776 LWC458776 MFY458776 MPU458776 MZQ458776 NJM458776 NTI458776 ODE458776 ONA458776 OWW458776 PGS458776 PQO458776 QAK458776 QKG458776 QUC458776 RDY458776 RNU458776 RXQ458776 SHM458776 SRI458776 TBE458776 TLA458776 TUW458776 UES458776 UOO458776 UYK458776 VIG458776 VSC458776 WBY458776 WLU458776 WVQ458776 I524312 JE524312 TA524312 ACW524312 AMS524312 AWO524312 BGK524312 BQG524312 CAC524312 CJY524312 CTU524312 DDQ524312 DNM524312 DXI524312 EHE524312 ERA524312 FAW524312 FKS524312 FUO524312 GEK524312 GOG524312 GYC524312 HHY524312 HRU524312 IBQ524312 ILM524312 IVI524312 JFE524312 JPA524312 JYW524312 KIS524312 KSO524312 LCK524312 LMG524312 LWC524312 MFY524312 MPU524312 MZQ524312 NJM524312 NTI524312 ODE524312 ONA524312 OWW524312 PGS524312 PQO524312 QAK524312 QKG524312 QUC524312 RDY524312 RNU524312 RXQ524312 SHM524312 SRI524312 TBE524312 TLA524312 TUW524312 UES524312 UOO524312 UYK524312 VIG524312 VSC524312 WBY524312 WLU524312 WVQ524312 I589848 JE589848 TA589848 ACW589848 AMS589848 AWO589848 BGK589848 BQG589848 CAC589848 CJY589848 CTU589848 DDQ589848 DNM589848 DXI589848 EHE589848 ERA589848 FAW589848 FKS589848 FUO589848 GEK589848 GOG589848 GYC589848 HHY589848 HRU589848 IBQ589848 ILM589848 IVI589848 JFE589848 JPA589848 JYW589848 KIS589848 KSO589848 LCK589848 LMG589848 LWC589848 MFY589848 MPU589848 MZQ589848 NJM589848 NTI589848 ODE589848 ONA589848 OWW589848 PGS589848 PQO589848 QAK589848 QKG589848 QUC589848 RDY589848 RNU589848 RXQ589848 SHM589848 SRI589848 TBE589848 TLA589848 TUW589848 UES589848 UOO589848 UYK589848 VIG589848 VSC589848 WBY589848 WLU589848 WVQ589848 I655384 JE655384 TA655384 ACW655384 AMS655384 AWO655384 BGK655384 BQG655384 CAC655384 CJY655384 CTU655384 DDQ655384 DNM655384 DXI655384 EHE655384 ERA655384 FAW655384 FKS655384 FUO655384 GEK655384 GOG655384 GYC655384 HHY655384 HRU655384 IBQ655384 ILM655384 IVI655384 JFE655384 JPA655384 JYW655384 KIS655384 KSO655384 LCK655384 LMG655384 LWC655384 MFY655384 MPU655384 MZQ655384 NJM655384 NTI655384 ODE655384 ONA655384 OWW655384 PGS655384 PQO655384 QAK655384 QKG655384 QUC655384 RDY655384 RNU655384 RXQ655384 SHM655384 SRI655384 TBE655384 TLA655384 TUW655384 UES655384 UOO655384 UYK655384 VIG655384 VSC655384 WBY655384 WLU655384 WVQ655384 I720920 JE720920 TA720920 ACW720920 AMS720920 AWO720920 BGK720920 BQG720920 CAC720920 CJY720920 CTU720920 DDQ720920 DNM720920 DXI720920 EHE720920 ERA720920 FAW720920 FKS720920 FUO720920 GEK720920 GOG720920 GYC720920 HHY720920 HRU720920 IBQ720920 ILM720920 IVI720920 JFE720920 JPA720920 JYW720920 KIS720920 KSO720920 LCK720920 LMG720920 LWC720920 MFY720920 MPU720920 MZQ720920 NJM720920 NTI720920 ODE720920 ONA720920 OWW720920 PGS720920 PQO720920 QAK720920 QKG720920 QUC720920 RDY720920 RNU720920 RXQ720920 SHM720920 SRI720920 TBE720920 TLA720920 TUW720920 UES720920 UOO720920 UYK720920 VIG720920 VSC720920 WBY720920 WLU720920 WVQ720920 I786456 JE786456 TA786456 ACW786456 AMS786456 AWO786456 BGK786456 BQG786456 CAC786456 CJY786456 CTU786456 DDQ786456 DNM786456 DXI786456 EHE786456 ERA786456 FAW786456 FKS786456 FUO786456 GEK786456 GOG786456 GYC786456 HHY786456 HRU786456 IBQ786456 ILM786456 IVI786456 JFE786456 JPA786456 JYW786456 KIS786456 KSO786456 LCK786456 LMG786456 LWC786456 MFY786456 MPU786456 MZQ786456 NJM786456 NTI786456 ODE786456 ONA786456 OWW786456 PGS786456 PQO786456 QAK786456 QKG786456 QUC786456 RDY786456 RNU786456 RXQ786456 SHM786456 SRI786456 TBE786456 TLA786456 TUW786456 UES786456 UOO786456 UYK786456 VIG786456 VSC786456 WBY786456 WLU786456 WVQ786456 I851992 JE851992 TA851992 ACW851992 AMS851992 AWO851992 BGK851992 BQG851992 CAC851992 CJY851992 CTU851992 DDQ851992 DNM851992 DXI851992 EHE851992 ERA851992 FAW851992 FKS851992 FUO851992 GEK851992 GOG851992 GYC851992 HHY851992 HRU851992 IBQ851992 ILM851992 IVI851992 JFE851992 JPA851992 JYW851992 KIS851992 KSO851992 LCK851992 LMG851992 LWC851992 MFY851992 MPU851992 MZQ851992 NJM851992 NTI851992 ODE851992 ONA851992 OWW851992 PGS851992 PQO851992 QAK851992 QKG851992 QUC851992 RDY851992 RNU851992 RXQ851992 SHM851992 SRI851992 TBE851992 TLA851992 TUW851992 UES851992 UOO851992 UYK851992 VIG851992 VSC851992 WBY851992 WLU851992 WVQ851992 I917528 JE917528 TA917528 ACW917528 AMS917528 AWO917528 BGK917528 BQG917528 CAC917528 CJY917528 CTU917528 DDQ917528 DNM917528 DXI917528 EHE917528 ERA917528 FAW917528 FKS917528 FUO917528 GEK917528 GOG917528 GYC917528 HHY917528 HRU917528 IBQ917528 ILM917528 IVI917528 JFE917528 JPA917528 JYW917528 KIS917528 KSO917528 LCK917528 LMG917528 LWC917528 MFY917528 MPU917528 MZQ917528 NJM917528 NTI917528 ODE917528 ONA917528 OWW917528 PGS917528 PQO917528 QAK917528 QKG917528 QUC917528 RDY917528 RNU917528 RXQ917528 SHM917528 SRI917528 TBE917528 TLA917528 TUW917528 UES917528 UOO917528 UYK917528 VIG917528 VSC917528 WBY917528 WLU917528 WVQ917528 I983064 JE983064 TA983064 ACW983064 AMS983064 AWO983064 BGK983064 BQG983064 CAC983064 CJY983064 CTU983064 DDQ983064 DNM983064 DXI983064 EHE983064 ERA983064 FAW983064 FKS983064 FUO983064 GEK983064 GOG983064 GYC983064 HHY983064 HRU983064 IBQ983064 ILM983064 IVI983064 JFE983064 JPA983064 JYW983064 KIS983064 KSO983064 LCK983064 LMG983064 LWC983064 MFY983064 MPU983064 MZQ983064 NJM983064 NTI983064 ODE983064 ONA983064 OWW983064 PGS983064 PQO983064 QAK983064 QKG983064 QUC983064 RDY983064 RNU983064 RXQ983064 SHM983064 SRI983064 TBE983064 TLA983064 TUW983064 UES983064 UOO983064 UYK983064 VIG983064 VSC983064 WBY983064 WLU983064 WVQ983064 I20 JE20 TA20 ACW20 AMS20 AWO20 BGK20 BQG20 CAC20 CJY20 CTU20 DDQ20 DNM20 DXI20 EHE20 ERA20 FAW20 FKS20 FUO20 GEK20 GOG20 GYC20 HHY20 HRU20 IBQ20 ILM20 IVI20 JFE20 JPA20 JYW20 KIS20 KSO20 LCK20 LMG20 LWC20 MFY20 MPU20 MZQ20 NJM20 NTI20 ODE20 ONA20 OWW20 PGS20 PQO20 QAK20 QKG20 QUC20 RDY20 RNU20 RXQ20 SHM20 SRI20 TBE20 TLA20 TUW20 UES20 UOO20 UYK20 VIG20 VSC20 WBY20 WLU20 WVQ20 I65556 JE65556 TA65556 ACW65556 AMS65556 AWO65556 BGK65556 BQG65556 CAC65556 CJY65556 CTU65556 DDQ65556 DNM65556 DXI65556 EHE65556 ERA65556 FAW65556 FKS65556 FUO65556 GEK65556 GOG65556 GYC65556 HHY65556 HRU65556 IBQ65556 ILM65556 IVI65556 JFE65556 JPA65556 JYW65556 KIS65556 KSO65556 LCK65556 LMG65556 LWC65556 MFY65556 MPU65556 MZQ65556 NJM65556 NTI65556 ODE65556 ONA65556 OWW65556 PGS65556 PQO65556 QAK65556 QKG65556 QUC65556 RDY65556 RNU65556 RXQ65556 SHM65556 SRI65556 TBE65556 TLA65556 TUW65556 UES65556 UOO65556 UYK65556 VIG65556 VSC65556 WBY65556 WLU65556 WVQ65556 I131092 JE131092 TA131092 ACW131092 AMS131092 AWO131092 BGK131092 BQG131092 CAC131092 CJY131092 CTU131092 DDQ131092 DNM131092 DXI131092 EHE131092 ERA131092 FAW131092 FKS131092 FUO131092 GEK131092 GOG131092 GYC131092 HHY131092 HRU131092 IBQ131092 ILM131092 IVI131092 JFE131092 JPA131092 JYW131092 KIS131092 KSO131092 LCK131092 LMG131092 LWC131092 MFY131092 MPU131092 MZQ131092 NJM131092 NTI131092 ODE131092 ONA131092 OWW131092 PGS131092 PQO131092 QAK131092 QKG131092 QUC131092 RDY131092 RNU131092 RXQ131092 SHM131092 SRI131092 TBE131092 TLA131092 TUW131092 UES131092 UOO131092 UYK131092 VIG131092 VSC131092 WBY131092 WLU131092 WVQ131092 I196628 JE196628 TA196628 ACW196628 AMS196628 AWO196628 BGK196628 BQG196628 CAC196628 CJY196628 CTU196628 DDQ196628 DNM196628 DXI196628 EHE196628 ERA196628 FAW196628 FKS196628 FUO196628 GEK196628 GOG196628 GYC196628 HHY196628 HRU196628 IBQ196628 ILM196628 IVI196628 JFE196628 JPA196628 JYW196628 KIS196628 KSO196628 LCK196628 LMG196628 LWC196628 MFY196628 MPU196628 MZQ196628 NJM196628 NTI196628 ODE196628 ONA196628 OWW196628 PGS196628 PQO196628 QAK196628 QKG196628 QUC196628 RDY196628 RNU196628 RXQ196628 SHM196628 SRI196628 TBE196628 TLA196628 TUW196628 UES196628 UOO196628 UYK196628 VIG196628 VSC196628 WBY196628 WLU196628 WVQ196628 I262164 JE262164 TA262164 ACW262164 AMS262164 AWO262164 BGK262164 BQG262164 CAC262164 CJY262164 CTU262164 DDQ262164 DNM262164 DXI262164 EHE262164 ERA262164 FAW262164 FKS262164 FUO262164 GEK262164 GOG262164 GYC262164 HHY262164 HRU262164 IBQ262164 ILM262164 IVI262164 JFE262164 JPA262164 JYW262164 KIS262164 KSO262164 LCK262164 LMG262164 LWC262164 MFY262164 MPU262164 MZQ262164 NJM262164 NTI262164 ODE262164 ONA262164 OWW262164 PGS262164 PQO262164 QAK262164 QKG262164 QUC262164 RDY262164 RNU262164 RXQ262164 SHM262164 SRI262164 TBE262164 TLA262164 TUW262164 UES262164 UOO262164 UYK262164 VIG262164 VSC262164 WBY262164 WLU262164 WVQ262164 I327700 JE327700 TA327700 ACW327700 AMS327700 AWO327700 BGK327700 BQG327700 CAC327700 CJY327700 CTU327700 DDQ327700 DNM327700 DXI327700 EHE327700 ERA327700 FAW327700 FKS327700 FUO327700 GEK327700 GOG327700 GYC327700 HHY327700 HRU327700 IBQ327700 ILM327700 IVI327700 JFE327700 JPA327700 JYW327700 KIS327700 KSO327700 LCK327700 LMG327700 LWC327700 MFY327700 MPU327700 MZQ327700 NJM327700 NTI327700 ODE327700 ONA327700 OWW327700 PGS327700 PQO327700 QAK327700 QKG327700 QUC327700 RDY327700 RNU327700 RXQ327700 SHM327700 SRI327700 TBE327700 TLA327700 TUW327700 UES327700 UOO327700 UYK327700 VIG327700 VSC327700 WBY327700 WLU327700 WVQ327700 I393236 JE393236 TA393236 ACW393236 AMS393236 AWO393236 BGK393236 BQG393236 CAC393236 CJY393236 CTU393236 DDQ393236 DNM393236 DXI393236 EHE393236 ERA393236 FAW393236 FKS393236 FUO393236 GEK393236 GOG393236 GYC393236 HHY393236 HRU393236 IBQ393236 ILM393236 IVI393236 JFE393236 JPA393236 JYW393236 KIS393236 KSO393236 LCK393236 LMG393236 LWC393236 MFY393236 MPU393236 MZQ393236 NJM393236 NTI393236 ODE393236 ONA393236 OWW393236 PGS393236 PQO393236 QAK393236 QKG393236 QUC393236 RDY393236 RNU393236 RXQ393236 SHM393236 SRI393236 TBE393236 TLA393236 TUW393236 UES393236 UOO393236 UYK393236 VIG393236 VSC393236 WBY393236 WLU393236 WVQ393236 I458772 JE458772 TA458772 ACW458772 AMS458772 AWO458772 BGK458772 BQG458772 CAC458772 CJY458772 CTU458772 DDQ458772 DNM458772 DXI458772 EHE458772 ERA458772 FAW458772 FKS458772 FUO458772 GEK458772 GOG458772 GYC458772 HHY458772 HRU458772 IBQ458772 ILM458772 IVI458772 JFE458772 JPA458772 JYW458772 KIS458772 KSO458772 LCK458772 LMG458772 LWC458772 MFY458772 MPU458772 MZQ458772 NJM458772 NTI458772 ODE458772 ONA458772 OWW458772 PGS458772 PQO458772 QAK458772 QKG458772 QUC458772 RDY458772 RNU458772 RXQ458772 SHM458772 SRI458772 TBE458772 TLA458772 TUW458772 UES458772 UOO458772 UYK458772 VIG458772 VSC458772 WBY458772 WLU458772 WVQ458772 I524308 JE524308 TA524308 ACW524308 AMS524308 AWO524308 BGK524308 BQG524308 CAC524308 CJY524308 CTU524308 DDQ524308 DNM524308 DXI524308 EHE524308 ERA524308 FAW524308 FKS524308 FUO524308 GEK524308 GOG524308 GYC524308 HHY524308 HRU524308 IBQ524308 ILM524308 IVI524308 JFE524308 JPA524308 JYW524308 KIS524308 KSO524308 LCK524308 LMG524308 LWC524308 MFY524308 MPU524308 MZQ524308 NJM524308 NTI524308 ODE524308 ONA524308 OWW524308 PGS524308 PQO524308 QAK524308 QKG524308 QUC524308 RDY524308 RNU524308 RXQ524308 SHM524308 SRI524308 TBE524308 TLA524308 TUW524308 UES524308 UOO524308 UYK524308 VIG524308 VSC524308 WBY524308 WLU524308 WVQ524308 I589844 JE589844 TA589844 ACW589844 AMS589844 AWO589844 BGK589844 BQG589844 CAC589844 CJY589844 CTU589844 DDQ589844 DNM589844 DXI589844 EHE589844 ERA589844 FAW589844 FKS589844 FUO589844 GEK589844 GOG589844 GYC589844 HHY589844 HRU589844 IBQ589844 ILM589844 IVI589844 JFE589844 JPA589844 JYW589844 KIS589844 KSO589844 LCK589844 LMG589844 LWC589844 MFY589844 MPU589844 MZQ589844 NJM589844 NTI589844 ODE589844 ONA589844 OWW589844 PGS589844 PQO589844 QAK589844 QKG589844 QUC589844 RDY589844 RNU589844 RXQ589844 SHM589844 SRI589844 TBE589844 TLA589844 TUW589844 UES589844 UOO589844 UYK589844 VIG589844 VSC589844 WBY589844 WLU589844 WVQ589844 I655380 JE655380 TA655380 ACW655380 AMS655380 AWO655380 BGK655380 BQG655380 CAC655380 CJY655380 CTU655380 DDQ655380 DNM655380 DXI655380 EHE655380 ERA655380 FAW655380 FKS655380 FUO655380 GEK655380 GOG655380 GYC655380 HHY655380 HRU655380 IBQ655380 ILM655380 IVI655380 JFE655380 JPA655380 JYW655380 KIS655380 KSO655380 LCK655380 LMG655380 LWC655380 MFY655380 MPU655380 MZQ655380 NJM655380 NTI655380 ODE655380 ONA655380 OWW655380 PGS655380 PQO655380 QAK655380 QKG655380 QUC655380 RDY655380 RNU655380 RXQ655380 SHM655380 SRI655380 TBE655380 TLA655380 TUW655380 UES655380 UOO655380 UYK655380 VIG655380 VSC655380 WBY655380 WLU655380 WVQ655380 I720916 JE720916 TA720916 ACW720916 AMS720916 AWO720916 BGK720916 BQG720916 CAC720916 CJY720916 CTU720916 DDQ720916 DNM720916 DXI720916 EHE720916 ERA720916 FAW720916 FKS720916 FUO720916 GEK720916 GOG720916 GYC720916 HHY720916 HRU720916 IBQ720916 ILM720916 IVI720916 JFE720916 JPA720916 JYW720916 KIS720916 KSO720916 LCK720916 LMG720916 LWC720916 MFY720916 MPU720916 MZQ720916 NJM720916 NTI720916 ODE720916 ONA720916 OWW720916 PGS720916 PQO720916 QAK720916 QKG720916 QUC720916 RDY720916 RNU720916 RXQ720916 SHM720916 SRI720916 TBE720916 TLA720916 TUW720916 UES720916 UOO720916 UYK720916 VIG720916 VSC720916 WBY720916 WLU720916 WVQ720916 I786452 JE786452 TA786452 ACW786452 AMS786452 AWO786452 BGK786452 BQG786452 CAC786452 CJY786452 CTU786452 DDQ786452 DNM786452 DXI786452 EHE786452 ERA786452 FAW786452 FKS786452 FUO786452 GEK786452 GOG786452 GYC786452 HHY786452 HRU786452 IBQ786452 ILM786452 IVI786452 JFE786452 JPA786452 JYW786452 KIS786452 KSO786452 LCK786452 LMG786452 LWC786452 MFY786452 MPU786452 MZQ786452 NJM786452 NTI786452 ODE786452 ONA786452 OWW786452 PGS786452 PQO786452 QAK786452 QKG786452 QUC786452 RDY786452 RNU786452 RXQ786452 SHM786452 SRI786452 TBE786452 TLA786452 TUW786452 UES786452 UOO786452 UYK786452 VIG786452 VSC786452 WBY786452 WLU786452 WVQ786452 I851988 JE851988 TA851988 ACW851988 AMS851988 AWO851988 BGK851988 BQG851988 CAC851988 CJY851988 CTU851988 DDQ851988 DNM851988 DXI851988 EHE851988 ERA851988 FAW851988 FKS851988 FUO851988 GEK851988 GOG851988 GYC851988 HHY851988 HRU851988 IBQ851988 ILM851988 IVI851988 JFE851988 JPA851988 JYW851988 KIS851988 KSO851988 LCK851988 LMG851988 LWC851988 MFY851988 MPU851988 MZQ851988 NJM851988 NTI851988 ODE851988 ONA851988 OWW851988 PGS851988 PQO851988 QAK851988 QKG851988 QUC851988 RDY851988 RNU851988 RXQ851988 SHM851988 SRI851988 TBE851988 TLA851988 TUW851988 UES851988 UOO851988 UYK851988 VIG851988 VSC851988 WBY851988 WLU851988 WVQ851988 I917524 JE917524 TA917524 ACW917524 AMS917524 AWO917524 BGK917524 BQG917524 CAC917524 CJY917524 CTU917524 DDQ917524 DNM917524 DXI917524 EHE917524 ERA917524 FAW917524 FKS917524 FUO917524 GEK917524 GOG917524 GYC917524 HHY917524 HRU917524 IBQ917524 ILM917524 IVI917524 JFE917524 JPA917524 JYW917524 KIS917524 KSO917524 LCK917524 LMG917524 LWC917524 MFY917524 MPU917524 MZQ917524 NJM917524 NTI917524 ODE917524 ONA917524 OWW917524 PGS917524 PQO917524 QAK917524 QKG917524 QUC917524 RDY917524 RNU917524 RXQ917524 SHM917524 SRI917524 TBE917524 TLA917524 TUW917524 UES917524 UOO917524 UYK917524 VIG917524 VSC917524 WBY917524 WLU917524 WVQ917524 I983060 JE983060 TA983060 ACW983060 AMS983060 AWO983060 BGK983060 BQG983060 CAC983060 CJY983060 CTU983060 DDQ983060 DNM983060 DXI983060 EHE983060 ERA983060 FAW983060 FKS983060 FUO983060 GEK983060 GOG983060 GYC983060 HHY983060 HRU983060 IBQ983060 ILM983060 IVI983060 JFE983060 JPA983060 JYW983060 KIS983060 KSO983060 LCK983060 LMG983060 LWC983060 MFY983060 MPU983060 MZQ983060 NJM983060 NTI983060 ODE983060 ONA983060 OWW983060 PGS983060 PQO983060 QAK983060 QKG983060 QUC983060 RDY983060 RNU983060 RXQ983060 SHM983060 SRI983060 TBE983060 TLA983060 TUW983060 UES983060 UOO983060 UYK983060 VIG983060 VSC983060 WBY983060 WLU983060 WVQ983060 I28 JE28 TA28 ACW28 AMS28 AWO28 BGK28 BQG28 CAC28 CJY28 CTU28 DDQ28 DNM28 DXI28 EHE28 ERA28 FAW28 FKS28 FUO28 GEK28 GOG28 GYC28 HHY28 HRU28 IBQ28 ILM28 IVI28 JFE28 JPA28 JYW28 KIS28 KSO28 LCK28 LMG28 LWC28 MFY28 MPU28 MZQ28 NJM28 NTI28 ODE28 ONA28 OWW28 PGS28 PQO28 QAK28 QKG28 QUC28 RDY28 RNU28 RXQ28 SHM28 SRI28 TBE28 TLA28 TUW28 UES28 UOO28 UYK28 VIG28 VSC28 WBY28 WLU28 WVQ28 I65564 JE65564 TA65564 ACW65564 AMS65564 AWO65564 BGK65564 BQG65564 CAC65564 CJY65564 CTU65564 DDQ65564 DNM65564 DXI65564 EHE65564 ERA65564 FAW65564 FKS65564 FUO65564 GEK65564 GOG65564 GYC65564 HHY65564 HRU65564 IBQ65564 ILM65564 IVI65564 JFE65564 JPA65564 JYW65564 KIS65564 KSO65564 LCK65564 LMG65564 LWC65564 MFY65564 MPU65564 MZQ65564 NJM65564 NTI65564 ODE65564 ONA65564 OWW65564 PGS65564 PQO65564 QAK65564 QKG65564 QUC65564 RDY65564 RNU65564 RXQ65564 SHM65564 SRI65564 TBE65564 TLA65564 TUW65564 UES65564 UOO65564 UYK65564 VIG65564 VSC65564 WBY65564 WLU65564 WVQ65564 I131100 JE131100 TA131100 ACW131100 AMS131100 AWO131100 BGK131100 BQG131100 CAC131100 CJY131100 CTU131100 DDQ131100 DNM131100 DXI131100 EHE131100 ERA131100 FAW131100 FKS131100 FUO131100 GEK131100 GOG131100 GYC131100 HHY131100 HRU131100 IBQ131100 ILM131100 IVI131100 JFE131100 JPA131100 JYW131100 KIS131100 KSO131100 LCK131100 LMG131100 LWC131100 MFY131100 MPU131100 MZQ131100 NJM131100 NTI131100 ODE131100 ONA131100 OWW131100 PGS131100 PQO131100 QAK131100 QKG131100 QUC131100 RDY131100 RNU131100 RXQ131100 SHM131100 SRI131100 TBE131100 TLA131100 TUW131100 UES131100 UOO131100 UYK131100 VIG131100 VSC131100 WBY131100 WLU131100 WVQ131100 I196636 JE196636 TA196636 ACW196636 AMS196636 AWO196636 BGK196636 BQG196636 CAC196636 CJY196636 CTU196636 DDQ196636 DNM196636 DXI196636 EHE196636 ERA196636 FAW196636 FKS196636 FUO196636 GEK196636 GOG196636 GYC196636 HHY196636 HRU196636 IBQ196636 ILM196636 IVI196636 JFE196636 JPA196636 JYW196636 KIS196636 KSO196636 LCK196636 LMG196636 LWC196636 MFY196636 MPU196636 MZQ196636 NJM196636 NTI196636 ODE196636 ONA196636 OWW196636 PGS196636 PQO196636 QAK196636 QKG196636 QUC196636 RDY196636 RNU196636 RXQ196636 SHM196636 SRI196636 TBE196636 TLA196636 TUW196636 UES196636 UOO196636 UYK196636 VIG196636 VSC196636 WBY196636 WLU196636 WVQ196636 I262172 JE262172 TA262172 ACW262172 AMS262172 AWO262172 BGK262172 BQG262172 CAC262172 CJY262172 CTU262172 DDQ262172 DNM262172 DXI262172 EHE262172 ERA262172 FAW262172 FKS262172 FUO262172 GEK262172 GOG262172 GYC262172 HHY262172 HRU262172 IBQ262172 ILM262172 IVI262172 JFE262172 JPA262172 JYW262172 KIS262172 KSO262172 LCK262172 LMG262172 LWC262172 MFY262172 MPU262172 MZQ262172 NJM262172 NTI262172 ODE262172 ONA262172 OWW262172 PGS262172 PQO262172 QAK262172 QKG262172 QUC262172 RDY262172 RNU262172 RXQ262172 SHM262172 SRI262172 TBE262172 TLA262172 TUW262172 UES262172 UOO262172 UYK262172 VIG262172 VSC262172 WBY262172 WLU262172 WVQ262172 I327708 JE327708 TA327708 ACW327708 AMS327708 AWO327708 BGK327708 BQG327708 CAC327708 CJY327708 CTU327708 DDQ327708 DNM327708 DXI327708 EHE327708 ERA327708 FAW327708 FKS327708 FUO327708 GEK327708 GOG327708 GYC327708 HHY327708 HRU327708 IBQ327708 ILM327708 IVI327708 JFE327708 JPA327708 JYW327708 KIS327708 KSO327708 LCK327708 LMG327708 LWC327708 MFY327708 MPU327708 MZQ327708 NJM327708 NTI327708 ODE327708 ONA327708 OWW327708 PGS327708 PQO327708 QAK327708 QKG327708 QUC327708 RDY327708 RNU327708 RXQ327708 SHM327708 SRI327708 TBE327708 TLA327708 TUW327708 UES327708 UOO327708 UYK327708 VIG327708 VSC327708 WBY327708 WLU327708 WVQ327708 I393244 JE393244 TA393244 ACW393244 AMS393244 AWO393244 BGK393244 BQG393244 CAC393244 CJY393244 CTU393244 DDQ393244 DNM393244 DXI393244 EHE393244 ERA393244 FAW393244 FKS393244 FUO393244 GEK393244 GOG393244 GYC393244 HHY393244 HRU393244 IBQ393244 ILM393244 IVI393244 JFE393244 JPA393244 JYW393244 KIS393244 KSO393244 LCK393244 LMG393244 LWC393244 MFY393244 MPU393244 MZQ393244 NJM393244 NTI393244 ODE393244 ONA393244 OWW393244 PGS393244 PQO393244 QAK393244 QKG393244 QUC393244 RDY393244 RNU393244 RXQ393244 SHM393244 SRI393244 TBE393244 TLA393244 TUW393244 UES393244 UOO393244 UYK393244 VIG393244 VSC393244 WBY393244 WLU393244 WVQ393244 I458780 JE458780 TA458780 ACW458780 AMS458780 AWO458780 BGK458780 BQG458780 CAC458780 CJY458780 CTU458780 DDQ458780 DNM458780 DXI458780 EHE458780 ERA458780 FAW458780 FKS458780 FUO458780 GEK458780 GOG458780 GYC458780 HHY458780 HRU458780 IBQ458780 ILM458780 IVI458780 JFE458780 JPA458780 JYW458780 KIS458780 KSO458780 LCK458780 LMG458780 LWC458780 MFY458780 MPU458780 MZQ458780 NJM458780 NTI458780 ODE458780 ONA458780 OWW458780 PGS458780 PQO458780 QAK458780 QKG458780 QUC458780 RDY458780 RNU458780 RXQ458780 SHM458780 SRI458780 TBE458780 TLA458780 TUW458780 UES458780 UOO458780 UYK458780 VIG458780 VSC458780 WBY458780 WLU458780 WVQ458780 I524316 JE524316 TA524316 ACW524316 AMS524316 AWO524316 BGK524316 BQG524316 CAC524316 CJY524316 CTU524316 DDQ524316 DNM524316 DXI524316 EHE524316 ERA524316 FAW524316 FKS524316 FUO524316 GEK524316 GOG524316 GYC524316 HHY524316 HRU524316 IBQ524316 ILM524316 IVI524316 JFE524316 JPA524316 JYW524316 KIS524316 KSO524316 LCK524316 LMG524316 LWC524316 MFY524316 MPU524316 MZQ524316 NJM524316 NTI524316 ODE524316 ONA524316 OWW524316 PGS524316 PQO524316 QAK524316 QKG524316 QUC524316 RDY524316 RNU524316 RXQ524316 SHM524316 SRI524316 TBE524316 TLA524316 TUW524316 UES524316 UOO524316 UYK524316 VIG524316 VSC524316 WBY524316 WLU524316 WVQ524316 I589852 JE589852 TA589852 ACW589852 AMS589852 AWO589852 BGK589852 BQG589852 CAC589852 CJY589852 CTU589852 DDQ589852 DNM589852 DXI589852 EHE589852 ERA589852 FAW589852 FKS589852 FUO589852 GEK589852 GOG589852 GYC589852 HHY589852 HRU589852 IBQ589852 ILM589852 IVI589852 JFE589852 JPA589852 JYW589852 KIS589852 KSO589852 LCK589852 LMG589852 LWC589852 MFY589852 MPU589852 MZQ589852 NJM589852 NTI589852 ODE589852 ONA589852 OWW589852 PGS589852 PQO589852 QAK589852 QKG589852 QUC589852 RDY589852 RNU589852 RXQ589852 SHM589852 SRI589852 TBE589852 TLA589852 TUW589852 UES589852 UOO589852 UYK589852 VIG589852 VSC589852 WBY589852 WLU589852 WVQ589852 I655388 JE655388 TA655388 ACW655388 AMS655388 AWO655388 BGK655388 BQG655388 CAC655388 CJY655388 CTU655388 DDQ655388 DNM655388 DXI655388 EHE655388 ERA655388 FAW655388 FKS655388 FUO655388 GEK655388 GOG655388 GYC655388 HHY655388 HRU655388 IBQ655388 ILM655388 IVI655388 JFE655388 JPA655388 JYW655388 KIS655388 KSO655388 LCK655388 LMG655388 LWC655388 MFY655388 MPU655388 MZQ655388 NJM655388 NTI655388 ODE655388 ONA655388 OWW655388 PGS655388 PQO655388 QAK655388 QKG655388 QUC655388 RDY655388 RNU655388 RXQ655388 SHM655388 SRI655388 TBE655388 TLA655388 TUW655388 UES655388 UOO655388 UYK655388 VIG655388 VSC655388 WBY655388 WLU655388 WVQ655388 I720924 JE720924 TA720924 ACW720924 AMS720924 AWO720924 BGK720924 BQG720924 CAC720924 CJY720924 CTU720924 DDQ720924 DNM720924 DXI720924 EHE720924 ERA720924 FAW720924 FKS720924 FUO720924 GEK720924 GOG720924 GYC720924 HHY720924 HRU720924 IBQ720924 ILM720924 IVI720924 JFE720924 JPA720924 JYW720924 KIS720924 KSO720924 LCK720924 LMG720924 LWC720924 MFY720924 MPU720924 MZQ720924 NJM720924 NTI720924 ODE720924 ONA720924 OWW720924 PGS720924 PQO720924 QAK720924 QKG720924 QUC720924 RDY720924 RNU720924 RXQ720924 SHM720924 SRI720924 TBE720924 TLA720924 TUW720924 UES720924 UOO720924 UYK720924 VIG720924 VSC720924 WBY720924 WLU720924 WVQ720924 I786460 JE786460 TA786460 ACW786460 AMS786460 AWO786460 BGK786460 BQG786460 CAC786460 CJY786460 CTU786460 DDQ786460 DNM786460 DXI786460 EHE786460 ERA786460 FAW786460 FKS786460 FUO786460 GEK786460 GOG786460 GYC786460 HHY786460 HRU786460 IBQ786460 ILM786460 IVI786460 JFE786460 JPA786460 JYW786460 KIS786460 KSO786460 LCK786460 LMG786460 LWC786460 MFY786460 MPU786460 MZQ786460 NJM786460 NTI786460 ODE786460 ONA786460 OWW786460 PGS786460 PQO786460 QAK786460 QKG786460 QUC786460 RDY786460 RNU786460 RXQ786460 SHM786460 SRI786460 TBE786460 TLA786460 TUW786460 UES786460 UOO786460 UYK786460 VIG786460 VSC786460 WBY786460 WLU786460 WVQ786460 I851996 JE851996 TA851996 ACW851996 AMS851996 AWO851996 BGK851996 BQG851996 CAC851996 CJY851996 CTU851996 DDQ851996 DNM851996 DXI851996 EHE851996 ERA851996 FAW851996 FKS851996 FUO851996 GEK851996 GOG851996 GYC851996 HHY851996 HRU851996 IBQ851996 ILM851996 IVI851996 JFE851996 JPA851996 JYW851996 KIS851996 KSO851996 LCK851996 LMG851996 LWC851996 MFY851996 MPU851996 MZQ851996 NJM851996 NTI851996 ODE851996 ONA851996 OWW851996 PGS851996 PQO851996 QAK851996 QKG851996 QUC851996 RDY851996 RNU851996 RXQ851996 SHM851996 SRI851996 TBE851996 TLA851996 TUW851996 UES851996 UOO851996 UYK851996 VIG851996 VSC851996 WBY851996 WLU851996 WVQ851996 I917532 JE917532 TA917532 ACW917532 AMS917532 AWO917532 BGK917532 BQG917532 CAC917532 CJY917532 CTU917532 DDQ917532 DNM917532 DXI917532 EHE917532 ERA917532 FAW917532 FKS917532 FUO917532 GEK917532 GOG917532 GYC917532 HHY917532 HRU917532 IBQ917532 ILM917532 IVI917532 JFE917532 JPA917532 JYW917532 KIS917532 KSO917532 LCK917532 LMG917532 LWC917532 MFY917532 MPU917532 MZQ917532 NJM917532 NTI917532 ODE917532 ONA917532 OWW917532 PGS917532 PQO917532 QAK917532 QKG917532 QUC917532 RDY917532 RNU917532 RXQ917532 SHM917532 SRI917532 TBE917532 TLA917532 TUW917532 UES917532 UOO917532 UYK917532 VIG917532 VSC917532 WBY917532 WLU917532 WVQ917532 I983068 JE983068 TA983068 ACW983068 AMS983068 AWO983068 BGK983068 BQG983068 CAC983068 CJY983068 CTU983068 DDQ983068 DNM983068 DXI983068 EHE983068 ERA983068 FAW983068 FKS983068 FUO983068 GEK983068 GOG983068 GYC983068 HHY983068 HRU983068 IBQ983068 ILM983068 IVI983068 JFE983068 JPA983068 JYW983068 KIS983068 KSO983068 LCK983068 LMG983068 LWC983068 MFY983068 MPU983068 MZQ983068 NJM983068 NTI983068 ODE983068 ONA983068 OWW983068 PGS983068 PQO983068 QAK983068 QKG983068 QUC983068 RDY983068 RNU983068 RXQ983068 SHM983068 SRI983068 TBE983068 TLA983068 TUW983068 UES983068 UOO983068 UYK983068 VIG983068 VSC983068 WBY983068 WLU983068 WVQ983068</xm:sqref>
        </x14:dataValidation>
      </x14:dataValidations>
    </ext>
  </extLs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56FC4D-6266-488C-94F6-17560F2C7935}">
  <sheetPr codeName="Sheet17">
    <tabColor indexed="42"/>
  </sheetPr>
  <dimension ref="A1:Q156"/>
  <sheetViews>
    <sheetView showGridLines="0" showZeros="0" workbookViewId="0">
      <pane ySplit="6" topLeftCell="A7" activePane="bottomLeft" state="frozen"/>
      <selection activeCell="V11" sqref="V11"/>
      <selection pane="bottomLeft" activeCell="V11" sqref="V11"/>
    </sheetView>
  </sheetViews>
  <sheetFormatPr defaultRowHeight="13.2" x14ac:dyDescent="0.25"/>
  <cols>
    <col min="1" max="1" width="3.88671875" style="270" customWidth="1"/>
    <col min="2" max="2" width="16.5546875" style="270" customWidth="1"/>
    <col min="3" max="3" width="14" style="270" customWidth="1"/>
    <col min="4" max="4" width="35.77734375" style="346" bestFit="1" customWidth="1"/>
    <col min="5" max="5" width="12.109375" style="347" customWidth="1"/>
    <col min="6" max="6" width="6.109375" style="348" hidden="1" customWidth="1"/>
    <col min="7" max="7" width="29.88671875" style="348" customWidth="1"/>
    <col min="8" max="8" width="7.6640625" style="346" customWidth="1"/>
    <col min="9" max="13" width="7.44140625" style="346" hidden="1" customWidth="1"/>
    <col min="14" max="15" width="7.44140625" style="346" customWidth="1"/>
    <col min="16" max="16" width="7.44140625" style="346" hidden="1" customWidth="1"/>
    <col min="17" max="17" width="7.44140625" style="346" customWidth="1"/>
    <col min="18" max="256" width="8.88671875" style="270"/>
    <col min="257" max="257" width="3.88671875" style="270" customWidth="1"/>
    <col min="258" max="258" width="16.5546875" style="270" customWidth="1"/>
    <col min="259" max="259" width="14" style="270" customWidth="1"/>
    <col min="260" max="260" width="35.77734375" style="270" bestFit="1" customWidth="1"/>
    <col min="261" max="261" width="12.109375" style="270" customWidth="1"/>
    <col min="262" max="262" width="0" style="270" hidden="1" customWidth="1"/>
    <col min="263" max="263" width="29.88671875" style="270" customWidth="1"/>
    <col min="264" max="264" width="7.6640625" style="270" customWidth="1"/>
    <col min="265" max="269" width="0" style="270" hidden="1" customWidth="1"/>
    <col min="270" max="271" width="7.44140625" style="270" customWidth="1"/>
    <col min="272" max="272" width="0" style="270" hidden="1" customWidth="1"/>
    <col min="273" max="273" width="7.44140625" style="270" customWidth="1"/>
    <col min="274" max="512" width="8.88671875" style="270"/>
    <col min="513" max="513" width="3.88671875" style="270" customWidth="1"/>
    <col min="514" max="514" width="16.5546875" style="270" customWidth="1"/>
    <col min="515" max="515" width="14" style="270" customWidth="1"/>
    <col min="516" max="516" width="35.77734375" style="270" bestFit="1" customWidth="1"/>
    <col min="517" max="517" width="12.109375" style="270" customWidth="1"/>
    <col min="518" max="518" width="0" style="270" hidden="1" customWidth="1"/>
    <col min="519" max="519" width="29.88671875" style="270" customWidth="1"/>
    <col min="520" max="520" width="7.6640625" style="270" customWidth="1"/>
    <col min="521" max="525" width="0" style="270" hidden="1" customWidth="1"/>
    <col min="526" max="527" width="7.44140625" style="270" customWidth="1"/>
    <col min="528" max="528" width="0" style="270" hidden="1" customWidth="1"/>
    <col min="529" max="529" width="7.44140625" style="270" customWidth="1"/>
    <col min="530" max="768" width="8.88671875" style="270"/>
    <col min="769" max="769" width="3.88671875" style="270" customWidth="1"/>
    <col min="770" max="770" width="16.5546875" style="270" customWidth="1"/>
    <col min="771" max="771" width="14" style="270" customWidth="1"/>
    <col min="772" max="772" width="35.77734375" style="270" bestFit="1" customWidth="1"/>
    <col min="773" max="773" width="12.109375" style="270" customWidth="1"/>
    <col min="774" max="774" width="0" style="270" hidden="1" customWidth="1"/>
    <col min="775" max="775" width="29.88671875" style="270" customWidth="1"/>
    <col min="776" max="776" width="7.6640625" style="270" customWidth="1"/>
    <col min="777" max="781" width="0" style="270" hidden="1" customWidth="1"/>
    <col min="782" max="783" width="7.44140625" style="270" customWidth="1"/>
    <col min="784" max="784" width="0" style="270" hidden="1" customWidth="1"/>
    <col min="785" max="785" width="7.44140625" style="270" customWidth="1"/>
    <col min="786" max="1024" width="8.88671875" style="270"/>
    <col min="1025" max="1025" width="3.88671875" style="270" customWidth="1"/>
    <col min="1026" max="1026" width="16.5546875" style="270" customWidth="1"/>
    <col min="1027" max="1027" width="14" style="270" customWidth="1"/>
    <col min="1028" max="1028" width="35.77734375" style="270" bestFit="1" customWidth="1"/>
    <col min="1029" max="1029" width="12.109375" style="270" customWidth="1"/>
    <col min="1030" max="1030" width="0" style="270" hidden="1" customWidth="1"/>
    <col min="1031" max="1031" width="29.88671875" style="270" customWidth="1"/>
    <col min="1032" max="1032" width="7.6640625" style="270" customWidth="1"/>
    <col min="1033" max="1037" width="0" style="270" hidden="1" customWidth="1"/>
    <col min="1038" max="1039" width="7.44140625" style="270" customWidth="1"/>
    <col min="1040" max="1040" width="0" style="270" hidden="1" customWidth="1"/>
    <col min="1041" max="1041" width="7.44140625" style="270" customWidth="1"/>
    <col min="1042" max="1280" width="8.88671875" style="270"/>
    <col min="1281" max="1281" width="3.88671875" style="270" customWidth="1"/>
    <col min="1282" max="1282" width="16.5546875" style="270" customWidth="1"/>
    <col min="1283" max="1283" width="14" style="270" customWidth="1"/>
    <col min="1284" max="1284" width="35.77734375" style="270" bestFit="1" customWidth="1"/>
    <col min="1285" max="1285" width="12.109375" style="270" customWidth="1"/>
    <col min="1286" max="1286" width="0" style="270" hidden="1" customWidth="1"/>
    <col min="1287" max="1287" width="29.88671875" style="270" customWidth="1"/>
    <col min="1288" max="1288" width="7.6640625" style="270" customWidth="1"/>
    <col min="1289" max="1293" width="0" style="270" hidden="1" customWidth="1"/>
    <col min="1294" max="1295" width="7.44140625" style="270" customWidth="1"/>
    <col min="1296" max="1296" width="0" style="270" hidden="1" customWidth="1"/>
    <col min="1297" max="1297" width="7.44140625" style="270" customWidth="1"/>
    <col min="1298" max="1536" width="8.88671875" style="270"/>
    <col min="1537" max="1537" width="3.88671875" style="270" customWidth="1"/>
    <col min="1538" max="1538" width="16.5546875" style="270" customWidth="1"/>
    <col min="1539" max="1539" width="14" style="270" customWidth="1"/>
    <col min="1540" max="1540" width="35.77734375" style="270" bestFit="1" customWidth="1"/>
    <col min="1541" max="1541" width="12.109375" style="270" customWidth="1"/>
    <col min="1542" max="1542" width="0" style="270" hidden="1" customWidth="1"/>
    <col min="1543" max="1543" width="29.88671875" style="270" customWidth="1"/>
    <col min="1544" max="1544" width="7.6640625" style="270" customWidth="1"/>
    <col min="1545" max="1549" width="0" style="270" hidden="1" customWidth="1"/>
    <col min="1550" max="1551" width="7.44140625" style="270" customWidth="1"/>
    <col min="1552" max="1552" width="0" style="270" hidden="1" customWidth="1"/>
    <col min="1553" max="1553" width="7.44140625" style="270" customWidth="1"/>
    <col min="1554" max="1792" width="8.88671875" style="270"/>
    <col min="1793" max="1793" width="3.88671875" style="270" customWidth="1"/>
    <col min="1794" max="1794" width="16.5546875" style="270" customWidth="1"/>
    <col min="1795" max="1795" width="14" style="270" customWidth="1"/>
    <col min="1796" max="1796" width="35.77734375" style="270" bestFit="1" customWidth="1"/>
    <col min="1797" max="1797" width="12.109375" style="270" customWidth="1"/>
    <col min="1798" max="1798" width="0" style="270" hidden="1" customWidth="1"/>
    <col min="1799" max="1799" width="29.88671875" style="270" customWidth="1"/>
    <col min="1800" max="1800" width="7.6640625" style="270" customWidth="1"/>
    <col min="1801" max="1805" width="0" style="270" hidden="1" customWidth="1"/>
    <col min="1806" max="1807" width="7.44140625" style="270" customWidth="1"/>
    <col min="1808" max="1808" width="0" style="270" hidden="1" customWidth="1"/>
    <col min="1809" max="1809" width="7.44140625" style="270" customWidth="1"/>
    <col min="1810" max="2048" width="8.88671875" style="270"/>
    <col min="2049" max="2049" width="3.88671875" style="270" customWidth="1"/>
    <col min="2050" max="2050" width="16.5546875" style="270" customWidth="1"/>
    <col min="2051" max="2051" width="14" style="270" customWidth="1"/>
    <col min="2052" max="2052" width="35.77734375" style="270" bestFit="1" customWidth="1"/>
    <col min="2053" max="2053" width="12.109375" style="270" customWidth="1"/>
    <col min="2054" max="2054" width="0" style="270" hidden="1" customWidth="1"/>
    <col min="2055" max="2055" width="29.88671875" style="270" customWidth="1"/>
    <col min="2056" max="2056" width="7.6640625" style="270" customWidth="1"/>
    <col min="2057" max="2061" width="0" style="270" hidden="1" customWidth="1"/>
    <col min="2062" max="2063" width="7.44140625" style="270" customWidth="1"/>
    <col min="2064" max="2064" width="0" style="270" hidden="1" customWidth="1"/>
    <col min="2065" max="2065" width="7.44140625" style="270" customWidth="1"/>
    <col min="2066" max="2304" width="8.88671875" style="270"/>
    <col min="2305" max="2305" width="3.88671875" style="270" customWidth="1"/>
    <col min="2306" max="2306" width="16.5546875" style="270" customWidth="1"/>
    <col min="2307" max="2307" width="14" style="270" customWidth="1"/>
    <col min="2308" max="2308" width="35.77734375" style="270" bestFit="1" customWidth="1"/>
    <col min="2309" max="2309" width="12.109375" style="270" customWidth="1"/>
    <col min="2310" max="2310" width="0" style="270" hidden="1" customWidth="1"/>
    <col min="2311" max="2311" width="29.88671875" style="270" customWidth="1"/>
    <col min="2312" max="2312" width="7.6640625" style="270" customWidth="1"/>
    <col min="2313" max="2317" width="0" style="270" hidden="1" customWidth="1"/>
    <col min="2318" max="2319" width="7.44140625" style="270" customWidth="1"/>
    <col min="2320" max="2320" width="0" style="270" hidden="1" customWidth="1"/>
    <col min="2321" max="2321" width="7.44140625" style="270" customWidth="1"/>
    <col min="2322" max="2560" width="8.88671875" style="270"/>
    <col min="2561" max="2561" width="3.88671875" style="270" customWidth="1"/>
    <col min="2562" max="2562" width="16.5546875" style="270" customWidth="1"/>
    <col min="2563" max="2563" width="14" style="270" customWidth="1"/>
    <col min="2564" max="2564" width="35.77734375" style="270" bestFit="1" customWidth="1"/>
    <col min="2565" max="2565" width="12.109375" style="270" customWidth="1"/>
    <col min="2566" max="2566" width="0" style="270" hidden="1" customWidth="1"/>
    <col min="2567" max="2567" width="29.88671875" style="270" customWidth="1"/>
    <col min="2568" max="2568" width="7.6640625" style="270" customWidth="1"/>
    <col min="2569" max="2573" width="0" style="270" hidden="1" customWidth="1"/>
    <col min="2574" max="2575" width="7.44140625" style="270" customWidth="1"/>
    <col min="2576" max="2576" width="0" style="270" hidden="1" customWidth="1"/>
    <col min="2577" max="2577" width="7.44140625" style="270" customWidth="1"/>
    <col min="2578" max="2816" width="8.88671875" style="270"/>
    <col min="2817" max="2817" width="3.88671875" style="270" customWidth="1"/>
    <col min="2818" max="2818" width="16.5546875" style="270" customWidth="1"/>
    <col min="2819" max="2819" width="14" style="270" customWidth="1"/>
    <col min="2820" max="2820" width="35.77734375" style="270" bestFit="1" customWidth="1"/>
    <col min="2821" max="2821" width="12.109375" style="270" customWidth="1"/>
    <col min="2822" max="2822" width="0" style="270" hidden="1" customWidth="1"/>
    <col min="2823" max="2823" width="29.88671875" style="270" customWidth="1"/>
    <col min="2824" max="2824" width="7.6640625" style="270" customWidth="1"/>
    <col min="2825" max="2829" width="0" style="270" hidden="1" customWidth="1"/>
    <col min="2830" max="2831" width="7.44140625" style="270" customWidth="1"/>
    <col min="2832" max="2832" width="0" style="270" hidden="1" customWidth="1"/>
    <col min="2833" max="2833" width="7.44140625" style="270" customWidth="1"/>
    <col min="2834" max="3072" width="8.88671875" style="270"/>
    <col min="3073" max="3073" width="3.88671875" style="270" customWidth="1"/>
    <col min="3074" max="3074" width="16.5546875" style="270" customWidth="1"/>
    <col min="3075" max="3075" width="14" style="270" customWidth="1"/>
    <col min="3076" max="3076" width="35.77734375" style="270" bestFit="1" customWidth="1"/>
    <col min="3077" max="3077" width="12.109375" style="270" customWidth="1"/>
    <col min="3078" max="3078" width="0" style="270" hidden="1" customWidth="1"/>
    <col min="3079" max="3079" width="29.88671875" style="270" customWidth="1"/>
    <col min="3080" max="3080" width="7.6640625" style="270" customWidth="1"/>
    <col min="3081" max="3085" width="0" style="270" hidden="1" customWidth="1"/>
    <col min="3086" max="3087" width="7.44140625" style="270" customWidth="1"/>
    <col min="3088" max="3088" width="0" style="270" hidden="1" customWidth="1"/>
    <col min="3089" max="3089" width="7.44140625" style="270" customWidth="1"/>
    <col min="3090" max="3328" width="8.88671875" style="270"/>
    <col min="3329" max="3329" width="3.88671875" style="270" customWidth="1"/>
    <col min="3330" max="3330" width="16.5546875" style="270" customWidth="1"/>
    <col min="3331" max="3331" width="14" style="270" customWidth="1"/>
    <col min="3332" max="3332" width="35.77734375" style="270" bestFit="1" customWidth="1"/>
    <col min="3333" max="3333" width="12.109375" style="270" customWidth="1"/>
    <col min="3334" max="3334" width="0" style="270" hidden="1" customWidth="1"/>
    <col min="3335" max="3335" width="29.88671875" style="270" customWidth="1"/>
    <col min="3336" max="3336" width="7.6640625" style="270" customWidth="1"/>
    <col min="3337" max="3341" width="0" style="270" hidden="1" customWidth="1"/>
    <col min="3342" max="3343" width="7.44140625" style="270" customWidth="1"/>
    <col min="3344" max="3344" width="0" style="270" hidden="1" customWidth="1"/>
    <col min="3345" max="3345" width="7.44140625" style="270" customWidth="1"/>
    <col min="3346" max="3584" width="8.88671875" style="270"/>
    <col min="3585" max="3585" width="3.88671875" style="270" customWidth="1"/>
    <col min="3586" max="3586" width="16.5546875" style="270" customWidth="1"/>
    <col min="3587" max="3587" width="14" style="270" customWidth="1"/>
    <col min="3588" max="3588" width="35.77734375" style="270" bestFit="1" customWidth="1"/>
    <col min="3589" max="3589" width="12.109375" style="270" customWidth="1"/>
    <col min="3590" max="3590" width="0" style="270" hidden="1" customWidth="1"/>
    <col min="3591" max="3591" width="29.88671875" style="270" customWidth="1"/>
    <col min="3592" max="3592" width="7.6640625" style="270" customWidth="1"/>
    <col min="3593" max="3597" width="0" style="270" hidden="1" customWidth="1"/>
    <col min="3598" max="3599" width="7.44140625" style="270" customWidth="1"/>
    <col min="3600" max="3600" width="0" style="270" hidden="1" customWidth="1"/>
    <col min="3601" max="3601" width="7.44140625" style="270" customWidth="1"/>
    <col min="3602" max="3840" width="8.88671875" style="270"/>
    <col min="3841" max="3841" width="3.88671875" style="270" customWidth="1"/>
    <col min="3842" max="3842" width="16.5546875" style="270" customWidth="1"/>
    <col min="3843" max="3843" width="14" style="270" customWidth="1"/>
    <col min="3844" max="3844" width="35.77734375" style="270" bestFit="1" customWidth="1"/>
    <col min="3845" max="3845" width="12.109375" style="270" customWidth="1"/>
    <col min="3846" max="3846" width="0" style="270" hidden="1" customWidth="1"/>
    <col min="3847" max="3847" width="29.88671875" style="270" customWidth="1"/>
    <col min="3848" max="3848" width="7.6640625" style="270" customWidth="1"/>
    <col min="3849" max="3853" width="0" style="270" hidden="1" customWidth="1"/>
    <col min="3854" max="3855" width="7.44140625" style="270" customWidth="1"/>
    <col min="3856" max="3856" width="0" style="270" hidden="1" customWidth="1"/>
    <col min="3857" max="3857" width="7.44140625" style="270" customWidth="1"/>
    <col min="3858" max="4096" width="8.88671875" style="270"/>
    <col min="4097" max="4097" width="3.88671875" style="270" customWidth="1"/>
    <col min="4098" max="4098" width="16.5546875" style="270" customWidth="1"/>
    <col min="4099" max="4099" width="14" style="270" customWidth="1"/>
    <col min="4100" max="4100" width="35.77734375" style="270" bestFit="1" customWidth="1"/>
    <col min="4101" max="4101" width="12.109375" style="270" customWidth="1"/>
    <col min="4102" max="4102" width="0" style="270" hidden="1" customWidth="1"/>
    <col min="4103" max="4103" width="29.88671875" style="270" customWidth="1"/>
    <col min="4104" max="4104" width="7.6640625" style="270" customWidth="1"/>
    <col min="4105" max="4109" width="0" style="270" hidden="1" customWidth="1"/>
    <col min="4110" max="4111" width="7.44140625" style="270" customWidth="1"/>
    <col min="4112" max="4112" width="0" style="270" hidden="1" customWidth="1"/>
    <col min="4113" max="4113" width="7.44140625" style="270" customWidth="1"/>
    <col min="4114" max="4352" width="8.88671875" style="270"/>
    <col min="4353" max="4353" width="3.88671875" style="270" customWidth="1"/>
    <col min="4354" max="4354" width="16.5546875" style="270" customWidth="1"/>
    <col min="4355" max="4355" width="14" style="270" customWidth="1"/>
    <col min="4356" max="4356" width="35.77734375" style="270" bestFit="1" customWidth="1"/>
    <col min="4357" max="4357" width="12.109375" style="270" customWidth="1"/>
    <col min="4358" max="4358" width="0" style="270" hidden="1" customWidth="1"/>
    <col min="4359" max="4359" width="29.88671875" style="270" customWidth="1"/>
    <col min="4360" max="4360" width="7.6640625" style="270" customWidth="1"/>
    <col min="4361" max="4365" width="0" style="270" hidden="1" customWidth="1"/>
    <col min="4366" max="4367" width="7.44140625" style="270" customWidth="1"/>
    <col min="4368" max="4368" width="0" style="270" hidden="1" customWidth="1"/>
    <col min="4369" max="4369" width="7.44140625" style="270" customWidth="1"/>
    <col min="4370" max="4608" width="8.88671875" style="270"/>
    <col min="4609" max="4609" width="3.88671875" style="270" customWidth="1"/>
    <col min="4610" max="4610" width="16.5546875" style="270" customWidth="1"/>
    <col min="4611" max="4611" width="14" style="270" customWidth="1"/>
    <col min="4612" max="4612" width="35.77734375" style="270" bestFit="1" customWidth="1"/>
    <col min="4613" max="4613" width="12.109375" style="270" customWidth="1"/>
    <col min="4614" max="4614" width="0" style="270" hidden="1" customWidth="1"/>
    <col min="4615" max="4615" width="29.88671875" style="270" customWidth="1"/>
    <col min="4616" max="4616" width="7.6640625" style="270" customWidth="1"/>
    <col min="4617" max="4621" width="0" style="270" hidden="1" customWidth="1"/>
    <col min="4622" max="4623" width="7.44140625" style="270" customWidth="1"/>
    <col min="4624" max="4624" width="0" style="270" hidden="1" customWidth="1"/>
    <col min="4625" max="4625" width="7.44140625" style="270" customWidth="1"/>
    <col min="4626" max="4864" width="8.88671875" style="270"/>
    <col min="4865" max="4865" width="3.88671875" style="270" customWidth="1"/>
    <col min="4866" max="4866" width="16.5546875" style="270" customWidth="1"/>
    <col min="4867" max="4867" width="14" style="270" customWidth="1"/>
    <col min="4868" max="4868" width="35.77734375" style="270" bestFit="1" customWidth="1"/>
    <col min="4869" max="4869" width="12.109375" style="270" customWidth="1"/>
    <col min="4870" max="4870" width="0" style="270" hidden="1" customWidth="1"/>
    <col min="4871" max="4871" width="29.88671875" style="270" customWidth="1"/>
    <col min="4872" max="4872" width="7.6640625" style="270" customWidth="1"/>
    <col min="4873" max="4877" width="0" style="270" hidden="1" customWidth="1"/>
    <col min="4878" max="4879" width="7.44140625" style="270" customWidth="1"/>
    <col min="4880" max="4880" width="0" style="270" hidden="1" customWidth="1"/>
    <col min="4881" max="4881" width="7.44140625" style="270" customWidth="1"/>
    <col min="4882" max="5120" width="8.88671875" style="270"/>
    <col min="5121" max="5121" width="3.88671875" style="270" customWidth="1"/>
    <col min="5122" max="5122" width="16.5546875" style="270" customWidth="1"/>
    <col min="5123" max="5123" width="14" style="270" customWidth="1"/>
    <col min="5124" max="5124" width="35.77734375" style="270" bestFit="1" customWidth="1"/>
    <col min="5125" max="5125" width="12.109375" style="270" customWidth="1"/>
    <col min="5126" max="5126" width="0" style="270" hidden="1" customWidth="1"/>
    <col min="5127" max="5127" width="29.88671875" style="270" customWidth="1"/>
    <col min="5128" max="5128" width="7.6640625" style="270" customWidth="1"/>
    <col min="5129" max="5133" width="0" style="270" hidden="1" customWidth="1"/>
    <col min="5134" max="5135" width="7.44140625" style="270" customWidth="1"/>
    <col min="5136" max="5136" width="0" style="270" hidden="1" customWidth="1"/>
    <col min="5137" max="5137" width="7.44140625" style="270" customWidth="1"/>
    <col min="5138" max="5376" width="8.88671875" style="270"/>
    <col min="5377" max="5377" width="3.88671875" style="270" customWidth="1"/>
    <col min="5378" max="5378" width="16.5546875" style="270" customWidth="1"/>
    <col min="5379" max="5379" width="14" style="270" customWidth="1"/>
    <col min="5380" max="5380" width="35.77734375" style="270" bestFit="1" customWidth="1"/>
    <col min="5381" max="5381" width="12.109375" style="270" customWidth="1"/>
    <col min="5382" max="5382" width="0" style="270" hidden="1" customWidth="1"/>
    <col min="5383" max="5383" width="29.88671875" style="270" customWidth="1"/>
    <col min="5384" max="5384" width="7.6640625" style="270" customWidth="1"/>
    <col min="5385" max="5389" width="0" style="270" hidden="1" customWidth="1"/>
    <col min="5390" max="5391" width="7.44140625" style="270" customWidth="1"/>
    <col min="5392" max="5392" width="0" style="270" hidden="1" customWidth="1"/>
    <col min="5393" max="5393" width="7.44140625" style="270" customWidth="1"/>
    <col min="5394" max="5632" width="8.88671875" style="270"/>
    <col min="5633" max="5633" width="3.88671875" style="270" customWidth="1"/>
    <col min="5634" max="5634" width="16.5546875" style="270" customWidth="1"/>
    <col min="5635" max="5635" width="14" style="270" customWidth="1"/>
    <col min="5636" max="5636" width="35.77734375" style="270" bestFit="1" customWidth="1"/>
    <col min="5637" max="5637" width="12.109375" style="270" customWidth="1"/>
    <col min="5638" max="5638" width="0" style="270" hidden="1" customWidth="1"/>
    <col min="5639" max="5639" width="29.88671875" style="270" customWidth="1"/>
    <col min="5640" max="5640" width="7.6640625" style="270" customWidth="1"/>
    <col min="5641" max="5645" width="0" style="270" hidden="1" customWidth="1"/>
    <col min="5646" max="5647" width="7.44140625" style="270" customWidth="1"/>
    <col min="5648" max="5648" width="0" style="270" hidden="1" customWidth="1"/>
    <col min="5649" max="5649" width="7.44140625" style="270" customWidth="1"/>
    <col min="5650" max="5888" width="8.88671875" style="270"/>
    <col min="5889" max="5889" width="3.88671875" style="270" customWidth="1"/>
    <col min="5890" max="5890" width="16.5546875" style="270" customWidth="1"/>
    <col min="5891" max="5891" width="14" style="270" customWidth="1"/>
    <col min="5892" max="5892" width="35.77734375" style="270" bestFit="1" customWidth="1"/>
    <col min="5893" max="5893" width="12.109375" style="270" customWidth="1"/>
    <col min="5894" max="5894" width="0" style="270" hidden="1" customWidth="1"/>
    <col min="5895" max="5895" width="29.88671875" style="270" customWidth="1"/>
    <col min="5896" max="5896" width="7.6640625" style="270" customWidth="1"/>
    <col min="5897" max="5901" width="0" style="270" hidden="1" customWidth="1"/>
    <col min="5902" max="5903" width="7.44140625" style="270" customWidth="1"/>
    <col min="5904" max="5904" width="0" style="270" hidden="1" customWidth="1"/>
    <col min="5905" max="5905" width="7.44140625" style="270" customWidth="1"/>
    <col min="5906" max="6144" width="8.88671875" style="270"/>
    <col min="6145" max="6145" width="3.88671875" style="270" customWidth="1"/>
    <col min="6146" max="6146" width="16.5546875" style="270" customWidth="1"/>
    <col min="6147" max="6147" width="14" style="270" customWidth="1"/>
    <col min="6148" max="6148" width="35.77734375" style="270" bestFit="1" customWidth="1"/>
    <col min="6149" max="6149" width="12.109375" style="270" customWidth="1"/>
    <col min="6150" max="6150" width="0" style="270" hidden="1" customWidth="1"/>
    <col min="6151" max="6151" width="29.88671875" style="270" customWidth="1"/>
    <col min="6152" max="6152" width="7.6640625" style="270" customWidth="1"/>
    <col min="6153" max="6157" width="0" style="270" hidden="1" customWidth="1"/>
    <col min="6158" max="6159" width="7.44140625" style="270" customWidth="1"/>
    <col min="6160" max="6160" width="0" style="270" hidden="1" customWidth="1"/>
    <col min="6161" max="6161" width="7.44140625" style="270" customWidth="1"/>
    <col min="6162" max="6400" width="8.88671875" style="270"/>
    <col min="6401" max="6401" width="3.88671875" style="270" customWidth="1"/>
    <col min="6402" max="6402" width="16.5546875" style="270" customWidth="1"/>
    <col min="6403" max="6403" width="14" style="270" customWidth="1"/>
    <col min="6404" max="6404" width="35.77734375" style="270" bestFit="1" customWidth="1"/>
    <col min="6405" max="6405" width="12.109375" style="270" customWidth="1"/>
    <col min="6406" max="6406" width="0" style="270" hidden="1" customWidth="1"/>
    <col min="6407" max="6407" width="29.88671875" style="270" customWidth="1"/>
    <col min="6408" max="6408" width="7.6640625" style="270" customWidth="1"/>
    <col min="6409" max="6413" width="0" style="270" hidden="1" customWidth="1"/>
    <col min="6414" max="6415" width="7.44140625" style="270" customWidth="1"/>
    <col min="6416" max="6416" width="0" style="270" hidden="1" customWidth="1"/>
    <col min="6417" max="6417" width="7.44140625" style="270" customWidth="1"/>
    <col min="6418" max="6656" width="8.88671875" style="270"/>
    <col min="6657" max="6657" width="3.88671875" style="270" customWidth="1"/>
    <col min="6658" max="6658" width="16.5546875" style="270" customWidth="1"/>
    <col min="6659" max="6659" width="14" style="270" customWidth="1"/>
    <col min="6660" max="6660" width="35.77734375" style="270" bestFit="1" customWidth="1"/>
    <col min="6661" max="6661" width="12.109375" style="270" customWidth="1"/>
    <col min="6662" max="6662" width="0" style="270" hidden="1" customWidth="1"/>
    <col min="6663" max="6663" width="29.88671875" style="270" customWidth="1"/>
    <col min="6664" max="6664" width="7.6640625" style="270" customWidth="1"/>
    <col min="6665" max="6669" width="0" style="270" hidden="1" customWidth="1"/>
    <col min="6670" max="6671" width="7.44140625" style="270" customWidth="1"/>
    <col min="6672" max="6672" width="0" style="270" hidden="1" customWidth="1"/>
    <col min="6673" max="6673" width="7.44140625" style="270" customWidth="1"/>
    <col min="6674" max="6912" width="8.88671875" style="270"/>
    <col min="6913" max="6913" width="3.88671875" style="270" customWidth="1"/>
    <col min="6914" max="6914" width="16.5546875" style="270" customWidth="1"/>
    <col min="6915" max="6915" width="14" style="270" customWidth="1"/>
    <col min="6916" max="6916" width="35.77734375" style="270" bestFit="1" customWidth="1"/>
    <col min="6917" max="6917" width="12.109375" style="270" customWidth="1"/>
    <col min="6918" max="6918" width="0" style="270" hidden="1" customWidth="1"/>
    <col min="6919" max="6919" width="29.88671875" style="270" customWidth="1"/>
    <col min="6920" max="6920" width="7.6640625" style="270" customWidth="1"/>
    <col min="6921" max="6925" width="0" style="270" hidden="1" customWidth="1"/>
    <col min="6926" max="6927" width="7.44140625" style="270" customWidth="1"/>
    <col min="6928" max="6928" width="0" style="270" hidden="1" customWidth="1"/>
    <col min="6929" max="6929" width="7.44140625" style="270" customWidth="1"/>
    <col min="6930" max="7168" width="8.88671875" style="270"/>
    <col min="7169" max="7169" width="3.88671875" style="270" customWidth="1"/>
    <col min="7170" max="7170" width="16.5546875" style="270" customWidth="1"/>
    <col min="7171" max="7171" width="14" style="270" customWidth="1"/>
    <col min="7172" max="7172" width="35.77734375" style="270" bestFit="1" customWidth="1"/>
    <col min="7173" max="7173" width="12.109375" style="270" customWidth="1"/>
    <col min="7174" max="7174" width="0" style="270" hidden="1" customWidth="1"/>
    <col min="7175" max="7175" width="29.88671875" style="270" customWidth="1"/>
    <col min="7176" max="7176" width="7.6640625" style="270" customWidth="1"/>
    <col min="7177" max="7181" width="0" style="270" hidden="1" customWidth="1"/>
    <col min="7182" max="7183" width="7.44140625" style="270" customWidth="1"/>
    <col min="7184" max="7184" width="0" style="270" hidden="1" customWidth="1"/>
    <col min="7185" max="7185" width="7.44140625" style="270" customWidth="1"/>
    <col min="7186" max="7424" width="8.88671875" style="270"/>
    <col min="7425" max="7425" width="3.88671875" style="270" customWidth="1"/>
    <col min="7426" max="7426" width="16.5546875" style="270" customWidth="1"/>
    <col min="7427" max="7427" width="14" style="270" customWidth="1"/>
    <col min="7428" max="7428" width="35.77734375" style="270" bestFit="1" customWidth="1"/>
    <col min="7429" max="7429" width="12.109375" style="270" customWidth="1"/>
    <col min="7430" max="7430" width="0" style="270" hidden="1" customWidth="1"/>
    <col min="7431" max="7431" width="29.88671875" style="270" customWidth="1"/>
    <col min="7432" max="7432" width="7.6640625" style="270" customWidth="1"/>
    <col min="7433" max="7437" width="0" style="270" hidden="1" customWidth="1"/>
    <col min="7438" max="7439" width="7.44140625" style="270" customWidth="1"/>
    <col min="7440" max="7440" width="0" style="270" hidden="1" customWidth="1"/>
    <col min="7441" max="7441" width="7.44140625" style="270" customWidth="1"/>
    <col min="7442" max="7680" width="8.88671875" style="270"/>
    <col min="7681" max="7681" width="3.88671875" style="270" customWidth="1"/>
    <col min="7682" max="7682" width="16.5546875" style="270" customWidth="1"/>
    <col min="7683" max="7683" width="14" style="270" customWidth="1"/>
    <col min="7684" max="7684" width="35.77734375" style="270" bestFit="1" customWidth="1"/>
    <col min="7685" max="7685" width="12.109375" style="270" customWidth="1"/>
    <col min="7686" max="7686" width="0" style="270" hidden="1" customWidth="1"/>
    <col min="7687" max="7687" width="29.88671875" style="270" customWidth="1"/>
    <col min="7688" max="7688" width="7.6640625" style="270" customWidth="1"/>
    <col min="7689" max="7693" width="0" style="270" hidden="1" customWidth="1"/>
    <col min="7694" max="7695" width="7.44140625" style="270" customWidth="1"/>
    <col min="7696" max="7696" width="0" style="270" hidden="1" customWidth="1"/>
    <col min="7697" max="7697" width="7.44140625" style="270" customWidth="1"/>
    <col min="7698" max="7936" width="8.88671875" style="270"/>
    <col min="7937" max="7937" width="3.88671875" style="270" customWidth="1"/>
    <col min="7938" max="7938" width="16.5546875" style="270" customWidth="1"/>
    <col min="7939" max="7939" width="14" style="270" customWidth="1"/>
    <col min="7940" max="7940" width="35.77734375" style="270" bestFit="1" customWidth="1"/>
    <col min="7941" max="7941" width="12.109375" style="270" customWidth="1"/>
    <col min="7942" max="7942" width="0" style="270" hidden="1" customWidth="1"/>
    <col min="7943" max="7943" width="29.88671875" style="270" customWidth="1"/>
    <col min="7944" max="7944" width="7.6640625" style="270" customWidth="1"/>
    <col min="7945" max="7949" width="0" style="270" hidden="1" customWidth="1"/>
    <col min="7950" max="7951" width="7.44140625" style="270" customWidth="1"/>
    <col min="7952" max="7952" width="0" style="270" hidden="1" customWidth="1"/>
    <col min="7953" max="7953" width="7.44140625" style="270" customWidth="1"/>
    <col min="7954" max="8192" width="8.88671875" style="270"/>
    <col min="8193" max="8193" width="3.88671875" style="270" customWidth="1"/>
    <col min="8194" max="8194" width="16.5546875" style="270" customWidth="1"/>
    <col min="8195" max="8195" width="14" style="270" customWidth="1"/>
    <col min="8196" max="8196" width="35.77734375" style="270" bestFit="1" customWidth="1"/>
    <col min="8197" max="8197" width="12.109375" style="270" customWidth="1"/>
    <col min="8198" max="8198" width="0" style="270" hidden="1" customWidth="1"/>
    <col min="8199" max="8199" width="29.88671875" style="270" customWidth="1"/>
    <col min="8200" max="8200" width="7.6640625" style="270" customWidth="1"/>
    <col min="8201" max="8205" width="0" style="270" hidden="1" customWidth="1"/>
    <col min="8206" max="8207" width="7.44140625" style="270" customWidth="1"/>
    <col min="8208" max="8208" width="0" style="270" hidden="1" customWidth="1"/>
    <col min="8209" max="8209" width="7.44140625" style="270" customWidth="1"/>
    <col min="8210" max="8448" width="8.88671875" style="270"/>
    <col min="8449" max="8449" width="3.88671875" style="270" customWidth="1"/>
    <col min="8450" max="8450" width="16.5546875" style="270" customWidth="1"/>
    <col min="8451" max="8451" width="14" style="270" customWidth="1"/>
    <col min="8452" max="8452" width="35.77734375" style="270" bestFit="1" customWidth="1"/>
    <col min="8453" max="8453" width="12.109375" style="270" customWidth="1"/>
    <col min="8454" max="8454" width="0" style="270" hidden="1" customWidth="1"/>
    <col min="8455" max="8455" width="29.88671875" style="270" customWidth="1"/>
    <col min="8456" max="8456" width="7.6640625" style="270" customWidth="1"/>
    <col min="8457" max="8461" width="0" style="270" hidden="1" customWidth="1"/>
    <col min="8462" max="8463" width="7.44140625" style="270" customWidth="1"/>
    <col min="8464" max="8464" width="0" style="270" hidden="1" customWidth="1"/>
    <col min="8465" max="8465" width="7.44140625" style="270" customWidth="1"/>
    <col min="8466" max="8704" width="8.88671875" style="270"/>
    <col min="8705" max="8705" width="3.88671875" style="270" customWidth="1"/>
    <col min="8706" max="8706" width="16.5546875" style="270" customWidth="1"/>
    <col min="8707" max="8707" width="14" style="270" customWidth="1"/>
    <col min="8708" max="8708" width="35.77734375" style="270" bestFit="1" customWidth="1"/>
    <col min="8709" max="8709" width="12.109375" style="270" customWidth="1"/>
    <col min="8710" max="8710" width="0" style="270" hidden="1" customWidth="1"/>
    <col min="8711" max="8711" width="29.88671875" style="270" customWidth="1"/>
    <col min="8712" max="8712" width="7.6640625" style="270" customWidth="1"/>
    <col min="8713" max="8717" width="0" style="270" hidden="1" customWidth="1"/>
    <col min="8718" max="8719" width="7.44140625" style="270" customWidth="1"/>
    <col min="8720" max="8720" width="0" style="270" hidden="1" customWidth="1"/>
    <col min="8721" max="8721" width="7.44140625" style="270" customWidth="1"/>
    <col min="8722" max="8960" width="8.88671875" style="270"/>
    <col min="8961" max="8961" width="3.88671875" style="270" customWidth="1"/>
    <col min="8962" max="8962" width="16.5546875" style="270" customWidth="1"/>
    <col min="8963" max="8963" width="14" style="270" customWidth="1"/>
    <col min="8964" max="8964" width="35.77734375" style="270" bestFit="1" customWidth="1"/>
    <col min="8965" max="8965" width="12.109375" style="270" customWidth="1"/>
    <col min="8966" max="8966" width="0" style="270" hidden="1" customWidth="1"/>
    <col min="8967" max="8967" width="29.88671875" style="270" customWidth="1"/>
    <col min="8968" max="8968" width="7.6640625" style="270" customWidth="1"/>
    <col min="8969" max="8973" width="0" style="270" hidden="1" customWidth="1"/>
    <col min="8974" max="8975" width="7.44140625" style="270" customWidth="1"/>
    <col min="8976" max="8976" width="0" style="270" hidden="1" customWidth="1"/>
    <col min="8977" max="8977" width="7.44140625" style="270" customWidth="1"/>
    <col min="8978" max="9216" width="8.88671875" style="270"/>
    <col min="9217" max="9217" width="3.88671875" style="270" customWidth="1"/>
    <col min="9218" max="9218" width="16.5546875" style="270" customWidth="1"/>
    <col min="9219" max="9219" width="14" style="270" customWidth="1"/>
    <col min="9220" max="9220" width="35.77734375" style="270" bestFit="1" customWidth="1"/>
    <col min="9221" max="9221" width="12.109375" style="270" customWidth="1"/>
    <col min="9222" max="9222" width="0" style="270" hidden="1" customWidth="1"/>
    <col min="9223" max="9223" width="29.88671875" style="270" customWidth="1"/>
    <col min="9224" max="9224" width="7.6640625" style="270" customWidth="1"/>
    <col min="9225" max="9229" width="0" style="270" hidden="1" customWidth="1"/>
    <col min="9230" max="9231" width="7.44140625" style="270" customWidth="1"/>
    <col min="9232" max="9232" width="0" style="270" hidden="1" customWidth="1"/>
    <col min="9233" max="9233" width="7.44140625" style="270" customWidth="1"/>
    <col min="9234" max="9472" width="8.88671875" style="270"/>
    <col min="9473" max="9473" width="3.88671875" style="270" customWidth="1"/>
    <col min="9474" max="9474" width="16.5546875" style="270" customWidth="1"/>
    <col min="9475" max="9475" width="14" style="270" customWidth="1"/>
    <col min="9476" max="9476" width="35.77734375" style="270" bestFit="1" customWidth="1"/>
    <col min="9477" max="9477" width="12.109375" style="270" customWidth="1"/>
    <col min="9478" max="9478" width="0" style="270" hidden="1" customWidth="1"/>
    <col min="9479" max="9479" width="29.88671875" style="270" customWidth="1"/>
    <col min="9480" max="9480" width="7.6640625" style="270" customWidth="1"/>
    <col min="9481" max="9485" width="0" style="270" hidden="1" customWidth="1"/>
    <col min="9486" max="9487" width="7.44140625" style="270" customWidth="1"/>
    <col min="9488" max="9488" width="0" style="270" hidden="1" customWidth="1"/>
    <col min="9489" max="9489" width="7.44140625" style="270" customWidth="1"/>
    <col min="9490" max="9728" width="8.88671875" style="270"/>
    <col min="9729" max="9729" width="3.88671875" style="270" customWidth="1"/>
    <col min="9730" max="9730" width="16.5546875" style="270" customWidth="1"/>
    <col min="9731" max="9731" width="14" style="270" customWidth="1"/>
    <col min="9732" max="9732" width="35.77734375" style="270" bestFit="1" customWidth="1"/>
    <col min="9733" max="9733" width="12.109375" style="270" customWidth="1"/>
    <col min="9734" max="9734" width="0" style="270" hidden="1" customWidth="1"/>
    <col min="9735" max="9735" width="29.88671875" style="270" customWidth="1"/>
    <col min="9736" max="9736" width="7.6640625" style="270" customWidth="1"/>
    <col min="9737" max="9741" width="0" style="270" hidden="1" customWidth="1"/>
    <col min="9742" max="9743" width="7.44140625" style="270" customWidth="1"/>
    <col min="9744" max="9744" width="0" style="270" hidden="1" customWidth="1"/>
    <col min="9745" max="9745" width="7.44140625" style="270" customWidth="1"/>
    <col min="9746" max="9984" width="8.88671875" style="270"/>
    <col min="9985" max="9985" width="3.88671875" style="270" customWidth="1"/>
    <col min="9986" max="9986" width="16.5546875" style="270" customWidth="1"/>
    <col min="9987" max="9987" width="14" style="270" customWidth="1"/>
    <col min="9988" max="9988" width="35.77734375" style="270" bestFit="1" customWidth="1"/>
    <col min="9989" max="9989" width="12.109375" style="270" customWidth="1"/>
    <col min="9990" max="9990" width="0" style="270" hidden="1" customWidth="1"/>
    <col min="9991" max="9991" width="29.88671875" style="270" customWidth="1"/>
    <col min="9992" max="9992" width="7.6640625" style="270" customWidth="1"/>
    <col min="9993" max="9997" width="0" style="270" hidden="1" customWidth="1"/>
    <col min="9998" max="9999" width="7.44140625" style="270" customWidth="1"/>
    <col min="10000" max="10000" width="0" style="270" hidden="1" customWidth="1"/>
    <col min="10001" max="10001" width="7.44140625" style="270" customWidth="1"/>
    <col min="10002" max="10240" width="8.88671875" style="270"/>
    <col min="10241" max="10241" width="3.88671875" style="270" customWidth="1"/>
    <col min="10242" max="10242" width="16.5546875" style="270" customWidth="1"/>
    <col min="10243" max="10243" width="14" style="270" customWidth="1"/>
    <col min="10244" max="10244" width="35.77734375" style="270" bestFit="1" customWidth="1"/>
    <col min="10245" max="10245" width="12.109375" style="270" customWidth="1"/>
    <col min="10246" max="10246" width="0" style="270" hidden="1" customWidth="1"/>
    <col min="10247" max="10247" width="29.88671875" style="270" customWidth="1"/>
    <col min="10248" max="10248" width="7.6640625" style="270" customWidth="1"/>
    <col min="10249" max="10253" width="0" style="270" hidden="1" customWidth="1"/>
    <col min="10254" max="10255" width="7.44140625" style="270" customWidth="1"/>
    <col min="10256" max="10256" width="0" style="270" hidden="1" customWidth="1"/>
    <col min="10257" max="10257" width="7.44140625" style="270" customWidth="1"/>
    <col min="10258" max="10496" width="8.88671875" style="270"/>
    <col min="10497" max="10497" width="3.88671875" style="270" customWidth="1"/>
    <col min="10498" max="10498" width="16.5546875" style="270" customWidth="1"/>
    <col min="10499" max="10499" width="14" style="270" customWidth="1"/>
    <col min="10500" max="10500" width="35.77734375" style="270" bestFit="1" customWidth="1"/>
    <col min="10501" max="10501" width="12.109375" style="270" customWidth="1"/>
    <col min="10502" max="10502" width="0" style="270" hidden="1" customWidth="1"/>
    <col min="10503" max="10503" width="29.88671875" style="270" customWidth="1"/>
    <col min="10504" max="10504" width="7.6640625" style="270" customWidth="1"/>
    <col min="10505" max="10509" width="0" style="270" hidden="1" customWidth="1"/>
    <col min="10510" max="10511" width="7.44140625" style="270" customWidth="1"/>
    <col min="10512" max="10512" width="0" style="270" hidden="1" customWidth="1"/>
    <col min="10513" max="10513" width="7.44140625" style="270" customWidth="1"/>
    <col min="10514" max="10752" width="8.88671875" style="270"/>
    <col min="10753" max="10753" width="3.88671875" style="270" customWidth="1"/>
    <col min="10754" max="10754" width="16.5546875" style="270" customWidth="1"/>
    <col min="10755" max="10755" width="14" style="270" customWidth="1"/>
    <col min="10756" max="10756" width="35.77734375" style="270" bestFit="1" customWidth="1"/>
    <col min="10757" max="10757" width="12.109375" style="270" customWidth="1"/>
    <col min="10758" max="10758" width="0" style="270" hidden="1" customWidth="1"/>
    <col min="10759" max="10759" width="29.88671875" style="270" customWidth="1"/>
    <col min="10760" max="10760" width="7.6640625" style="270" customWidth="1"/>
    <col min="10761" max="10765" width="0" style="270" hidden="1" customWidth="1"/>
    <col min="10766" max="10767" width="7.44140625" style="270" customWidth="1"/>
    <col min="10768" max="10768" width="0" style="270" hidden="1" customWidth="1"/>
    <col min="10769" max="10769" width="7.44140625" style="270" customWidth="1"/>
    <col min="10770" max="11008" width="8.88671875" style="270"/>
    <col min="11009" max="11009" width="3.88671875" style="270" customWidth="1"/>
    <col min="11010" max="11010" width="16.5546875" style="270" customWidth="1"/>
    <col min="11011" max="11011" width="14" style="270" customWidth="1"/>
    <col min="11012" max="11012" width="35.77734375" style="270" bestFit="1" customWidth="1"/>
    <col min="11013" max="11013" width="12.109375" style="270" customWidth="1"/>
    <col min="11014" max="11014" width="0" style="270" hidden="1" customWidth="1"/>
    <col min="11015" max="11015" width="29.88671875" style="270" customWidth="1"/>
    <col min="11016" max="11016" width="7.6640625" style="270" customWidth="1"/>
    <col min="11017" max="11021" width="0" style="270" hidden="1" customWidth="1"/>
    <col min="11022" max="11023" width="7.44140625" style="270" customWidth="1"/>
    <col min="11024" max="11024" width="0" style="270" hidden="1" customWidth="1"/>
    <col min="11025" max="11025" width="7.44140625" style="270" customWidth="1"/>
    <col min="11026" max="11264" width="8.88671875" style="270"/>
    <col min="11265" max="11265" width="3.88671875" style="270" customWidth="1"/>
    <col min="11266" max="11266" width="16.5546875" style="270" customWidth="1"/>
    <col min="11267" max="11267" width="14" style="270" customWidth="1"/>
    <col min="11268" max="11268" width="35.77734375" style="270" bestFit="1" customWidth="1"/>
    <col min="11269" max="11269" width="12.109375" style="270" customWidth="1"/>
    <col min="11270" max="11270" width="0" style="270" hidden="1" customWidth="1"/>
    <col min="11271" max="11271" width="29.88671875" style="270" customWidth="1"/>
    <col min="11272" max="11272" width="7.6640625" style="270" customWidth="1"/>
    <col min="11273" max="11277" width="0" style="270" hidden="1" customWidth="1"/>
    <col min="11278" max="11279" width="7.44140625" style="270" customWidth="1"/>
    <col min="11280" max="11280" width="0" style="270" hidden="1" customWidth="1"/>
    <col min="11281" max="11281" width="7.44140625" style="270" customWidth="1"/>
    <col min="11282" max="11520" width="8.88671875" style="270"/>
    <col min="11521" max="11521" width="3.88671875" style="270" customWidth="1"/>
    <col min="11522" max="11522" width="16.5546875" style="270" customWidth="1"/>
    <col min="11523" max="11523" width="14" style="270" customWidth="1"/>
    <col min="11524" max="11524" width="35.77734375" style="270" bestFit="1" customWidth="1"/>
    <col min="11525" max="11525" width="12.109375" style="270" customWidth="1"/>
    <col min="11526" max="11526" width="0" style="270" hidden="1" customWidth="1"/>
    <col min="11527" max="11527" width="29.88671875" style="270" customWidth="1"/>
    <col min="11528" max="11528" width="7.6640625" style="270" customWidth="1"/>
    <col min="11529" max="11533" width="0" style="270" hidden="1" customWidth="1"/>
    <col min="11534" max="11535" width="7.44140625" style="270" customWidth="1"/>
    <col min="11536" max="11536" width="0" style="270" hidden="1" customWidth="1"/>
    <col min="11537" max="11537" width="7.44140625" style="270" customWidth="1"/>
    <col min="11538" max="11776" width="8.88671875" style="270"/>
    <col min="11777" max="11777" width="3.88671875" style="270" customWidth="1"/>
    <col min="11778" max="11778" width="16.5546875" style="270" customWidth="1"/>
    <col min="11779" max="11779" width="14" style="270" customWidth="1"/>
    <col min="11780" max="11780" width="35.77734375" style="270" bestFit="1" customWidth="1"/>
    <col min="11781" max="11781" width="12.109375" style="270" customWidth="1"/>
    <col min="11782" max="11782" width="0" style="270" hidden="1" customWidth="1"/>
    <col min="11783" max="11783" width="29.88671875" style="270" customWidth="1"/>
    <col min="11784" max="11784" width="7.6640625" style="270" customWidth="1"/>
    <col min="11785" max="11789" width="0" style="270" hidden="1" customWidth="1"/>
    <col min="11790" max="11791" width="7.44140625" style="270" customWidth="1"/>
    <col min="11792" max="11792" width="0" style="270" hidden="1" customWidth="1"/>
    <col min="11793" max="11793" width="7.44140625" style="270" customWidth="1"/>
    <col min="11794" max="12032" width="8.88671875" style="270"/>
    <col min="12033" max="12033" width="3.88671875" style="270" customWidth="1"/>
    <col min="12034" max="12034" width="16.5546875" style="270" customWidth="1"/>
    <col min="12035" max="12035" width="14" style="270" customWidth="1"/>
    <col min="12036" max="12036" width="35.77734375" style="270" bestFit="1" customWidth="1"/>
    <col min="12037" max="12037" width="12.109375" style="270" customWidth="1"/>
    <col min="12038" max="12038" width="0" style="270" hidden="1" customWidth="1"/>
    <col min="12039" max="12039" width="29.88671875" style="270" customWidth="1"/>
    <col min="12040" max="12040" width="7.6640625" style="270" customWidth="1"/>
    <col min="12041" max="12045" width="0" style="270" hidden="1" customWidth="1"/>
    <col min="12046" max="12047" width="7.44140625" style="270" customWidth="1"/>
    <col min="12048" max="12048" width="0" style="270" hidden="1" customWidth="1"/>
    <col min="12049" max="12049" width="7.44140625" style="270" customWidth="1"/>
    <col min="12050" max="12288" width="8.88671875" style="270"/>
    <col min="12289" max="12289" width="3.88671875" style="270" customWidth="1"/>
    <col min="12290" max="12290" width="16.5546875" style="270" customWidth="1"/>
    <col min="12291" max="12291" width="14" style="270" customWidth="1"/>
    <col min="12292" max="12292" width="35.77734375" style="270" bestFit="1" customWidth="1"/>
    <col min="12293" max="12293" width="12.109375" style="270" customWidth="1"/>
    <col min="12294" max="12294" width="0" style="270" hidden="1" customWidth="1"/>
    <col min="12295" max="12295" width="29.88671875" style="270" customWidth="1"/>
    <col min="12296" max="12296" width="7.6640625" style="270" customWidth="1"/>
    <col min="12297" max="12301" width="0" style="270" hidden="1" customWidth="1"/>
    <col min="12302" max="12303" width="7.44140625" style="270" customWidth="1"/>
    <col min="12304" max="12304" width="0" style="270" hidden="1" customWidth="1"/>
    <col min="12305" max="12305" width="7.44140625" style="270" customWidth="1"/>
    <col min="12306" max="12544" width="8.88671875" style="270"/>
    <col min="12545" max="12545" width="3.88671875" style="270" customWidth="1"/>
    <col min="12546" max="12546" width="16.5546875" style="270" customWidth="1"/>
    <col min="12547" max="12547" width="14" style="270" customWidth="1"/>
    <col min="12548" max="12548" width="35.77734375" style="270" bestFit="1" customWidth="1"/>
    <col min="12549" max="12549" width="12.109375" style="270" customWidth="1"/>
    <col min="12550" max="12550" width="0" style="270" hidden="1" customWidth="1"/>
    <col min="12551" max="12551" width="29.88671875" style="270" customWidth="1"/>
    <col min="12552" max="12552" width="7.6640625" style="270" customWidth="1"/>
    <col min="12553" max="12557" width="0" style="270" hidden="1" customWidth="1"/>
    <col min="12558" max="12559" width="7.44140625" style="270" customWidth="1"/>
    <col min="12560" max="12560" width="0" style="270" hidden="1" customWidth="1"/>
    <col min="12561" max="12561" width="7.44140625" style="270" customWidth="1"/>
    <col min="12562" max="12800" width="8.88671875" style="270"/>
    <col min="12801" max="12801" width="3.88671875" style="270" customWidth="1"/>
    <col min="12802" max="12802" width="16.5546875" style="270" customWidth="1"/>
    <col min="12803" max="12803" width="14" style="270" customWidth="1"/>
    <col min="12804" max="12804" width="35.77734375" style="270" bestFit="1" customWidth="1"/>
    <col min="12805" max="12805" width="12.109375" style="270" customWidth="1"/>
    <col min="12806" max="12806" width="0" style="270" hidden="1" customWidth="1"/>
    <col min="12807" max="12807" width="29.88671875" style="270" customWidth="1"/>
    <col min="12808" max="12808" width="7.6640625" style="270" customWidth="1"/>
    <col min="12809" max="12813" width="0" style="270" hidden="1" customWidth="1"/>
    <col min="12814" max="12815" width="7.44140625" style="270" customWidth="1"/>
    <col min="12816" max="12816" width="0" style="270" hidden="1" customWidth="1"/>
    <col min="12817" max="12817" width="7.44140625" style="270" customWidth="1"/>
    <col min="12818" max="13056" width="8.88671875" style="270"/>
    <col min="13057" max="13057" width="3.88671875" style="270" customWidth="1"/>
    <col min="13058" max="13058" width="16.5546875" style="270" customWidth="1"/>
    <col min="13059" max="13059" width="14" style="270" customWidth="1"/>
    <col min="13060" max="13060" width="35.77734375" style="270" bestFit="1" customWidth="1"/>
    <col min="13061" max="13061" width="12.109375" style="270" customWidth="1"/>
    <col min="13062" max="13062" width="0" style="270" hidden="1" customWidth="1"/>
    <col min="13063" max="13063" width="29.88671875" style="270" customWidth="1"/>
    <col min="13064" max="13064" width="7.6640625" style="270" customWidth="1"/>
    <col min="13065" max="13069" width="0" style="270" hidden="1" customWidth="1"/>
    <col min="13070" max="13071" width="7.44140625" style="270" customWidth="1"/>
    <col min="13072" max="13072" width="0" style="270" hidden="1" customWidth="1"/>
    <col min="13073" max="13073" width="7.44140625" style="270" customWidth="1"/>
    <col min="13074" max="13312" width="8.88671875" style="270"/>
    <col min="13313" max="13313" width="3.88671875" style="270" customWidth="1"/>
    <col min="13314" max="13314" width="16.5546875" style="270" customWidth="1"/>
    <col min="13315" max="13315" width="14" style="270" customWidth="1"/>
    <col min="13316" max="13316" width="35.77734375" style="270" bestFit="1" customWidth="1"/>
    <col min="13317" max="13317" width="12.109375" style="270" customWidth="1"/>
    <col min="13318" max="13318" width="0" style="270" hidden="1" customWidth="1"/>
    <col min="13319" max="13319" width="29.88671875" style="270" customWidth="1"/>
    <col min="13320" max="13320" width="7.6640625" style="270" customWidth="1"/>
    <col min="13321" max="13325" width="0" style="270" hidden="1" customWidth="1"/>
    <col min="13326" max="13327" width="7.44140625" style="270" customWidth="1"/>
    <col min="13328" max="13328" width="0" style="270" hidden="1" customWidth="1"/>
    <col min="13329" max="13329" width="7.44140625" style="270" customWidth="1"/>
    <col min="13330" max="13568" width="8.88671875" style="270"/>
    <col min="13569" max="13569" width="3.88671875" style="270" customWidth="1"/>
    <col min="13570" max="13570" width="16.5546875" style="270" customWidth="1"/>
    <col min="13571" max="13571" width="14" style="270" customWidth="1"/>
    <col min="13572" max="13572" width="35.77734375" style="270" bestFit="1" customWidth="1"/>
    <col min="13573" max="13573" width="12.109375" style="270" customWidth="1"/>
    <col min="13574" max="13574" width="0" style="270" hidden="1" customWidth="1"/>
    <col min="13575" max="13575" width="29.88671875" style="270" customWidth="1"/>
    <col min="13576" max="13576" width="7.6640625" style="270" customWidth="1"/>
    <col min="13577" max="13581" width="0" style="270" hidden="1" customWidth="1"/>
    <col min="13582" max="13583" width="7.44140625" style="270" customWidth="1"/>
    <col min="13584" max="13584" width="0" style="270" hidden="1" customWidth="1"/>
    <col min="13585" max="13585" width="7.44140625" style="270" customWidth="1"/>
    <col min="13586" max="13824" width="8.88671875" style="270"/>
    <col min="13825" max="13825" width="3.88671875" style="270" customWidth="1"/>
    <col min="13826" max="13826" width="16.5546875" style="270" customWidth="1"/>
    <col min="13827" max="13827" width="14" style="270" customWidth="1"/>
    <col min="13828" max="13828" width="35.77734375" style="270" bestFit="1" customWidth="1"/>
    <col min="13829" max="13829" width="12.109375" style="270" customWidth="1"/>
    <col min="13830" max="13830" width="0" style="270" hidden="1" customWidth="1"/>
    <col min="13831" max="13831" width="29.88671875" style="270" customWidth="1"/>
    <col min="13832" max="13832" width="7.6640625" style="270" customWidth="1"/>
    <col min="13833" max="13837" width="0" style="270" hidden="1" customWidth="1"/>
    <col min="13838" max="13839" width="7.44140625" style="270" customWidth="1"/>
    <col min="13840" max="13840" width="0" style="270" hidden="1" customWidth="1"/>
    <col min="13841" max="13841" width="7.44140625" style="270" customWidth="1"/>
    <col min="13842" max="14080" width="8.88671875" style="270"/>
    <col min="14081" max="14081" width="3.88671875" style="270" customWidth="1"/>
    <col min="14082" max="14082" width="16.5546875" style="270" customWidth="1"/>
    <col min="14083" max="14083" width="14" style="270" customWidth="1"/>
    <col min="14084" max="14084" width="35.77734375" style="270" bestFit="1" customWidth="1"/>
    <col min="14085" max="14085" width="12.109375" style="270" customWidth="1"/>
    <col min="14086" max="14086" width="0" style="270" hidden="1" customWidth="1"/>
    <col min="14087" max="14087" width="29.88671875" style="270" customWidth="1"/>
    <col min="14088" max="14088" width="7.6640625" style="270" customWidth="1"/>
    <col min="14089" max="14093" width="0" style="270" hidden="1" customWidth="1"/>
    <col min="14094" max="14095" width="7.44140625" style="270" customWidth="1"/>
    <col min="14096" max="14096" width="0" style="270" hidden="1" customWidth="1"/>
    <col min="14097" max="14097" width="7.44140625" style="270" customWidth="1"/>
    <col min="14098" max="14336" width="8.88671875" style="270"/>
    <col min="14337" max="14337" width="3.88671875" style="270" customWidth="1"/>
    <col min="14338" max="14338" width="16.5546875" style="270" customWidth="1"/>
    <col min="14339" max="14339" width="14" style="270" customWidth="1"/>
    <col min="14340" max="14340" width="35.77734375" style="270" bestFit="1" customWidth="1"/>
    <col min="14341" max="14341" width="12.109375" style="270" customWidth="1"/>
    <col min="14342" max="14342" width="0" style="270" hidden="1" customWidth="1"/>
    <col min="14343" max="14343" width="29.88671875" style="270" customWidth="1"/>
    <col min="14344" max="14344" width="7.6640625" style="270" customWidth="1"/>
    <col min="14345" max="14349" width="0" style="270" hidden="1" customWidth="1"/>
    <col min="14350" max="14351" width="7.44140625" style="270" customWidth="1"/>
    <col min="14352" max="14352" width="0" style="270" hidden="1" customWidth="1"/>
    <col min="14353" max="14353" width="7.44140625" style="270" customWidth="1"/>
    <col min="14354" max="14592" width="8.88671875" style="270"/>
    <col min="14593" max="14593" width="3.88671875" style="270" customWidth="1"/>
    <col min="14594" max="14594" width="16.5546875" style="270" customWidth="1"/>
    <col min="14595" max="14595" width="14" style="270" customWidth="1"/>
    <col min="14596" max="14596" width="35.77734375" style="270" bestFit="1" customWidth="1"/>
    <col min="14597" max="14597" width="12.109375" style="270" customWidth="1"/>
    <col min="14598" max="14598" width="0" style="270" hidden="1" customWidth="1"/>
    <col min="14599" max="14599" width="29.88671875" style="270" customWidth="1"/>
    <col min="14600" max="14600" width="7.6640625" style="270" customWidth="1"/>
    <col min="14601" max="14605" width="0" style="270" hidden="1" customWidth="1"/>
    <col min="14606" max="14607" width="7.44140625" style="270" customWidth="1"/>
    <col min="14608" max="14608" width="0" style="270" hidden="1" customWidth="1"/>
    <col min="14609" max="14609" width="7.44140625" style="270" customWidth="1"/>
    <col min="14610" max="14848" width="8.88671875" style="270"/>
    <col min="14849" max="14849" width="3.88671875" style="270" customWidth="1"/>
    <col min="14850" max="14850" width="16.5546875" style="270" customWidth="1"/>
    <col min="14851" max="14851" width="14" style="270" customWidth="1"/>
    <col min="14852" max="14852" width="35.77734375" style="270" bestFit="1" customWidth="1"/>
    <col min="14853" max="14853" width="12.109375" style="270" customWidth="1"/>
    <col min="14854" max="14854" width="0" style="270" hidden="1" customWidth="1"/>
    <col min="14855" max="14855" width="29.88671875" style="270" customWidth="1"/>
    <col min="14856" max="14856" width="7.6640625" style="270" customWidth="1"/>
    <col min="14857" max="14861" width="0" style="270" hidden="1" customWidth="1"/>
    <col min="14862" max="14863" width="7.44140625" style="270" customWidth="1"/>
    <col min="14864" max="14864" width="0" style="270" hidden="1" customWidth="1"/>
    <col min="14865" max="14865" width="7.44140625" style="270" customWidth="1"/>
    <col min="14866" max="15104" width="8.88671875" style="270"/>
    <col min="15105" max="15105" width="3.88671875" style="270" customWidth="1"/>
    <col min="15106" max="15106" width="16.5546875" style="270" customWidth="1"/>
    <col min="15107" max="15107" width="14" style="270" customWidth="1"/>
    <col min="15108" max="15108" width="35.77734375" style="270" bestFit="1" customWidth="1"/>
    <col min="15109" max="15109" width="12.109375" style="270" customWidth="1"/>
    <col min="15110" max="15110" width="0" style="270" hidden="1" customWidth="1"/>
    <col min="15111" max="15111" width="29.88671875" style="270" customWidth="1"/>
    <col min="15112" max="15112" width="7.6640625" style="270" customWidth="1"/>
    <col min="15113" max="15117" width="0" style="270" hidden="1" customWidth="1"/>
    <col min="15118" max="15119" width="7.44140625" style="270" customWidth="1"/>
    <col min="15120" max="15120" width="0" style="270" hidden="1" customWidth="1"/>
    <col min="15121" max="15121" width="7.44140625" style="270" customWidth="1"/>
    <col min="15122" max="15360" width="8.88671875" style="270"/>
    <col min="15361" max="15361" width="3.88671875" style="270" customWidth="1"/>
    <col min="15362" max="15362" width="16.5546875" style="270" customWidth="1"/>
    <col min="15363" max="15363" width="14" style="270" customWidth="1"/>
    <col min="15364" max="15364" width="35.77734375" style="270" bestFit="1" customWidth="1"/>
    <col min="15365" max="15365" width="12.109375" style="270" customWidth="1"/>
    <col min="15366" max="15366" width="0" style="270" hidden="1" customWidth="1"/>
    <col min="15367" max="15367" width="29.88671875" style="270" customWidth="1"/>
    <col min="15368" max="15368" width="7.6640625" style="270" customWidth="1"/>
    <col min="15369" max="15373" width="0" style="270" hidden="1" customWidth="1"/>
    <col min="15374" max="15375" width="7.44140625" style="270" customWidth="1"/>
    <col min="15376" max="15376" width="0" style="270" hidden="1" customWidth="1"/>
    <col min="15377" max="15377" width="7.44140625" style="270" customWidth="1"/>
    <col min="15378" max="15616" width="8.88671875" style="270"/>
    <col min="15617" max="15617" width="3.88671875" style="270" customWidth="1"/>
    <col min="15618" max="15618" width="16.5546875" style="270" customWidth="1"/>
    <col min="15619" max="15619" width="14" style="270" customWidth="1"/>
    <col min="15620" max="15620" width="35.77734375" style="270" bestFit="1" customWidth="1"/>
    <col min="15621" max="15621" width="12.109375" style="270" customWidth="1"/>
    <col min="15622" max="15622" width="0" style="270" hidden="1" customWidth="1"/>
    <col min="15623" max="15623" width="29.88671875" style="270" customWidth="1"/>
    <col min="15624" max="15624" width="7.6640625" style="270" customWidth="1"/>
    <col min="15625" max="15629" width="0" style="270" hidden="1" customWidth="1"/>
    <col min="15630" max="15631" width="7.44140625" style="270" customWidth="1"/>
    <col min="15632" max="15632" width="0" style="270" hidden="1" customWidth="1"/>
    <col min="15633" max="15633" width="7.44140625" style="270" customWidth="1"/>
    <col min="15634" max="15872" width="8.88671875" style="270"/>
    <col min="15873" max="15873" width="3.88671875" style="270" customWidth="1"/>
    <col min="15874" max="15874" width="16.5546875" style="270" customWidth="1"/>
    <col min="15875" max="15875" width="14" style="270" customWidth="1"/>
    <col min="15876" max="15876" width="35.77734375" style="270" bestFit="1" customWidth="1"/>
    <col min="15877" max="15877" width="12.109375" style="270" customWidth="1"/>
    <col min="15878" max="15878" width="0" style="270" hidden="1" customWidth="1"/>
    <col min="15879" max="15879" width="29.88671875" style="270" customWidth="1"/>
    <col min="15880" max="15880" width="7.6640625" style="270" customWidth="1"/>
    <col min="15881" max="15885" width="0" style="270" hidden="1" customWidth="1"/>
    <col min="15886" max="15887" width="7.44140625" style="270" customWidth="1"/>
    <col min="15888" max="15888" width="0" style="270" hidden="1" customWidth="1"/>
    <col min="15889" max="15889" width="7.44140625" style="270" customWidth="1"/>
    <col min="15890" max="16128" width="8.88671875" style="270"/>
    <col min="16129" max="16129" width="3.88671875" style="270" customWidth="1"/>
    <col min="16130" max="16130" width="16.5546875" style="270" customWidth="1"/>
    <col min="16131" max="16131" width="14" style="270" customWidth="1"/>
    <col min="16132" max="16132" width="35.77734375" style="270" bestFit="1" customWidth="1"/>
    <col min="16133" max="16133" width="12.109375" style="270" customWidth="1"/>
    <col min="16134" max="16134" width="0" style="270" hidden="1" customWidth="1"/>
    <col min="16135" max="16135" width="29.88671875" style="270" customWidth="1"/>
    <col min="16136" max="16136" width="7.6640625" style="270" customWidth="1"/>
    <col min="16137" max="16141" width="0" style="270" hidden="1" customWidth="1"/>
    <col min="16142" max="16143" width="7.44140625" style="270" customWidth="1"/>
    <col min="16144" max="16144" width="0" style="270" hidden="1" customWidth="1"/>
    <col min="16145" max="16145" width="7.44140625" style="270" customWidth="1"/>
    <col min="16146" max="16384" width="8.88671875" style="270"/>
  </cols>
  <sheetData>
    <row r="1" spans="1:17" ht="24.6" x14ac:dyDescent="0.4">
      <c r="A1" s="471" t="str">
        <f>[1]Altalanos!$A$6</f>
        <v>Somogy Vármegyei Tenisz DO B kategória - Fiú</v>
      </c>
      <c r="B1" s="262"/>
      <c r="C1" s="262"/>
      <c r="D1" s="263"/>
      <c r="E1" s="264" t="s">
        <v>44</v>
      </c>
      <c r="F1" s="265"/>
      <c r="G1" s="266"/>
      <c r="H1" s="267"/>
      <c r="I1" s="267"/>
      <c r="J1" s="268"/>
      <c r="K1" s="268"/>
      <c r="L1" s="268"/>
      <c r="M1" s="268"/>
      <c r="N1" s="268"/>
      <c r="O1" s="268"/>
      <c r="P1" s="268"/>
      <c r="Q1" s="269"/>
    </row>
    <row r="2" spans="1:17" ht="13.8" thickBot="1" x14ac:dyDescent="0.3">
      <c r="B2" s="271" t="s">
        <v>43</v>
      </c>
      <c r="C2" s="457" t="str">
        <f>[1]Altalanos!$C$8</f>
        <v>III.kcs.-U11-Z-F</v>
      </c>
      <c r="D2" s="265"/>
      <c r="E2" s="264" t="s">
        <v>29</v>
      </c>
      <c r="F2" s="272"/>
      <c r="G2" s="272"/>
      <c r="H2" s="273"/>
      <c r="I2" s="273"/>
      <c r="J2" s="267"/>
      <c r="K2" s="267"/>
      <c r="L2" s="267"/>
      <c r="M2" s="267"/>
      <c r="N2" s="274"/>
      <c r="O2" s="275"/>
      <c r="P2" s="275"/>
      <c r="Q2" s="274"/>
    </row>
    <row r="3" spans="1:17" s="285" customFormat="1" ht="13.8" thickBot="1" x14ac:dyDescent="0.3">
      <c r="A3" s="276" t="s">
        <v>42</v>
      </c>
      <c r="B3" s="277"/>
      <c r="C3" s="277"/>
      <c r="D3" s="277"/>
      <c r="E3" s="277"/>
      <c r="F3" s="277"/>
      <c r="G3" s="277"/>
      <c r="H3" s="277"/>
      <c r="I3" s="278"/>
      <c r="J3" s="279"/>
      <c r="K3" s="280"/>
      <c r="L3" s="280"/>
      <c r="M3" s="280"/>
      <c r="N3" s="281" t="s">
        <v>28</v>
      </c>
      <c r="O3" s="282"/>
      <c r="P3" s="283"/>
      <c r="Q3" s="284"/>
    </row>
    <row r="4" spans="1:17" s="285" customFormat="1" x14ac:dyDescent="0.25">
      <c r="A4" s="286" t="s">
        <v>21</v>
      </c>
      <c r="B4" s="286"/>
      <c r="C4" s="287" t="s">
        <v>19</v>
      </c>
      <c r="D4" s="286" t="s">
        <v>24</v>
      </c>
      <c r="E4" s="288"/>
      <c r="G4" s="289"/>
      <c r="H4" s="290" t="s">
        <v>25</v>
      </c>
      <c r="I4" s="291"/>
      <c r="J4" s="292"/>
      <c r="K4" s="293"/>
      <c r="L4" s="293"/>
      <c r="M4" s="293"/>
      <c r="N4" s="292"/>
      <c r="O4" s="294"/>
      <c r="P4" s="294"/>
      <c r="Q4" s="295"/>
    </row>
    <row r="5" spans="1:17" s="285" customFormat="1" ht="13.8" thickBot="1" x14ac:dyDescent="0.3">
      <c r="A5" s="296">
        <f>[1]Altalanos!$A$10</f>
        <v>46135</v>
      </c>
      <c r="B5" s="296"/>
      <c r="C5" s="297" t="str">
        <f>[1]Altalanos!$C$10</f>
        <v>Balatonboglár</v>
      </c>
      <c r="D5" s="298" t="str">
        <f>[1]Altalanos!$D$10</f>
        <v xml:space="preserve">  </v>
      </c>
      <c r="E5" s="298"/>
      <c r="F5" s="298"/>
      <c r="G5" s="298"/>
      <c r="H5" s="299" t="str">
        <f>[1]Altalanos!$E$10</f>
        <v>Nagyistók-Nádasi Judit</v>
      </c>
      <c r="I5" s="300"/>
      <c r="J5" s="301"/>
      <c r="K5" s="302"/>
      <c r="L5" s="302"/>
      <c r="M5" s="302"/>
      <c r="N5" s="301"/>
      <c r="O5" s="298"/>
      <c r="P5" s="298"/>
      <c r="Q5" s="303"/>
    </row>
    <row r="6" spans="1:17" ht="30" customHeight="1" thickBot="1" x14ac:dyDescent="0.3">
      <c r="A6" s="304" t="s">
        <v>30</v>
      </c>
      <c r="B6" s="305" t="s">
        <v>22</v>
      </c>
      <c r="C6" s="305" t="s">
        <v>23</v>
      </c>
      <c r="D6" s="305" t="s">
        <v>26</v>
      </c>
      <c r="E6" s="306" t="s">
        <v>27</v>
      </c>
      <c r="F6" s="306" t="s">
        <v>31</v>
      </c>
      <c r="G6" s="306" t="s">
        <v>83</v>
      </c>
      <c r="H6" s="307" t="s">
        <v>32</v>
      </c>
      <c r="I6" s="308"/>
      <c r="J6" s="309" t="s">
        <v>14</v>
      </c>
      <c r="K6" s="310" t="s">
        <v>12</v>
      </c>
      <c r="L6" s="311" t="s">
        <v>0</v>
      </c>
      <c r="M6" s="312" t="s">
        <v>13</v>
      </c>
      <c r="N6" s="313" t="s">
        <v>40</v>
      </c>
      <c r="O6" s="314" t="s">
        <v>33</v>
      </c>
      <c r="P6" s="315" t="s">
        <v>1</v>
      </c>
      <c r="Q6" s="306" t="s">
        <v>34</v>
      </c>
    </row>
    <row r="7" spans="1:17" s="330" customFormat="1" ht="18.899999999999999" customHeight="1" x14ac:dyDescent="0.25">
      <c r="A7" s="316">
        <v>1</v>
      </c>
      <c r="B7" s="337" t="s">
        <v>376</v>
      </c>
      <c r="C7" s="337" t="s">
        <v>377</v>
      </c>
      <c r="D7" s="319" t="s">
        <v>378</v>
      </c>
      <c r="E7" s="320" t="s">
        <v>379</v>
      </c>
      <c r="F7" s="321"/>
      <c r="G7" s="322"/>
      <c r="H7" s="323"/>
      <c r="I7" s="323"/>
      <c r="J7" s="324"/>
      <c r="K7" s="325"/>
      <c r="L7" s="326"/>
      <c r="M7" s="325"/>
      <c r="N7" s="327"/>
      <c r="O7" s="323"/>
      <c r="P7" s="328"/>
      <c r="Q7" s="329"/>
    </row>
    <row r="8" spans="1:17" s="330" customFormat="1" ht="18.899999999999999" customHeight="1" x14ac:dyDescent="0.25">
      <c r="A8" s="316">
        <v>2</v>
      </c>
      <c r="B8" s="337" t="s">
        <v>380</v>
      </c>
      <c r="C8" s="337" t="s">
        <v>381</v>
      </c>
      <c r="D8" s="319" t="s">
        <v>382</v>
      </c>
      <c r="E8" s="320" t="s">
        <v>383</v>
      </c>
      <c r="F8" s="333"/>
      <c r="G8" s="334"/>
      <c r="H8" s="323"/>
      <c r="I8" s="323"/>
      <c r="J8" s="324"/>
      <c r="K8" s="325"/>
      <c r="L8" s="326"/>
      <c r="M8" s="325"/>
      <c r="N8" s="327"/>
      <c r="O8" s="323"/>
      <c r="P8" s="328"/>
      <c r="Q8" s="329"/>
    </row>
    <row r="9" spans="1:17" s="330" customFormat="1" ht="18.899999999999999" customHeight="1" x14ac:dyDescent="0.25">
      <c r="A9" s="316">
        <v>3</v>
      </c>
      <c r="B9" s="337" t="s">
        <v>384</v>
      </c>
      <c r="C9" s="337" t="s">
        <v>320</v>
      </c>
      <c r="D9" s="319" t="s">
        <v>385</v>
      </c>
      <c r="E9" s="320" t="s">
        <v>386</v>
      </c>
      <c r="F9" s="333"/>
      <c r="G9" s="334"/>
      <c r="H9" s="323"/>
      <c r="I9" s="323"/>
      <c r="J9" s="324"/>
      <c r="K9" s="325"/>
      <c r="L9" s="326"/>
      <c r="M9" s="325"/>
      <c r="N9" s="327"/>
      <c r="O9" s="323"/>
      <c r="P9" s="335"/>
      <c r="Q9" s="336"/>
    </row>
    <row r="10" spans="1:17" s="330" customFormat="1" ht="18.899999999999999" customHeight="1" x14ac:dyDescent="0.25">
      <c r="A10" s="316">
        <v>4</v>
      </c>
      <c r="B10" s="337" t="s">
        <v>95</v>
      </c>
      <c r="C10" s="337" t="s">
        <v>387</v>
      </c>
      <c r="D10" s="319" t="s">
        <v>388</v>
      </c>
      <c r="E10" s="320" t="s">
        <v>389</v>
      </c>
      <c r="F10" s="333"/>
      <c r="G10" s="334"/>
      <c r="H10" s="323"/>
      <c r="I10" s="323"/>
      <c r="J10" s="324"/>
      <c r="K10" s="325"/>
      <c r="L10" s="326"/>
      <c r="M10" s="325"/>
      <c r="N10" s="327"/>
      <c r="O10" s="323"/>
      <c r="P10" s="338"/>
      <c r="Q10" s="339"/>
    </row>
    <row r="11" spans="1:17" s="330" customFormat="1" ht="18.899999999999999" customHeight="1" x14ac:dyDescent="0.25">
      <c r="A11" s="316">
        <v>5</v>
      </c>
      <c r="B11" s="337" t="s">
        <v>390</v>
      </c>
      <c r="C11" s="337" t="s">
        <v>391</v>
      </c>
      <c r="D11" s="319" t="s">
        <v>382</v>
      </c>
      <c r="E11" s="320" t="s">
        <v>392</v>
      </c>
      <c r="F11" s="333"/>
      <c r="G11" s="334"/>
      <c r="H11" s="323"/>
      <c r="I11" s="323"/>
      <c r="J11" s="324"/>
      <c r="K11" s="325"/>
      <c r="L11" s="326"/>
      <c r="M11" s="325"/>
      <c r="N11" s="327"/>
      <c r="O11" s="323"/>
      <c r="P11" s="338"/>
      <c r="Q11" s="339"/>
    </row>
    <row r="12" spans="1:17" s="330" customFormat="1" ht="18.899999999999999" customHeight="1" x14ac:dyDescent="0.25">
      <c r="A12" s="316">
        <v>6</v>
      </c>
      <c r="B12" s="337" t="s">
        <v>393</v>
      </c>
      <c r="C12" s="337" t="s">
        <v>394</v>
      </c>
      <c r="D12" s="319" t="s">
        <v>395</v>
      </c>
      <c r="E12" s="320" t="s">
        <v>396</v>
      </c>
      <c r="F12" s="333"/>
      <c r="G12" s="334"/>
      <c r="H12" s="323"/>
      <c r="I12" s="323"/>
      <c r="J12" s="324"/>
      <c r="K12" s="325"/>
      <c r="L12" s="326"/>
      <c r="M12" s="325"/>
      <c r="N12" s="327"/>
      <c r="O12" s="323"/>
      <c r="P12" s="338"/>
      <c r="Q12" s="339"/>
    </row>
    <row r="13" spans="1:17" s="330" customFormat="1" ht="18.899999999999999" customHeight="1" x14ac:dyDescent="0.25">
      <c r="A13" s="316">
        <v>7</v>
      </c>
      <c r="B13" s="337" t="s">
        <v>397</v>
      </c>
      <c r="C13" s="337" t="s">
        <v>398</v>
      </c>
      <c r="D13" s="319" t="s">
        <v>385</v>
      </c>
      <c r="E13" s="320" t="s">
        <v>399</v>
      </c>
      <c r="F13" s="333"/>
      <c r="G13" s="334"/>
      <c r="H13" s="323"/>
      <c r="I13" s="323"/>
      <c r="J13" s="324"/>
      <c r="K13" s="325"/>
      <c r="L13" s="326"/>
      <c r="M13" s="325"/>
      <c r="N13" s="327"/>
      <c r="O13" s="323"/>
      <c r="P13" s="338"/>
      <c r="Q13" s="339"/>
    </row>
    <row r="14" spans="1:17" s="330" customFormat="1" ht="18.899999999999999" customHeight="1" x14ac:dyDescent="0.25">
      <c r="A14" s="316">
        <v>8</v>
      </c>
      <c r="B14" s="337"/>
      <c r="C14" s="337"/>
      <c r="D14" s="323"/>
      <c r="E14" s="320"/>
      <c r="F14" s="333"/>
      <c r="G14" s="334"/>
      <c r="H14" s="323"/>
      <c r="I14" s="323"/>
      <c r="J14" s="324"/>
      <c r="K14" s="325"/>
      <c r="L14" s="326"/>
      <c r="M14" s="325"/>
      <c r="N14" s="327"/>
      <c r="O14" s="323"/>
      <c r="P14" s="338"/>
      <c r="Q14" s="339"/>
    </row>
    <row r="15" spans="1:17" s="330" customFormat="1" ht="18.899999999999999" customHeight="1" x14ac:dyDescent="0.25">
      <c r="A15" s="316">
        <v>9</v>
      </c>
      <c r="B15" s="337"/>
      <c r="C15" s="337"/>
      <c r="D15" s="323"/>
      <c r="E15" s="320"/>
      <c r="F15" s="329"/>
      <c r="G15" s="329"/>
      <c r="H15" s="323"/>
      <c r="I15" s="323"/>
      <c r="J15" s="324"/>
      <c r="K15" s="325"/>
      <c r="L15" s="326"/>
      <c r="M15" s="340"/>
      <c r="N15" s="327"/>
      <c r="O15" s="323"/>
      <c r="P15" s="329"/>
      <c r="Q15" s="329"/>
    </row>
    <row r="16" spans="1:17" s="330" customFormat="1" ht="18.899999999999999" customHeight="1" x14ac:dyDescent="0.25">
      <c r="A16" s="316">
        <v>10</v>
      </c>
      <c r="B16" s="341"/>
      <c r="C16" s="337"/>
      <c r="D16" s="323"/>
      <c r="E16" s="320"/>
      <c r="F16" s="329"/>
      <c r="G16" s="329"/>
      <c r="H16" s="323"/>
      <c r="I16" s="323"/>
      <c r="J16" s="324"/>
      <c r="K16" s="325"/>
      <c r="L16" s="326"/>
      <c r="M16" s="340"/>
      <c r="N16" s="327"/>
      <c r="O16" s="323"/>
      <c r="P16" s="328"/>
      <c r="Q16" s="329"/>
    </row>
    <row r="17" spans="1:17" s="330" customFormat="1" ht="18.899999999999999" customHeight="1" x14ac:dyDescent="0.25">
      <c r="A17" s="316">
        <v>11</v>
      </c>
      <c r="B17" s="337"/>
      <c r="C17" s="337"/>
      <c r="D17" s="323"/>
      <c r="E17" s="320"/>
      <c r="F17" s="329"/>
      <c r="G17" s="329"/>
      <c r="H17" s="323"/>
      <c r="I17" s="323"/>
      <c r="J17" s="324"/>
      <c r="K17" s="325"/>
      <c r="L17" s="326"/>
      <c r="M17" s="340"/>
      <c r="N17" s="327"/>
      <c r="O17" s="323"/>
      <c r="P17" s="328"/>
      <c r="Q17" s="329"/>
    </row>
    <row r="18" spans="1:17" s="330" customFormat="1" ht="18.899999999999999" customHeight="1" x14ac:dyDescent="0.25">
      <c r="A18" s="316">
        <v>12</v>
      </c>
      <c r="B18" s="337"/>
      <c r="C18" s="337"/>
      <c r="D18" s="323"/>
      <c r="E18" s="320"/>
      <c r="F18" s="329"/>
      <c r="G18" s="329"/>
      <c r="H18" s="323"/>
      <c r="I18" s="323"/>
      <c r="J18" s="324"/>
      <c r="K18" s="325"/>
      <c r="L18" s="326"/>
      <c r="M18" s="340"/>
      <c r="N18" s="327"/>
      <c r="O18" s="323"/>
      <c r="P18" s="328"/>
      <c r="Q18" s="329"/>
    </row>
    <row r="19" spans="1:17" s="330" customFormat="1" ht="18.899999999999999" customHeight="1" x14ac:dyDescent="0.25">
      <c r="A19" s="316">
        <v>13</v>
      </c>
      <c r="B19" s="337"/>
      <c r="C19" s="337"/>
      <c r="D19" s="323"/>
      <c r="E19" s="320"/>
      <c r="F19" s="329"/>
      <c r="G19" s="329"/>
      <c r="H19" s="323"/>
      <c r="I19" s="323"/>
      <c r="J19" s="324"/>
      <c r="K19" s="325"/>
      <c r="L19" s="326"/>
      <c r="M19" s="340"/>
      <c r="N19" s="327"/>
      <c r="O19" s="323"/>
      <c r="P19" s="328"/>
      <c r="Q19" s="329"/>
    </row>
    <row r="20" spans="1:17" s="330" customFormat="1" ht="18.899999999999999" customHeight="1" x14ac:dyDescent="0.25">
      <c r="A20" s="316">
        <v>14</v>
      </c>
      <c r="B20" s="337"/>
      <c r="C20" s="337"/>
      <c r="D20" s="323"/>
      <c r="E20" s="320"/>
      <c r="F20" s="329"/>
      <c r="G20" s="329"/>
      <c r="H20" s="323"/>
      <c r="I20" s="323"/>
      <c r="J20" s="324"/>
      <c r="K20" s="325"/>
      <c r="L20" s="326"/>
      <c r="M20" s="340"/>
      <c r="N20" s="327"/>
      <c r="O20" s="323"/>
      <c r="P20" s="328"/>
      <c r="Q20" s="329"/>
    </row>
    <row r="21" spans="1:17" s="330" customFormat="1" ht="18.899999999999999" customHeight="1" x14ac:dyDescent="0.25">
      <c r="A21" s="316">
        <v>15</v>
      </c>
      <c r="B21" s="337"/>
      <c r="C21" s="337"/>
      <c r="D21" s="323"/>
      <c r="E21" s="320"/>
      <c r="F21" s="329"/>
      <c r="G21" s="329"/>
      <c r="H21" s="323"/>
      <c r="I21" s="323"/>
      <c r="J21" s="324"/>
      <c r="K21" s="325"/>
      <c r="L21" s="326"/>
      <c r="M21" s="340"/>
      <c r="N21" s="327"/>
      <c r="O21" s="323"/>
      <c r="P21" s="328"/>
      <c r="Q21" s="329"/>
    </row>
    <row r="22" spans="1:17" s="330" customFormat="1" ht="18.899999999999999" customHeight="1" x14ac:dyDescent="0.25">
      <c r="A22" s="316">
        <v>16</v>
      </c>
      <c r="B22" s="337"/>
      <c r="C22" s="337"/>
      <c r="D22" s="323"/>
      <c r="E22" s="320"/>
      <c r="F22" s="329"/>
      <c r="G22" s="329"/>
      <c r="H22" s="323"/>
      <c r="I22" s="323"/>
      <c r="J22" s="324"/>
      <c r="K22" s="325"/>
      <c r="L22" s="326"/>
      <c r="M22" s="340"/>
      <c r="N22" s="327"/>
      <c r="O22" s="323"/>
      <c r="P22" s="328"/>
      <c r="Q22" s="329"/>
    </row>
    <row r="23" spans="1:17" s="330" customFormat="1" ht="18.899999999999999" customHeight="1" x14ac:dyDescent="0.25">
      <c r="A23" s="316">
        <v>17</v>
      </c>
      <c r="B23" s="337"/>
      <c r="C23" s="337"/>
      <c r="D23" s="323"/>
      <c r="E23" s="320"/>
      <c r="F23" s="329"/>
      <c r="G23" s="329"/>
      <c r="H23" s="323"/>
      <c r="I23" s="323"/>
      <c r="J23" s="324"/>
      <c r="K23" s="325"/>
      <c r="L23" s="326"/>
      <c r="M23" s="340"/>
      <c r="N23" s="327"/>
      <c r="O23" s="323"/>
      <c r="P23" s="328"/>
      <c r="Q23" s="329"/>
    </row>
    <row r="24" spans="1:17" s="330" customFormat="1" ht="18.899999999999999" customHeight="1" x14ac:dyDescent="0.25">
      <c r="A24" s="316">
        <v>18</v>
      </c>
      <c r="B24" s="337"/>
      <c r="C24" s="337"/>
      <c r="D24" s="323"/>
      <c r="E24" s="320"/>
      <c r="F24" s="329"/>
      <c r="G24" s="329"/>
      <c r="H24" s="323"/>
      <c r="I24" s="323"/>
      <c r="J24" s="324"/>
      <c r="K24" s="325"/>
      <c r="L24" s="326"/>
      <c r="M24" s="340"/>
      <c r="N24" s="327"/>
      <c r="O24" s="323"/>
      <c r="P24" s="328"/>
      <c r="Q24" s="329"/>
    </row>
    <row r="25" spans="1:17" s="330" customFormat="1" ht="18.899999999999999" customHeight="1" x14ac:dyDescent="0.25">
      <c r="A25" s="316">
        <v>19</v>
      </c>
      <c r="B25" s="337"/>
      <c r="C25" s="337"/>
      <c r="D25" s="323"/>
      <c r="E25" s="320"/>
      <c r="F25" s="329"/>
      <c r="G25" s="329"/>
      <c r="H25" s="323"/>
      <c r="I25" s="323"/>
      <c r="J25" s="324"/>
      <c r="K25" s="325"/>
      <c r="L25" s="326"/>
      <c r="M25" s="340"/>
      <c r="N25" s="327"/>
      <c r="O25" s="323"/>
      <c r="P25" s="328"/>
      <c r="Q25" s="329"/>
    </row>
    <row r="26" spans="1:17" s="330" customFormat="1" ht="18.899999999999999" customHeight="1" x14ac:dyDescent="0.25">
      <c r="A26" s="316">
        <v>20</v>
      </c>
      <c r="B26" s="337"/>
      <c r="C26" s="337"/>
      <c r="D26" s="323"/>
      <c r="E26" s="320"/>
      <c r="F26" s="329"/>
      <c r="G26" s="329"/>
      <c r="H26" s="323"/>
      <c r="I26" s="323"/>
      <c r="J26" s="324"/>
      <c r="K26" s="325"/>
      <c r="L26" s="326"/>
      <c r="M26" s="340"/>
      <c r="N26" s="327"/>
      <c r="O26" s="323"/>
      <c r="P26" s="328"/>
      <c r="Q26" s="329"/>
    </row>
    <row r="27" spans="1:17" s="330" customFormat="1" ht="18.899999999999999" customHeight="1" x14ac:dyDescent="0.25">
      <c r="A27" s="316">
        <v>21</v>
      </c>
      <c r="B27" s="337"/>
      <c r="C27" s="337"/>
      <c r="D27" s="323"/>
      <c r="E27" s="320"/>
      <c r="F27" s="329"/>
      <c r="G27" s="329"/>
      <c r="H27" s="323"/>
      <c r="I27" s="323"/>
      <c r="J27" s="324"/>
      <c r="K27" s="325"/>
      <c r="L27" s="326"/>
      <c r="M27" s="340"/>
      <c r="N27" s="327"/>
      <c r="O27" s="323"/>
      <c r="P27" s="328"/>
      <c r="Q27" s="329"/>
    </row>
    <row r="28" spans="1:17" s="330" customFormat="1" ht="18.899999999999999" customHeight="1" x14ac:dyDescent="0.25">
      <c r="A28" s="316">
        <v>22</v>
      </c>
      <c r="B28" s="337"/>
      <c r="C28" s="337"/>
      <c r="D28" s="323"/>
      <c r="E28" s="342"/>
      <c r="F28" s="343"/>
      <c r="G28" s="336"/>
      <c r="H28" s="323"/>
      <c r="I28" s="323"/>
      <c r="J28" s="324"/>
      <c r="K28" s="325"/>
      <c r="L28" s="326"/>
      <c r="M28" s="340"/>
      <c r="N28" s="327"/>
      <c r="O28" s="323"/>
      <c r="P28" s="328"/>
      <c r="Q28" s="329"/>
    </row>
    <row r="29" spans="1:17" s="330" customFormat="1" ht="18.899999999999999" customHeight="1" x14ac:dyDescent="0.25">
      <c r="A29" s="316">
        <v>23</v>
      </c>
      <c r="B29" s="337"/>
      <c r="C29" s="337"/>
      <c r="D29" s="323"/>
      <c r="E29" s="344"/>
      <c r="F29" s="329"/>
      <c r="G29" s="329"/>
      <c r="H29" s="323"/>
      <c r="I29" s="323"/>
      <c r="J29" s="324"/>
      <c r="K29" s="325"/>
      <c r="L29" s="326"/>
      <c r="M29" s="340"/>
      <c r="N29" s="327"/>
      <c r="O29" s="323"/>
      <c r="P29" s="328"/>
      <c r="Q29" s="329"/>
    </row>
    <row r="30" spans="1:17" s="330" customFormat="1" ht="18.899999999999999" customHeight="1" x14ac:dyDescent="0.25">
      <c r="A30" s="316">
        <v>24</v>
      </c>
      <c r="B30" s="337"/>
      <c r="C30" s="337"/>
      <c r="D30" s="323"/>
      <c r="E30" s="320"/>
      <c r="F30" s="329"/>
      <c r="G30" s="329"/>
      <c r="H30" s="323"/>
      <c r="I30" s="323"/>
      <c r="J30" s="324"/>
      <c r="K30" s="325"/>
      <c r="L30" s="326"/>
      <c r="M30" s="340"/>
      <c r="N30" s="327"/>
      <c r="O30" s="323"/>
      <c r="P30" s="328"/>
      <c r="Q30" s="329"/>
    </row>
    <row r="31" spans="1:17" s="330" customFormat="1" ht="18.899999999999999" customHeight="1" x14ac:dyDescent="0.25">
      <c r="A31" s="316">
        <v>25</v>
      </c>
      <c r="B31" s="337"/>
      <c r="C31" s="337"/>
      <c r="D31" s="323"/>
      <c r="E31" s="320"/>
      <c r="F31" s="329"/>
      <c r="G31" s="329"/>
      <c r="H31" s="323"/>
      <c r="I31" s="323"/>
      <c r="J31" s="324"/>
      <c r="K31" s="325"/>
      <c r="L31" s="326"/>
      <c r="M31" s="340"/>
      <c r="N31" s="327"/>
      <c r="O31" s="323"/>
      <c r="P31" s="328"/>
      <c r="Q31" s="329"/>
    </row>
    <row r="32" spans="1:17" s="330" customFormat="1" ht="18.899999999999999" customHeight="1" x14ac:dyDescent="0.25">
      <c r="A32" s="316">
        <v>26</v>
      </c>
      <c r="B32" s="337"/>
      <c r="C32" s="337"/>
      <c r="D32" s="323"/>
      <c r="E32" s="458"/>
      <c r="F32" s="329"/>
      <c r="G32" s="329"/>
      <c r="H32" s="323"/>
      <c r="I32" s="323"/>
      <c r="J32" s="324"/>
      <c r="K32" s="325"/>
      <c r="L32" s="326"/>
      <c r="M32" s="340"/>
      <c r="N32" s="327"/>
      <c r="O32" s="323"/>
      <c r="P32" s="328"/>
      <c r="Q32" s="329"/>
    </row>
    <row r="33" spans="1:17" s="330" customFormat="1" ht="18.899999999999999" customHeight="1" x14ac:dyDescent="0.25">
      <c r="A33" s="316">
        <v>27</v>
      </c>
      <c r="B33" s="337"/>
      <c r="C33" s="337"/>
      <c r="D33" s="323"/>
      <c r="E33" s="320"/>
      <c r="F33" s="329"/>
      <c r="G33" s="329"/>
      <c r="H33" s="323"/>
      <c r="I33" s="323"/>
      <c r="J33" s="324"/>
      <c r="K33" s="325"/>
      <c r="L33" s="326"/>
      <c r="M33" s="340"/>
      <c r="N33" s="327"/>
      <c r="O33" s="323"/>
      <c r="P33" s="328"/>
      <c r="Q33" s="329"/>
    </row>
    <row r="34" spans="1:17" s="330" customFormat="1" ht="18.899999999999999" customHeight="1" x14ac:dyDescent="0.25">
      <c r="A34" s="316">
        <v>28</v>
      </c>
      <c r="B34" s="337"/>
      <c r="C34" s="337"/>
      <c r="D34" s="323"/>
      <c r="E34" s="320"/>
      <c r="F34" s="329"/>
      <c r="G34" s="329"/>
      <c r="H34" s="323"/>
      <c r="I34" s="323"/>
      <c r="J34" s="324"/>
      <c r="K34" s="325"/>
      <c r="L34" s="326"/>
      <c r="M34" s="340"/>
      <c r="N34" s="327"/>
      <c r="O34" s="323"/>
      <c r="P34" s="328"/>
      <c r="Q34" s="329"/>
    </row>
    <row r="35" spans="1:17" s="330" customFormat="1" ht="18.899999999999999" customHeight="1" x14ac:dyDescent="0.25">
      <c r="A35" s="316">
        <v>29</v>
      </c>
      <c r="B35" s="337"/>
      <c r="C35" s="337"/>
      <c r="D35" s="323"/>
      <c r="E35" s="320"/>
      <c r="F35" s="329"/>
      <c r="G35" s="329"/>
      <c r="H35" s="323"/>
      <c r="I35" s="323"/>
      <c r="J35" s="324"/>
      <c r="K35" s="325"/>
      <c r="L35" s="326"/>
      <c r="M35" s="340"/>
      <c r="N35" s="327"/>
      <c r="O35" s="323"/>
      <c r="P35" s="328"/>
      <c r="Q35" s="329"/>
    </row>
    <row r="36" spans="1:17" s="330" customFormat="1" ht="18.899999999999999" customHeight="1" x14ac:dyDescent="0.25">
      <c r="A36" s="316">
        <v>30</v>
      </c>
      <c r="B36" s="337"/>
      <c r="C36" s="337"/>
      <c r="D36" s="323"/>
      <c r="E36" s="320"/>
      <c r="F36" s="329"/>
      <c r="G36" s="329"/>
      <c r="H36" s="323"/>
      <c r="I36" s="323"/>
      <c r="J36" s="324"/>
      <c r="K36" s="325"/>
      <c r="L36" s="326"/>
      <c r="M36" s="340"/>
      <c r="N36" s="327"/>
      <c r="O36" s="323"/>
      <c r="P36" s="328"/>
      <c r="Q36" s="329"/>
    </row>
    <row r="37" spans="1:17" s="330" customFormat="1" ht="18.899999999999999" customHeight="1" x14ac:dyDescent="0.25">
      <c r="A37" s="316">
        <v>31</v>
      </c>
      <c r="B37" s="337"/>
      <c r="C37" s="337"/>
      <c r="D37" s="323"/>
      <c r="E37" s="320"/>
      <c r="F37" s="329"/>
      <c r="G37" s="329"/>
      <c r="H37" s="323"/>
      <c r="I37" s="323"/>
      <c r="J37" s="324"/>
      <c r="K37" s="325"/>
      <c r="L37" s="326"/>
      <c r="M37" s="340"/>
      <c r="N37" s="327"/>
      <c r="O37" s="323"/>
      <c r="P37" s="328"/>
      <c r="Q37" s="329"/>
    </row>
    <row r="38" spans="1:17" s="330" customFormat="1" ht="18.899999999999999" customHeight="1" x14ac:dyDescent="0.25">
      <c r="A38" s="316">
        <v>32</v>
      </c>
      <c r="B38" s="337"/>
      <c r="C38" s="337"/>
      <c r="D38" s="323"/>
      <c r="E38" s="320"/>
      <c r="F38" s="329"/>
      <c r="G38" s="329"/>
      <c r="H38" s="333"/>
      <c r="I38" s="334"/>
      <c r="J38" s="324"/>
      <c r="K38" s="325"/>
      <c r="L38" s="326"/>
      <c r="M38" s="340"/>
      <c r="N38" s="327"/>
      <c r="O38" s="329"/>
      <c r="P38" s="328"/>
      <c r="Q38" s="329"/>
    </row>
    <row r="39" spans="1:17" s="330" customFormat="1" ht="18.899999999999999" customHeight="1" x14ac:dyDescent="0.25">
      <c r="A39" s="316">
        <v>33</v>
      </c>
      <c r="B39" s="337"/>
      <c r="C39" s="337"/>
      <c r="D39" s="323"/>
      <c r="E39" s="320"/>
      <c r="F39" s="329"/>
      <c r="G39" s="329"/>
      <c r="H39" s="333"/>
      <c r="I39" s="334"/>
      <c r="J39" s="324"/>
      <c r="K39" s="325"/>
      <c r="L39" s="326"/>
      <c r="M39" s="340"/>
      <c r="N39" s="336"/>
      <c r="O39" s="329"/>
      <c r="P39" s="328"/>
      <c r="Q39" s="329"/>
    </row>
    <row r="40" spans="1:17" s="330" customFormat="1" ht="18.899999999999999" customHeight="1" x14ac:dyDescent="0.25">
      <c r="A40" s="316">
        <v>34</v>
      </c>
      <c r="B40" s="337"/>
      <c r="C40" s="337"/>
      <c r="D40" s="323"/>
      <c r="E40" s="320"/>
      <c r="F40" s="329"/>
      <c r="G40" s="329"/>
      <c r="H40" s="333"/>
      <c r="I40" s="334"/>
      <c r="J40" s="324" t="e">
        <f>IF(AND(Q40="",#REF!&gt;0,#REF!&lt;5),K40,)</f>
        <v>#REF!</v>
      </c>
      <c r="K40" s="325" t="str">
        <f>IF(D40="","ZZZ9",IF(AND(#REF!&gt;0,#REF!&lt;5),D40&amp;#REF!,D40&amp;"9"))</f>
        <v>ZZZ9</v>
      </c>
      <c r="L40" s="326">
        <f t="shared" ref="L40:L103" si="0">IF(Q40="",999,Q40)</f>
        <v>999</v>
      </c>
      <c r="M40" s="340">
        <f t="shared" ref="M40:M103" si="1">IF(P40=999,999,1)</f>
        <v>999</v>
      </c>
      <c r="N40" s="336"/>
      <c r="O40" s="329"/>
      <c r="P40" s="328">
        <f t="shared" ref="P40:P103" si="2">IF(N40="DA",1,IF(N40="WC",2,IF(N40="SE",3,IF(N40="Q",4,IF(N40="LL",5,999)))))</f>
        <v>999</v>
      </c>
      <c r="Q40" s="329"/>
    </row>
    <row r="41" spans="1:17" s="330" customFormat="1" ht="18.899999999999999" customHeight="1" x14ac:dyDescent="0.25">
      <c r="A41" s="316">
        <v>35</v>
      </c>
      <c r="B41" s="337"/>
      <c r="C41" s="337"/>
      <c r="D41" s="323"/>
      <c r="E41" s="320"/>
      <c r="F41" s="329"/>
      <c r="G41" s="329"/>
      <c r="H41" s="333"/>
      <c r="I41" s="334"/>
      <c r="J41" s="324" t="e">
        <f>IF(AND(Q41="",#REF!&gt;0,#REF!&lt;5),K41,)</f>
        <v>#REF!</v>
      </c>
      <c r="K41" s="325" t="str">
        <f>IF(D41="","ZZZ9",IF(AND(#REF!&gt;0,#REF!&lt;5),D41&amp;#REF!,D41&amp;"9"))</f>
        <v>ZZZ9</v>
      </c>
      <c r="L41" s="326">
        <f t="shared" si="0"/>
        <v>999</v>
      </c>
      <c r="M41" s="340">
        <f t="shared" si="1"/>
        <v>999</v>
      </c>
      <c r="N41" s="336"/>
      <c r="O41" s="329"/>
      <c r="P41" s="328">
        <f t="shared" si="2"/>
        <v>999</v>
      </c>
      <c r="Q41" s="329"/>
    </row>
    <row r="42" spans="1:17" s="330" customFormat="1" ht="18.899999999999999" customHeight="1" x14ac:dyDescent="0.25">
      <c r="A42" s="316">
        <v>36</v>
      </c>
      <c r="B42" s="337"/>
      <c r="C42" s="337"/>
      <c r="D42" s="323"/>
      <c r="E42" s="320"/>
      <c r="F42" s="329"/>
      <c r="G42" s="329"/>
      <c r="H42" s="333"/>
      <c r="I42" s="334"/>
      <c r="J42" s="324" t="e">
        <f>IF(AND(Q42="",#REF!&gt;0,#REF!&lt;5),K42,)</f>
        <v>#REF!</v>
      </c>
      <c r="K42" s="325" t="str">
        <f>IF(D42="","ZZZ9",IF(AND(#REF!&gt;0,#REF!&lt;5),D42&amp;#REF!,D42&amp;"9"))</f>
        <v>ZZZ9</v>
      </c>
      <c r="L42" s="326">
        <f t="shared" si="0"/>
        <v>999</v>
      </c>
      <c r="M42" s="340">
        <f t="shared" si="1"/>
        <v>999</v>
      </c>
      <c r="N42" s="336"/>
      <c r="O42" s="329"/>
      <c r="P42" s="328">
        <f t="shared" si="2"/>
        <v>999</v>
      </c>
      <c r="Q42" s="329"/>
    </row>
    <row r="43" spans="1:17" s="330" customFormat="1" ht="18.899999999999999" customHeight="1" x14ac:dyDescent="0.25">
      <c r="A43" s="316">
        <v>37</v>
      </c>
      <c r="B43" s="337"/>
      <c r="C43" s="337"/>
      <c r="D43" s="323"/>
      <c r="E43" s="320"/>
      <c r="F43" s="329"/>
      <c r="G43" s="329"/>
      <c r="H43" s="333"/>
      <c r="I43" s="334"/>
      <c r="J43" s="324" t="e">
        <f>IF(AND(Q43="",#REF!&gt;0,#REF!&lt;5),K43,)</f>
        <v>#REF!</v>
      </c>
      <c r="K43" s="325" t="str">
        <f>IF(D43="","ZZZ9",IF(AND(#REF!&gt;0,#REF!&lt;5),D43&amp;#REF!,D43&amp;"9"))</f>
        <v>ZZZ9</v>
      </c>
      <c r="L43" s="326">
        <f t="shared" si="0"/>
        <v>999</v>
      </c>
      <c r="M43" s="340">
        <f t="shared" si="1"/>
        <v>999</v>
      </c>
      <c r="N43" s="336"/>
      <c r="O43" s="329"/>
      <c r="P43" s="328">
        <f t="shared" si="2"/>
        <v>999</v>
      </c>
      <c r="Q43" s="329"/>
    </row>
    <row r="44" spans="1:17" s="330" customFormat="1" ht="18.899999999999999" customHeight="1" x14ac:dyDescent="0.25">
      <c r="A44" s="316">
        <v>38</v>
      </c>
      <c r="B44" s="337"/>
      <c r="C44" s="337"/>
      <c r="D44" s="323"/>
      <c r="E44" s="320"/>
      <c r="F44" s="329"/>
      <c r="G44" s="329"/>
      <c r="H44" s="333"/>
      <c r="I44" s="334"/>
      <c r="J44" s="324" t="e">
        <f>IF(AND(Q44="",#REF!&gt;0,#REF!&lt;5),K44,)</f>
        <v>#REF!</v>
      </c>
      <c r="K44" s="325" t="str">
        <f>IF(D44="","ZZZ9",IF(AND(#REF!&gt;0,#REF!&lt;5),D44&amp;#REF!,D44&amp;"9"))</f>
        <v>ZZZ9</v>
      </c>
      <c r="L44" s="326">
        <f t="shared" si="0"/>
        <v>999</v>
      </c>
      <c r="M44" s="340">
        <f t="shared" si="1"/>
        <v>999</v>
      </c>
      <c r="N44" s="336"/>
      <c r="O44" s="329"/>
      <c r="P44" s="328">
        <f t="shared" si="2"/>
        <v>999</v>
      </c>
      <c r="Q44" s="329"/>
    </row>
    <row r="45" spans="1:17" s="330" customFormat="1" ht="18.899999999999999" customHeight="1" x14ac:dyDescent="0.25">
      <c r="A45" s="316">
        <v>39</v>
      </c>
      <c r="B45" s="337"/>
      <c r="C45" s="337"/>
      <c r="D45" s="323"/>
      <c r="E45" s="320"/>
      <c r="F45" s="329"/>
      <c r="G45" s="329"/>
      <c r="H45" s="333"/>
      <c r="I45" s="334"/>
      <c r="J45" s="324" t="e">
        <f>IF(AND(Q45="",#REF!&gt;0,#REF!&lt;5),K45,)</f>
        <v>#REF!</v>
      </c>
      <c r="K45" s="325" t="str">
        <f>IF(D45="","ZZZ9",IF(AND(#REF!&gt;0,#REF!&lt;5),D45&amp;#REF!,D45&amp;"9"))</f>
        <v>ZZZ9</v>
      </c>
      <c r="L45" s="326">
        <f t="shared" si="0"/>
        <v>999</v>
      </c>
      <c r="M45" s="340">
        <f t="shared" si="1"/>
        <v>999</v>
      </c>
      <c r="N45" s="336"/>
      <c r="O45" s="329"/>
      <c r="P45" s="328">
        <f t="shared" si="2"/>
        <v>999</v>
      </c>
      <c r="Q45" s="329"/>
    </row>
    <row r="46" spans="1:17" s="330" customFormat="1" ht="18.899999999999999" customHeight="1" x14ac:dyDescent="0.25">
      <c r="A46" s="316">
        <v>40</v>
      </c>
      <c r="B46" s="337"/>
      <c r="C46" s="337"/>
      <c r="D46" s="323"/>
      <c r="E46" s="320"/>
      <c r="F46" s="329"/>
      <c r="G46" s="329"/>
      <c r="H46" s="333"/>
      <c r="I46" s="334"/>
      <c r="J46" s="324" t="e">
        <f>IF(AND(Q46="",#REF!&gt;0,#REF!&lt;5),K46,)</f>
        <v>#REF!</v>
      </c>
      <c r="K46" s="325" t="str">
        <f>IF(D46="","ZZZ9",IF(AND(#REF!&gt;0,#REF!&lt;5),D46&amp;#REF!,D46&amp;"9"))</f>
        <v>ZZZ9</v>
      </c>
      <c r="L46" s="326">
        <f t="shared" si="0"/>
        <v>999</v>
      </c>
      <c r="M46" s="340">
        <f t="shared" si="1"/>
        <v>999</v>
      </c>
      <c r="N46" s="336"/>
      <c r="O46" s="329"/>
      <c r="P46" s="328">
        <f t="shared" si="2"/>
        <v>999</v>
      </c>
      <c r="Q46" s="329"/>
    </row>
    <row r="47" spans="1:17" s="330" customFormat="1" ht="18.899999999999999" customHeight="1" x14ac:dyDescent="0.25">
      <c r="A47" s="316">
        <v>41</v>
      </c>
      <c r="B47" s="337"/>
      <c r="C47" s="337"/>
      <c r="D47" s="323"/>
      <c r="E47" s="320"/>
      <c r="F47" s="329"/>
      <c r="G47" s="329"/>
      <c r="H47" s="333"/>
      <c r="I47" s="334"/>
      <c r="J47" s="324" t="e">
        <f>IF(AND(Q47="",#REF!&gt;0,#REF!&lt;5),K47,)</f>
        <v>#REF!</v>
      </c>
      <c r="K47" s="325" t="str">
        <f>IF(D47="","ZZZ9",IF(AND(#REF!&gt;0,#REF!&lt;5),D47&amp;#REF!,D47&amp;"9"))</f>
        <v>ZZZ9</v>
      </c>
      <c r="L47" s="326">
        <f t="shared" si="0"/>
        <v>999</v>
      </c>
      <c r="M47" s="340">
        <f t="shared" si="1"/>
        <v>999</v>
      </c>
      <c r="N47" s="336"/>
      <c r="O47" s="329"/>
      <c r="P47" s="328">
        <f t="shared" si="2"/>
        <v>999</v>
      </c>
      <c r="Q47" s="329"/>
    </row>
    <row r="48" spans="1:17" s="330" customFormat="1" ht="18.899999999999999" customHeight="1" x14ac:dyDescent="0.25">
      <c r="A48" s="316">
        <v>42</v>
      </c>
      <c r="B48" s="337"/>
      <c r="C48" s="337"/>
      <c r="D48" s="323"/>
      <c r="E48" s="320"/>
      <c r="F48" s="329"/>
      <c r="G48" s="329"/>
      <c r="H48" s="333"/>
      <c r="I48" s="334"/>
      <c r="J48" s="324" t="e">
        <f>IF(AND(Q48="",#REF!&gt;0,#REF!&lt;5),K48,)</f>
        <v>#REF!</v>
      </c>
      <c r="K48" s="325" t="str">
        <f>IF(D48="","ZZZ9",IF(AND(#REF!&gt;0,#REF!&lt;5),D48&amp;#REF!,D48&amp;"9"))</f>
        <v>ZZZ9</v>
      </c>
      <c r="L48" s="326">
        <f t="shared" si="0"/>
        <v>999</v>
      </c>
      <c r="M48" s="340">
        <f t="shared" si="1"/>
        <v>999</v>
      </c>
      <c r="N48" s="336"/>
      <c r="O48" s="329"/>
      <c r="P48" s="328">
        <f t="shared" si="2"/>
        <v>999</v>
      </c>
      <c r="Q48" s="329"/>
    </row>
    <row r="49" spans="1:17" s="330" customFormat="1" ht="18.899999999999999" customHeight="1" x14ac:dyDescent="0.25">
      <c r="A49" s="316">
        <v>43</v>
      </c>
      <c r="B49" s="337"/>
      <c r="C49" s="337"/>
      <c r="D49" s="323"/>
      <c r="E49" s="320"/>
      <c r="F49" s="329"/>
      <c r="G49" s="329"/>
      <c r="H49" s="333"/>
      <c r="I49" s="334"/>
      <c r="J49" s="324" t="e">
        <f>IF(AND(Q49="",#REF!&gt;0,#REF!&lt;5),K49,)</f>
        <v>#REF!</v>
      </c>
      <c r="K49" s="325" t="str">
        <f>IF(D49="","ZZZ9",IF(AND(#REF!&gt;0,#REF!&lt;5),D49&amp;#REF!,D49&amp;"9"))</f>
        <v>ZZZ9</v>
      </c>
      <c r="L49" s="326">
        <f t="shared" si="0"/>
        <v>999</v>
      </c>
      <c r="M49" s="340">
        <f t="shared" si="1"/>
        <v>999</v>
      </c>
      <c r="N49" s="336"/>
      <c r="O49" s="329"/>
      <c r="P49" s="328">
        <f t="shared" si="2"/>
        <v>999</v>
      </c>
      <c r="Q49" s="329"/>
    </row>
    <row r="50" spans="1:17" s="330" customFormat="1" ht="18.899999999999999" customHeight="1" x14ac:dyDescent="0.25">
      <c r="A50" s="316">
        <v>44</v>
      </c>
      <c r="B50" s="337"/>
      <c r="C50" s="337"/>
      <c r="D50" s="323"/>
      <c r="E50" s="320"/>
      <c r="F50" s="329"/>
      <c r="G50" s="329"/>
      <c r="H50" s="333"/>
      <c r="I50" s="334"/>
      <c r="J50" s="324" t="e">
        <f>IF(AND(Q50="",#REF!&gt;0,#REF!&lt;5),K50,)</f>
        <v>#REF!</v>
      </c>
      <c r="K50" s="325" t="str">
        <f>IF(D50="","ZZZ9",IF(AND(#REF!&gt;0,#REF!&lt;5),D50&amp;#REF!,D50&amp;"9"))</f>
        <v>ZZZ9</v>
      </c>
      <c r="L50" s="326">
        <f t="shared" si="0"/>
        <v>999</v>
      </c>
      <c r="M50" s="340">
        <f t="shared" si="1"/>
        <v>999</v>
      </c>
      <c r="N50" s="336"/>
      <c r="O50" s="329"/>
      <c r="P50" s="328">
        <f t="shared" si="2"/>
        <v>999</v>
      </c>
      <c r="Q50" s="329"/>
    </row>
    <row r="51" spans="1:17" s="330" customFormat="1" ht="18.899999999999999" customHeight="1" x14ac:dyDescent="0.25">
      <c r="A51" s="316">
        <v>45</v>
      </c>
      <c r="B51" s="337"/>
      <c r="C51" s="337"/>
      <c r="D51" s="323"/>
      <c r="E51" s="320"/>
      <c r="F51" s="329"/>
      <c r="G51" s="329"/>
      <c r="H51" s="333"/>
      <c r="I51" s="334"/>
      <c r="J51" s="324" t="e">
        <f>IF(AND(Q51="",#REF!&gt;0,#REF!&lt;5),K51,)</f>
        <v>#REF!</v>
      </c>
      <c r="K51" s="325" t="str">
        <f>IF(D51="","ZZZ9",IF(AND(#REF!&gt;0,#REF!&lt;5),D51&amp;#REF!,D51&amp;"9"))</f>
        <v>ZZZ9</v>
      </c>
      <c r="L51" s="326">
        <f t="shared" si="0"/>
        <v>999</v>
      </c>
      <c r="M51" s="340">
        <f t="shared" si="1"/>
        <v>999</v>
      </c>
      <c r="N51" s="336"/>
      <c r="O51" s="329"/>
      <c r="P51" s="328">
        <f t="shared" si="2"/>
        <v>999</v>
      </c>
      <c r="Q51" s="329"/>
    </row>
    <row r="52" spans="1:17" s="330" customFormat="1" ht="18.899999999999999" customHeight="1" x14ac:dyDescent="0.25">
      <c r="A52" s="316">
        <v>46</v>
      </c>
      <c r="B52" s="337"/>
      <c r="C52" s="337"/>
      <c r="D52" s="323"/>
      <c r="E52" s="320"/>
      <c r="F52" s="329"/>
      <c r="G52" s="329"/>
      <c r="H52" s="333"/>
      <c r="I52" s="334"/>
      <c r="J52" s="324" t="e">
        <f>IF(AND(Q52="",#REF!&gt;0,#REF!&lt;5),K52,)</f>
        <v>#REF!</v>
      </c>
      <c r="K52" s="325" t="str">
        <f>IF(D52="","ZZZ9",IF(AND(#REF!&gt;0,#REF!&lt;5),D52&amp;#REF!,D52&amp;"9"))</f>
        <v>ZZZ9</v>
      </c>
      <c r="L52" s="326">
        <f t="shared" si="0"/>
        <v>999</v>
      </c>
      <c r="M52" s="340">
        <f t="shared" si="1"/>
        <v>999</v>
      </c>
      <c r="N52" s="336"/>
      <c r="O52" s="329"/>
      <c r="P52" s="328">
        <f t="shared" si="2"/>
        <v>999</v>
      </c>
      <c r="Q52" s="329"/>
    </row>
    <row r="53" spans="1:17" s="330" customFormat="1" ht="18.899999999999999" customHeight="1" x14ac:dyDescent="0.25">
      <c r="A53" s="316">
        <v>47</v>
      </c>
      <c r="B53" s="337"/>
      <c r="C53" s="337"/>
      <c r="D53" s="323"/>
      <c r="E53" s="320"/>
      <c r="F53" s="329"/>
      <c r="G53" s="329"/>
      <c r="H53" s="333"/>
      <c r="I53" s="334"/>
      <c r="J53" s="324" t="e">
        <f>IF(AND(Q53="",#REF!&gt;0,#REF!&lt;5),K53,)</f>
        <v>#REF!</v>
      </c>
      <c r="K53" s="325" t="str">
        <f>IF(D53="","ZZZ9",IF(AND(#REF!&gt;0,#REF!&lt;5),D53&amp;#REF!,D53&amp;"9"))</f>
        <v>ZZZ9</v>
      </c>
      <c r="L53" s="326">
        <f t="shared" si="0"/>
        <v>999</v>
      </c>
      <c r="M53" s="340">
        <f t="shared" si="1"/>
        <v>999</v>
      </c>
      <c r="N53" s="336"/>
      <c r="O53" s="329"/>
      <c r="P53" s="328">
        <f t="shared" si="2"/>
        <v>999</v>
      </c>
      <c r="Q53" s="329"/>
    </row>
    <row r="54" spans="1:17" s="330" customFormat="1" ht="18.899999999999999" customHeight="1" x14ac:dyDescent="0.25">
      <c r="A54" s="316">
        <v>48</v>
      </c>
      <c r="B54" s="337"/>
      <c r="C54" s="337"/>
      <c r="D54" s="323"/>
      <c r="E54" s="320"/>
      <c r="F54" s="329"/>
      <c r="G54" s="329"/>
      <c r="H54" s="333"/>
      <c r="I54" s="334"/>
      <c r="J54" s="324" t="e">
        <f>IF(AND(Q54="",#REF!&gt;0,#REF!&lt;5),K54,)</f>
        <v>#REF!</v>
      </c>
      <c r="K54" s="325" t="str">
        <f>IF(D54="","ZZZ9",IF(AND(#REF!&gt;0,#REF!&lt;5),D54&amp;#REF!,D54&amp;"9"))</f>
        <v>ZZZ9</v>
      </c>
      <c r="L54" s="326">
        <f t="shared" si="0"/>
        <v>999</v>
      </c>
      <c r="M54" s="340">
        <f t="shared" si="1"/>
        <v>999</v>
      </c>
      <c r="N54" s="336"/>
      <c r="O54" s="329"/>
      <c r="P54" s="328">
        <f t="shared" si="2"/>
        <v>999</v>
      </c>
      <c r="Q54" s="329"/>
    </row>
    <row r="55" spans="1:17" s="330" customFormat="1" ht="18.899999999999999" customHeight="1" x14ac:dyDescent="0.25">
      <c r="A55" s="316">
        <v>49</v>
      </c>
      <c r="B55" s="337"/>
      <c r="C55" s="337"/>
      <c r="D55" s="323"/>
      <c r="E55" s="320"/>
      <c r="F55" s="329"/>
      <c r="G55" s="329"/>
      <c r="H55" s="333"/>
      <c r="I55" s="334"/>
      <c r="J55" s="324" t="e">
        <f>IF(AND(Q55="",#REF!&gt;0,#REF!&lt;5),K55,)</f>
        <v>#REF!</v>
      </c>
      <c r="K55" s="325" t="str">
        <f>IF(D55="","ZZZ9",IF(AND(#REF!&gt;0,#REF!&lt;5),D55&amp;#REF!,D55&amp;"9"))</f>
        <v>ZZZ9</v>
      </c>
      <c r="L55" s="326">
        <f t="shared" si="0"/>
        <v>999</v>
      </c>
      <c r="M55" s="340">
        <f t="shared" si="1"/>
        <v>999</v>
      </c>
      <c r="N55" s="336"/>
      <c r="O55" s="329"/>
      <c r="P55" s="328">
        <f t="shared" si="2"/>
        <v>999</v>
      </c>
      <c r="Q55" s="329"/>
    </row>
    <row r="56" spans="1:17" s="330" customFormat="1" ht="18.899999999999999" customHeight="1" x14ac:dyDescent="0.25">
      <c r="A56" s="316">
        <v>50</v>
      </c>
      <c r="B56" s="337"/>
      <c r="C56" s="337"/>
      <c r="D56" s="323"/>
      <c r="E56" s="320"/>
      <c r="F56" s="329"/>
      <c r="G56" s="329"/>
      <c r="H56" s="333"/>
      <c r="I56" s="334"/>
      <c r="J56" s="324" t="e">
        <f>IF(AND(Q56="",#REF!&gt;0,#REF!&lt;5),K56,)</f>
        <v>#REF!</v>
      </c>
      <c r="K56" s="325" t="str">
        <f>IF(D56="","ZZZ9",IF(AND(#REF!&gt;0,#REF!&lt;5),D56&amp;#REF!,D56&amp;"9"))</f>
        <v>ZZZ9</v>
      </c>
      <c r="L56" s="326">
        <f t="shared" si="0"/>
        <v>999</v>
      </c>
      <c r="M56" s="340">
        <f t="shared" si="1"/>
        <v>999</v>
      </c>
      <c r="N56" s="336"/>
      <c r="O56" s="329"/>
      <c r="P56" s="328">
        <f t="shared" si="2"/>
        <v>999</v>
      </c>
      <c r="Q56" s="329"/>
    </row>
    <row r="57" spans="1:17" s="330" customFormat="1" ht="18.899999999999999" customHeight="1" x14ac:dyDescent="0.25">
      <c r="A57" s="316">
        <v>51</v>
      </c>
      <c r="B57" s="337"/>
      <c r="C57" s="337"/>
      <c r="D57" s="323"/>
      <c r="E57" s="320"/>
      <c r="F57" s="329"/>
      <c r="G57" s="329"/>
      <c r="H57" s="333"/>
      <c r="I57" s="334"/>
      <c r="J57" s="324" t="e">
        <f>IF(AND(Q57="",#REF!&gt;0,#REF!&lt;5),K57,)</f>
        <v>#REF!</v>
      </c>
      <c r="K57" s="325" t="str">
        <f>IF(D57="","ZZZ9",IF(AND(#REF!&gt;0,#REF!&lt;5),D57&amp;#REF!,D57&amp;"9"))</f>
        <v>ZZZ9</v>
      </c>
      <c r="L57" s="326">
        <f t="shared" si="0"/>
        <v>999</v>
      </c>
      <c r="M57" s="340">
        <f t="shared" si="1"/>
        <v>999</v>
      </c>
      <c r="N57" s="336"/>
      <c r="O57" s="329"/>
      <c r="P57" s="328">
        <f t="shared" si="2"/>
        <v>999</v>
      </c>
      <c r="Q57" s="329"/>
    </row>
    <row r="58" spans="1:17" s="330" customFormat="1" ht="18.899999999999999" customHeight="1" x14ac:dyDescent="0.25">
      <c r="A58" s="316">
        <v>52</v>
      </c>
      <c r="B58" s="337"/>
      <c r="C58" s="337"/>
      <c r="D58" s="323"/>
      <c r="E58" s="320"/>
      <c r="F58" s="329"/>
      <c r="G58" s="329"/>
      <c r="H58" s="333"/>
      <c r="I58" s="334"/>
      <c r="J58" s="324" t="e">
        <f>IF(AND(Q58="",#REF!&gt;0,#REF!&lt;5),K58,)</f>
        <v>#REF!</v>
      </c>
      <c r="K58" s="325" t="str">
        <f>IF(D58="","ZZZ9",IF(AND(#REF!&gt;0,#REF!&lt;5),D58&amp;#REF!,D58&amp;"9"))</f>
        <v>ZZZ9</v>
      </c>
      <c r="L58" s="326">
        <f t="shared" si="0"/>
        <v>999</v>
      </c>
      <c r="M58" s="340">
        <f t="shared" si="1"/>
        <v>999</v>
      </c>
      <c r="N58" s="336"/>
      <c r="O58" s="329"/>
      <c r="P58" s="328">
        <f t="shared" si="2"/>
        <v>999</v>
      </c>
      <c r="Q58" s="329"/>
    </row>
    <row r="59" spans="1:17" s="330" customFormat="1" ht="18.899999999999999" customHeight="1" x14ac:dyDescent="0.25">
      <c r="A59" s="316">
        <v>53</v>
      </c>
      <c r="B59" s="337"/>
      <c r="C59" s="337"/>
      <c r="D59" s="323"/>
      <c r="E59" s="320"/>
      <c r="F59" s="329"/>
      <c r="G59" s="329"/>
      <c r="H59" s="333"/>
      <c r="I59" s="334"/>
      <c r="J59" s="324" t="e">
        <f>IF(AND(Q59="",#REF!&gt;0,#REF!&lt;5),K59,)</f>
        <v>#REF!</v>
      </c>
      <c r="K59" s="325" t="str">
        <f>IF(D59="","ZZZ9",IF(AND(#REF!&gt;0,#REF!&lt;5),D59&amp;#REF!,D59&amp;"9"))</f>
        <v>ZZZ9</v>
      </c>
      <c r="L59" s="326">
        <f t="shared" si="0"/>
        <v>999</v>
      </c>
      <c r="M59" s="340">
        <f t="shared" si="1"/>
        <v>999</v>
      </c>
      <c r="N59" s="336"/>
      <c r="O59" s="329"/>
      <c r="P59" s="328">
        <f t="shared" si="2"/>
        <v>999</v>
      </c>
      <c r="Q59" s="329"/>
    </row>
    <row r="60" spans="1:17" s="330" customFormat="1" ht="18.899999999999999" customHeight="1" x14ac:dyDescent="0.25">
      <c r="A60" s="316">
        <v>54</v>
      </c>
      <c r="B60" s="337"/>
      <c r="C60" s="337"/>
      <c r="D60" s="323"/>
      <c r="E60" s="320"/>
      <c r="F60" s="329"/>
      <c r="G60" s="329"/>
      <c r="H60" s="333"/>
      <c r="I60" s="334"/>
      <c r="J60" s="324" t="e">
        <f>IF(AND(Q60="",#REF!&gt;0,#REF!&lt;5),K60,)</f>
        <v>#REF!</v>
      </c>
      <c r="K60" s="325" t="str">
        <f>IF(D60="","ZZZ9",IF(AND(#REF!&gt;0,#REF!&lt;5),D60&amp;#REF!,D60&amp;"9"))</f>
        <v>ZZZ9</v>
      </c>
      <c r="L60" s="326">
        <f t="shared" si="0"/>
        <v>999</v>
      </c>
      <c r="M60" s="340">
        <f t="shared" si="1"/>
        <v>999</v>
      </c>
      <c r="N60" s="336"/>
      <c r="O60" s="329"/>
      <c r="P60" s="328">
        <f t="shared" si="2"/>
        <v>999</v>
      </c>
      <c r="Q60" s="329"/>
    </row>
    <row r="61" spans="1:17" s="330" customFormat="1" ht="18.899999999999999" customHeight="1" x14ac:dyDescent="0.25">
      <c r="A61" s="316">
        <v>55</v>
      </c>
      <c r="B61" s="337"/>
      <c r="C61" s="337"/>
      <c r="D61" s="323"/>
      <c r="E61" s="320"/>
      <c r="F61" s="329"/>
      <c r="G61" s="329"/>
      <c r="H61" s="333"/>
      <c r="I61" s="334"/>
      <c r="J61" s="324" t="e">
        <f>IF(AND(Q61="",#REF!&gt;0,#REF!&lt;5),K61,)</f>
        <v>#REF!</v>
      </c>
      <c r="K61" s="325" t="str">
        <f>IF(D61="","ZZZ9",IF(AND(#REF!&gt;0,#REF!&lt;5),D61&amp;#REF!,D61&amp;"9"))</f>
        <v>ZZZ9</v>
      </c>
      <c r="L61" s="326">
        <f t="shared" si="0"/>
        <v>999</v>
      </c>
      <c r="M61" s="340">
        <f t="shared" si="1"/>
        <v>999</v>
      </c>
      <c r="N61" s="336"/>
      <c r="O61" s="329"/>
      <c r="P61" s="328">
        <f t="shared" si="2"/>
        <v>999</v>
      </c>
      <c r="Q61" s="329"/>
    </row>
    <row r="62" spans="1:17" s="330" customFormat="1" ht="18.899999999999999" customHeight="1" x14ac:dyDescent="0.25">
      <c r="A62" s="316">
        <v>56</v>
      </c>
      <c r="B62" s="337"/>
      <c r="C62" s="337"/>
      <c r="D62" s="323"/>
      <c r="E62" s="320"/>
      <c r="F62" s="329"/>
      <c r="G62" s="329"/>
      <c r="H62" s="333"/>
      <c r="I62" s="334"/>
      <c r="J62" s="324" t="e">
        <f>IF(AND(Q62="",#REF!&gt;0,#REF!&lt;5),K62,)</f>
        <v>#REF!</v>
      </c>
      <c r="K62" s="325" t="str">
        <f>IF(D62="","ZZZ9",IF(AND(#REF!&gt;0,#REF!&lt;5),D62&amp;#REF!,D62&amp;"9"))</f>
        <v>ZZZ9</v>
      </c>
      <c r="L62" s="326">
        <f t="shared" si="0"/>
        <v>999</v>
      </c>
      <c r="M62" s="340">
        <f t="shared" si="1"/>
        <v>999</v>
      </c>
      <c r="N62" s="336"/>
      <c r="O62" s="329"/>
      <c r="P62" s="328">
        <f t="shared" si="2"/>
        <v>999</v>
      </c>
      <c r="Q62" s="329"/>
    </row>
    <row r="63" spans="1:17" s="330" customFormat="1" ht="18.899999999999999" customHeight="1" x14ac:dyDescent="0.25">
      <c r="A63" s="316">
        <v>57</v>
      </c>
      <c r="B63" s="337"/>
      <c r="C63" s="337"/>
      <c r="D63" s="323"/>
      <c r="E63" s="320"/>
      <c r="F63" s="329"/>
      <c r="G63" s="329"/>
      <c r="H63" s="333"/>
      <c r="I63" s="334"/>
      <c r="J63" s="324" t="e">
        <f>IF(AND(Q63="",#REF!&gt;0,#REF!&lt;5),K63,)</f>
        <v>#REF!</v>
      </c>
      <c r="K63" s="325" t="str">
        <f>IF(D63="","ZZZ9",IF(AND(#REF!&gt;0,#REF!&lt;5),D63&amp;#REF!,D63&amp;"9"))</f>
        <v>ZZZ9</v>
      </c>
      <c r="L63" s="326">
        <f t="shared" si="0"/>
        <v>999</v>
      </c>
      <c r="M63" s="340">
        <f t="shared" si="1"/>
        <v>999</v>
      </c>
      <c r="N63" s="336"/>
      <c r="O63" s="329"/>
      <c r="P63" s="328">
        <f t="shared" si="2"/>
        <v>999</v>
      </c>
      <c r="Q63" s="329"/>
    </row>
    <row r="64" spans="1:17" s="330" customFormat="1" ht="18.899999999999999" customHeight="1" x14ac:dyDescent="0.25">
      <c r="A64" s="316">
        <v>58</v>
      </c>
      <c r="B64" s="337"/>
      <c r="C64" s="337"/>
      <c r="D64" s="323"/>
      <c r="E64" s="320"/>
      <c r="F64" s="329"/>
      <c r="G64" s="329"/>
      <c r="H64" s="333"/>
      <c r="I64" s="334"/>
      <c r="J64" s="324" t="e">
        <f>IF(AND(Q64="",#REF!&gt;0,#REF!&lt;5),K64,)</f>
        <v>#REF!</v>
      </c>
      <c r="K64" s="325" t="str">
        <f>IF(D64="","ZZZ9",IF(AND(#REF!&gt;0,#REF!&lt;5),D64&amp;#REF!,D64&amp;"9"))</f>
        <v>ZZZ9</v>
      </c>
      <c r="L64" s="326">
        <f t="shared" si="0"/>
        <v>999</v>
      </c>
      <c r="M64" s="340">
        <f t="shared" si="1"/>
        <v>999</v>
      </c>
      <c r="N64" s="336"/>
      <c r="O64" s="329"/>
      <c r="P64" s="328">
        <f t="shared" si="2"/>
        <v>999</v>
      </c>
      <c r="Q64" s="329"/>
    </row>
    <row r="65" spans="1:17" s="330" customFormat="1" ht="18.899999999999999" customHeight="1" x14ac:dyDescent="0.25">
      <c r="A65" s="316">
        <v>59</v>
      </c>
      <c r="B65" s="337"/>
      <c r="C65" s="337"/>
      <c r="D65" s="323"/>
      <c r="E65" s="320"/>
      <c r="F65" s="329"/>
      <c r="G65" s="329"/>
      <c r="H65" s="333"/>
      <c r="I65" s="334"/>
      <c r="J65" s="324" t="e">
        <f>IF(AND(Q65="",#REF!&gt;0,#REF!&lt;5),K65,)</f>
        <v>#REF!</v>
      </c>
      <c r="K65" s="325" t="str">
        <f>IF(D65="","ZZZ9",IF(AND(#REF!&gt;0,#REF!&lt;5),D65&amp;#REF!,D65&amp;"9"))</f>
        <v>ZZZ9</v>
      </c>
      <c r="L65" s="326">
        <f t="shared" si="0"/>
        <v>999</v>
      </c>
      <c r="M65" s="340">
        <f t="shared" si="1"/>
        <v>999</v>
      </c>
      <c r="N65" s="336"/>
      <c r="O65" s="329"/>
      <c r="P65" s="328">
        <f t="shared" si="2"/>
        <v>999</v>
      </c>
      <c r="Q65" s="329"/>
    </row>
    <row r="66" spans="1:17" s="330" customFormat="1" ht="18.899999999999999" customHeight="1" x14ac:dyDescent="0.25">
      <c r="A66" s="316">
        <v>60</v>
      </c>
      <c r="B66" s="337"/>
      <c r="C66" s="337"/>
      <c r="D66" s="323"/>
      <c r="E66" s="320"/>
      <c r="F66" s="329"/>
      <c r="G66" s="329"/>
      <c r="H66" s="333"/>
      <c r="I66" s="334"/>
      <c r="J66" s="324" t="e">
        <f>IF(AND(Q66="",#REF!&gt;0,#REF!&lt;5),K66,)</f>
        <v>#REF!</v>
      </c>
      <c r="K66" s="325" t="str">
        <f>IF(D66="","ZZZ9",IF(AND(#REF!&gt;0,#REF!&lt;5),D66&amp;#REF!,D66&amp;"9"))</f>
        <v>ZZZ9</v>
      </c>
      <c r="L66" s="326">
        <f t="shared" si="0"/>
        <v>999</v>
      </c>
      <c r="M66" s="340">
        <f t="shared" si="1"/>
        <v>999</v>
      </c>
      <c r="N66" s="336"/>
      <c r="O66" s="329"/>
      <c r="P66" s="328">
        <f t="shared" si="2"/>
        <v>999</v>
      </c>
      <c r="Q66" s="329"/>
    </row>
    <row r="67" spans="1:17" s="330" customFormat="1" ht="18.899999999999999" customHeight="1" x14ac:dyDescent="0.25">
      <c r="A67" s="316">
        <v>61</v>
      </c>
      <c r="B67" s="337"/>
      <c r="C67" s="337"/>
      <c r="D67" s="323"/>
      <c r="E67" s="320"/>
      <c r="F67" s="329"/>
      <c r="G67" s="329"/>
      <c r="H67" s="333"/>
      <c r="I67" s="334"/>
      <c r="J67" s="324" t="e">
        <f>IF(AND(Q67="",#REF!&gt;0,#REF!&lt;5),K67,)</f>
        <v>#REF!</v>
      </c>
      <c r="K67" s="325" t="str">
        <f>IF(D67="","ZZZ9",IF(AND(#REF!&gt;0,#REF!&lt;5),D67&amp;#REF!,D67&amp;"9"))</f>
        <v>ZZZ9</v>
      </c>
      <c r="L67" s="326">
        <f t="shared" si="0"/>
        <v>999</v>
      </c>
      <c r="M67" s="340">
        <f t="shared" si="1"/>
        <v>999</v>
      </c>
      <c r="N67" s="336"/>
      <c r="O67" s="329"/>
      <c r="P67" s="328">
        <f t="shared" si="2"/>
        <v>999</v>
      </c>
      <c r="Q67" s="329"/>
    </row>
    <row r="68" spans="1:17" s="330" customFormat="1" ht="18.899999999999999" customHeight="1" x14ac:dyDescent="0.25">
      <c r="A68" s="316">
        <v>62</v>
      </c>
      <c r="B68" s="337"/>
      <c r="C68" s="337"/>
      <c r="D68" s="323"/>
      <c r="E68" s="320"/>
      <c r="F68" s="329"/>
      <c r="G68" s="329"/>
      <c r="H68" s="333"/>
      <c r="I68" s="334"/>
      <c r="J68" s="324" t="e">
        <f>IF(AND(Q68="",#REF!&gt;0,#REF!&lt;5),K68,)</f>
        <v>#REF!</v>
      </c>
      <c r="K68" s="325" t="str">
        <f>IF(D68="","ZZZ9",IF(AND(#REF!&gt;0,#REF!&lt;5),D68&amp;#REF!,D68&amp;"9"))</f>
        <v>ZZZ9</v>
      </c>
      <c r="L68" s="326">
        <f t="shared" si="0"/>
        <v>999</v>
      </c>
      <c r="M68" s="340">
        <f t="shared" si="1"/>
        <v>999</v>
      </c>
      <c r="N68" s="336"/>
      <c r="O68" s="329"/>
      <c r="P68" s="328">
        <f t="shared" si="2"/>
        <v>999</v>
      </c>
      <c r="Q68" s="329"/>
    </row>
    <row r="69" spans="1:17" s="330" customFormat="1" ht="18.899999999999999" customHeight="1" x14ac:dyDescent="0.25">
      <c r="A69" s="316">
        <v>63</v>
      </c>
      <c r="B69" s="337"/>
      <c r="C69" s="337"/>
      <c r="D69" s="323"/>
      <c r="E69" s="320"/>
      <c r="F69" s="329"/>
      <c r="G69" s="329"/>
      <c r="H69" s="333"/>
      <c r="I69" s="334"/>
      <c r="J69" s="324" t="e">
        <f>IF(AND(Q69="",#REF!&gt;0,#REF!&lt;5),K69,)</f>
        <v>#REF!</v>
      </c>
      <c r="K69" s="325" t="str">
        <f>IF(D69="","ZZZ9",IF(AND(#REF!&gt;0,#REF!&lt;5),D69&amp;#REF!,D69&amp;"9"))</f>
        <v>ZZZ9</v>
      </c>
      <c r="L69" s="326">
        <f t="shared" si="0"/>
        <v>999</v>
      </c>
      <c r="M69" s="340">
        <f t="shared" si="1"/>
        <v>999</v>
      </c>
      <c r="N69" s="336"/>
      <c r="O69" s="329"/>
      <c r="P69" s="328">
        <f t="shared" si="2"/>
        <v>999</v>
      </c>
      <c r="Q69" s="329"/>
    </row>
    <row r="70" spans="1:17" s="330" customFormat="1" ht="18.899999999999999" customHeight="1" x14ac:dyDescent="0.25">
      <c r="A70" s="316">
        <v>64</v>
      </c>
      <c r="B70" s="337"/>
      <c r="C70" s="337"/>
      <c r="D70" s="323"/>
      <c r="E70" s="320"/>
      <c r="F70" s="329"/>
      <c r="G70" s="329"/>
      <c r="H70" s="333"/>
      <c r="I70" s="334"/>
      <c r="J70" s="324" t="e">
        <f>IF(AND(Q70="",#REF!&gt;0,#REF!&lt;5),K70,)</f>
        <v>#REF!</v>
      </c>
      <c r="K70" s="325" t="str">
        <f>IF(D70="","ZZZ9",IF(AND(#REF!&gt;0,#REF!&lt;5),D70&amp;#REF!,D70&amp;"9"))</f>
        <v>ZZZ9</v>
      </c>
      <c r="L70" s="326">
        <f t="shared" si="0"/>
        <v>999</v>
      </c>
      <c r="M70" s="340">
        <f t="shared" si="1"/>
        <v>999</v>
      </c>
      <c r="N70" s="336"/>
      <c r="O70" s="329"/>
      <c r="P70" s="328">
        <f t="shared" si="2"/>
        <v>999</v>
      </c>
      <c r="Q70" s="329"/>
    </row>
    <row r="71" spans="1:17" s="330" customFormat="1" ht="18.899999999999999" customHeight="1" x14ac:dyDescent="0.25">
      <c r="A71" s="316">
        <v>65</v>
      </c>
      <c r="B71" s="337"/>
      <c r="C71" s="337"/>
      <c r="D71" s="323"/>
      <c r="E71" s="320"/>
      <c r="F71" s="329"/>
      <c r="G71" s="329"/>
      <c r="H71" s="333"/>
      <c r="I71" s="334"/>
      <c r="J71" s="324" t="e">
        <f>IF(AND(Q71="",#REF!&gt;0,#REF!&lt;5),K71,)</f>
        <v>#REF!</v>
      </c>
      <c r="K71" s="325" t="str">
        <f>IF(D71="","ZZZ9",IF(AND(#REF!&gt;0,#REF!&lt;5),D71&amp;#REF!,D71&amp;"9"))</f>
        <v>ZZZ9</v>
      </c>
      <c r="L71" s="326">
        <f t="shared" si="0"/>
        <v>999</v>
      </c>
      <c r="M71" s="340">
        <f t="shared" si="1"/>
        <v>999</v>
      </c>
      <c r="N71" s="336"/>
      <c r="O71" s="329"/>
      <c r="P71" s="328">
        <f t="shared" si="2"/>
        <v>999</v>
      </c>
      <c r="Q71" s="329"/>
    </row>
    <row r="72" spans="1:17" s="330" customFormat="1" ht="18.899999999999999" customHeight="1" x14ac:dyDescent="0.25">
      <c r="A72" s="316">
        <v>66</v>
      </c>
      <c r="B72" s="337"/>
      <c r="C72" s="337"/>
      <c r="D72" s="323"/>
      <c r="E72" s="320"/>
      <c r="F72" s="329"/>
      <c r="G72" s="329"/>
      <c r="H72" s="333"/>
      <c r="I72" s="334"/>
      <c r="J72" s="324" t="e">
        <f>IF(AND(Q72="",#REF!&gt;0,#REF!&lt;5),K72,)</f>
        <v>#REF!</v>
      </c>
      <c r="K72" s="325" t="str">
        <f>IF(D72="","ZZZ9",IF(AND(#REF!&gt;0,#REF!&lt;5),D72&amp;#REF!,D72&amp;"9"))</f>
        <v>ZZZ9</v>
      </c>
      <c r="L72" s="326">
        <f t="shared" si="0"/>
        <v>999</v>
      </c>
      <c r="M72" s="340">
        <f t="shared" si="1"/>
        <v>999</v>
      </c>
      <c r="N72" s="336"/>
      <c r="O72" s="329"/>
      <c r="P72" s="328">
        <f t="shared" si="2"/>
        <v>999</v>
      </c>
      <c r="Q72" s="329"/>
    </row>
    <row r="73" spans="1:17" s="330" customFormat="1" ht="18.899999999999999" customHeight="1" x14ac:dyDescent="0.25">
      <c r="A73" s="316">
        <v>67</v>
      </c>
      <c r="B73" s="337"/>
      <c r="C73" s="337"/>
      <c r="D73" s="323"/>
      <c r="E73" s="320"/>
      <c r="F73" s="329"/>
      <c r="G73" s="329"/>
      <c r="H73" s="333"/>
      <c r="I73" s="334"/>
      <c r="J73" s="324" t="e">
        <f>IF(AND(Q73="",#REF!&gt;0,#REF!&lt;5),K73,)</f>
        <v>#REF!</v>
      </c>
      <c r="K73" s="325" t="str">
        <f>IF(D73="","ZZZ9",IF(AND(#REF!&gt;0,#REF!&lt;5),D73&amp;#REF!,D73&amp;"9"))</f>
        <v>ZZZ9</v>
      </c>
      <c r="L73" s="326">
        <f t="shared" si="0"/>
        <v>999</v>
      </c>
      <c r="M73" s="340">
        <f t="shared" si="1"/>
        <v>999</v>
      </c>
      <c r="N73" s="336"/>
      <c r="O73" s="329"/>
      <c r="P73" s="328">
        <f t="shared" si="2"/>
        <v>999</v>
      </c>
      <c r="Q73" s="329"/>
    </row>
    <row r="74" spans="1:17" s="330" customFormat="1" ht="18.899999999999999" customHeight="1" x14ac:dyDescent="0.25">
      <c r="A74" s="316">
        <v>68</v>
      </c>
      <c r="B74" s="337"/>
      <c r="C74" s="337"/>
      <c r="D74" s="323"/>
      <c r="E74" s="320"/>
      <c r="F74" s="329"/>
      <c r="G74" s="329"/>
      <c r="H74" s="333"/>
      <c r="I74" s="334"/>
      <c r="J74" s="324" t="e">
        <f>IF(AND(Q74="",#REF!&gt;0,#REF!&lt;5),K74,)</f>
        <v>#REF!</v>
      </c>
      <c r="K74" s="325" t="str">
        <f>IF(D74="","ZZZ9",IF(AND(#REF!&gt;0,#REF!&lt;5),D74&amp;#REF!,D74&amp;"9"))</f>
        <v>ZZZ9</v>
      </c>
      <c r="L74" s="326">
        <f t="shared" si="0"/>
        <v>999</v>
      </c>
      <c r="M74" s="340">
        <f t="shared" si="1"/>
        <v>999</v>
      </c>
      <c r="N74" s="336"/>
      <c r="O74" s="329"/>
      <c r="P74" s="328">
        <f t="shared" si="2"/>
        <v>999</v>
      </c>
      <c r="Q74" s="329"/>
    </row>
    <row r="75" spans="1:17" s="330" customFormat="1" ht="18.899999999999999" customHeight="1" x14ac:dyDescent="0.25">
      <c r="A75" s="316">
        <v>69</v>
      </c>
      <c r="B75" s="337"/>
      <c r="C75" s="337"/>
      <c r="D75" s="323"/>
      <c r="E75" s="320"/>
      <c r="F75" s="329"/>
      <c r="G75" s="329"/>
      <c r="H75" s="333"/>
      <c r="I75" s="334"/>
      <c r="J75" s="324" t="e">
        <f>IF(AND(Q75="",#REF!&gt;0,#REF!&lt;5),K75,)</f>
        <v>#REF!</v>
      </c>
      <c r="K75" s="325" t="str">
        <f>IF(D75="","ZZZ9",IF(AND(#REF!&gt;0,#REF!&lt;5),D75&amp;#REF!,D75&amp;"9"))</f>
        <v>ZZZ9</v>
      </c>
      <c r="L75" s="326">
        <f t="shared" si="0"/>
        <v>999</v>
      </c>
      <c r="M75" s="340">
        <f t="shared" si="1"/>
        <v>999</v>
      </c>
      <c r="N75" s="336"/>
      <c r="O75" s="329"/>
      <c r="P75" s="328">
        <f t="shared" si="2"/>
        <v>999</v>
      </c>
      <c r="Q75" s="329"/>
    </row>
    <row r="76" spans="1:17" s="330" customFormat="1" ht="18.899999999999999" customHeight="1" x14ac:dyDescent="0.25">
      <c r="A76" s="316">
        <v>70</v>
      </c>
      <c r="B76" s="337"/>
      <c r="C76" s="337"/>
      <c r="D76" s="323"/>
      <c r="E76" s="320"/>
      <c r="F76" s="329"/>
      <c r="G76" s="329"/>
      <c r="H76" s="333"/>
      <c r="I76" s="334"/>
      <c r="J76" s="324" t="e">
        <f>IF(AND(Q76="",#REF!&gt;0,#REF!&lt;5),K76,)</f>
        <v>#REF!</v>
      </c>
      <c r="K76" s="325" t="str">
        <f>IF(D76="","ZZZ9",IF(AND(#REF!&gt;0,#REF!&lt;5),D76&amp;#REF!,D76&amp;"9"))</f>
        <v>ZZZ9</v>
      </c>
      <c r="L76" s="326">
        <f t="shared" si="0"/>
        <v>999</v>
      </c>
      <c r="M76" s="340">
        <f t="shared" si="1"/>
        <v>999</v>
      </c>
      <c r="N76" s="336"/>
      <c r="O76" s="329"/>
      <c r="P76" s="328">
        <f t="shared" si="2"/>
        <v>999</v>
      </c>
      <c r="Q76" s="329"/>
    </row>
    <row r="77" spans="1:17" s="330" customFormat="1" ht="18.899999999999999" customHeight="1" x14ac:dyDescent="0.25">
      <c r="A77" s="316">
        <v>71</v>
      </c>
      <c r="B77" s="337"/>
      <c r="C77" s="337"/>
      <c r="D77" s="323"/>
      <c r="E77" s="320"/>
      <c r="F77" s="329"/>
      <c r="G77" s="329"/>
      <c r="H77" s="333"/>
      <c r="I77" s="334"/>
      <c r="J77" s="324" t="e">
        <f>IF(AND(Q77="",#REF!&gt;0,#REF!&lt;5),K77,)</f>
        <v>#REF!</v>
      </c>
      <c r="K77" s="325" t="str">
        <f>IF(D77="","ZZZ9",IF(AND(#REF!&gt;0,#REF!&lt;5),D77&amp;#REF!,D77&amp;"9"))</f>
        <v>ZZZ9</v>
      </c>
      <c r="L77" s="326">
        <f t="shared" si="0"/>
        <v>999</v>
      </c>
      <c r="M77" s="340">
        <f t="shared" si="1"/>
        <v>999</v>
      </c>
      <c r="N77" s="336"/>
      <c r="O77" s="329"/>
      <c r="P77" s="328">
        <f t="shared" si="2"/>
        <v>999</v>
      </c>
      <c r="Q77" s="329"/>
    </row>
    <row r="78" spans="1:17" s="330" customFormat="1" ht="18.899999999999999" customHeight="1" x14ac:dyDescent="0.25">
      <c r="A78" s="316">
        <v>72</v>
      </c>
      <c r="B78" s="337"/>
      <c r="C78" s="337"/>
      <c r="D78" s="323"/>
      <c r="E78" s="320"/>
      <c r="F78" s="329"/>
      <c r="G78" s="329"/>
      <c r="H78" s="333"/>
      <c r="I78" s="334"/>
      <c r="J78" s="324" t="e">
        <f>IF(AND(Q78="",#REF!&gt;0,#REF!&lt;5),K78,)</f>
        <v>#REF!</v>
      </c>
      <c r="K78" s="325" t="str">
        <f>IF(D78="","ZZZ9",IF(AND(#REF!&gt;0,#REF!&lt;5),D78&amp;#REF!,D78&amp;"9"))</f>
        <v>ZZZ9</v>
      </c>
      <c r="L78" s="326">
        <f t="shared" si="0"/>
        <v>999</v>
      </c>
      <c r="M78" s="340">
        <f t="shared" si="1"/>
        <v>999</v>
      </c>
      <c r="N78" s="336"/>
      <c r="O78" s="329"/>
      <c r="P78" s="328">
        <f t="shared" si="2"/>
        <v>999</v>
      </c>
      <c r="Q78" s="329"/>
    </row>
    <row r="79" spans="1:17" s="330" customFormat="1" ht="18.899999999999999" customHeight="1" x14ac:dyDescent="0.25">
      <c r="A79" s="316">
        <v>73</v>
      </c>
      <c r="B79" s="337"/>
      <c r="C79" s="337"/>
      <c r="D79" s="323"/>
      <c r="E79" s="320"/>
      <c r="F79" s="329"/>
      <c r="G79" s="329"/>
      <c r="H79" s="333"/>
      <c r="I79" s="334"/>
      <c r="J79" s="324" t="e">
        <f>IF(AND(Q79="",#REF!&gt;0,#REF!&lt;5),K79,)</f>
        <v>#REF!</v>
      </c>
      <c r="K79" s="325" t="str">
        <f>IF(D79="","ZZZ9",IF(AND(#REF!&gt;0,#REF!&lt;5),D79&amp;#REF!,D79&amp;"9"))</f>
        <v>ZZZ9</v>
      </c>
      <c r="L79" s="326">
        <f t="shared" si="0"/>
        <v>999</v>
      </c>
      <c r="M79" s="340">
        <f t="shared" si="1"/>
        <v>999</v>
      </c>
      <c r="N79" s="336"/>
      <c r="O79" s="329"/>
      <c r="P79" s="328">
        <f t="shared" si="2"/>
        <v>999</v>
      </c>
      <c r="Q79" s="329"/>
    </row>
    <row r="80" spans="1:17" s="330" customFormat="1" ht="18.899999999999999" customHeight="1" x14ac:dyDescent="0.25">
      <c r="A80" s="316">
        <v>74</v>
      </c>
      <c r="B80" s="337"/>
      <c r="C80" s="337"/>
      <c r="D80" s="323"/>
      <c r="E80" s="320"/>
      <c r="F80" s="329"/>
      <c r="G80" s="329"/>
      <c r="H80" s="333"/>
      <c r="I80" s="334"/>
      <c r="J80" s="324" t="e">
        <f>IF(AND(Q80="",#REF!&gt;0,#REF!&lt;5),K80,)</f>
        <v>#REF!</v>
      </c>
      <c r="K80" s="325" t="str">
        <f>IF(D80="","ZZZ9",IF(AND(#REF!&gt;0,#REF!&lt;5),D80&amp;#REF!,D80&amp;"9"))</f>
        <v>ZZZ9</v>
      </c>
      <c r="L80" s="326">
        <f t="shared" si="0"/>
        <v>999</v>
      </c>
      <c r="M80" s="340">
        <f t="shared" si="1"/>
        <v>999</v>
      </c>
      <c r="N80" s="336"/>
      <c r="O80" s="329"/>
      <c r="P80" s="328">
        <f t="shared" si="2"/>
        <v>999</v>
      </c>
      <c r="Q80" s="329"/>
    </row>
    <row r="81" spans="1:17" s="330" customFormat="1" ht="18.899999999999999" customHeight="1" x14ac:dyDescent="0.25">
      <c r="A81" s="316">
        <v>75</v>
      </c>
      <c r="B81" s="337"/>
      <c r="C81" s="337"/>
      <c r="D81" s="323"/>
      <c r="E81" s="320"/>
      <c r="F81" s="329"/>
      <c r="G81" s="329"/>
      <c r="H81" s="333"/>
      <c r="I81" s="334"/>
      <c r="J81" s="324" t="e">
        <f>IF(AND(Q81="",#REF!&gt;0,#REF!&lt;5),K81,)</f>
        <v>#REF!</v>
      </c>
      <c r="K81" s="325" t="str">
        <f>IF(D81="","ZZZ9",IF(AND(#REF!&gt;0,#REF!&lt;5),D81&amp;#REF!,D81&amp;"9"))</f>
        <v>ZZZ9</v>
      </c>
      <c r="L81" s="326">
        <f t="shared" si="0"/>
        <v>999</v>
      </c>
      <c r="M81" s="340">
        <f t="shared" si="1"/>
        <v>999</v>
      </c>
      <c r="N81" s="336"/>
      <c r="O81" s="329"/>
      <c r="P81" s="328">
        <f t="shared" si="2"/>
        <v>999</v>
      </c>
      <c r="Q81" s="329"/>
    </row>
    <row r="82" spans="1:17" s="330" customFormat="1" ht="18.899999999999999" customHeight="1" x14ac:dyDescent="0.25">
      <c r="A82" s="316">
        <v>76</v>
      </c>
      <c r="B82" s="337"/>
      <c r="C82" s="337"/>
      <c r="D82" s="323"/>
      <c r="E82" s="320"/>
      <c r="F82" s="329"/>
      <c r="G82" s="329"/>
      <c r="H82" s="333"/>
      <c r="I82" s="334"/>
      <c r="J82" s="324" t="e">
        <f>IF(AND(Q82="",#REF!&gt;0,#REF!&lt;5),K82,)</f>
        <v>#REF!</v>
      </c>
      <c r="K82" s="325" t="str">
        <f>IF(D82="","ZZZ9",IF(AND(#REF!&gt;0,#REF!&lt;5),D82&amp;#REF!,D82&amp;"9"))</f>
        <v>ZZZ9</v>
      </c>
      <c r="L82" s="326">
        <f t="shared" si="0"/>
        <v>999</v>
      </c>
      <c r="M82" s="340">
        <f t="shared" si="1"/>
        <v>999</v>
      </c>
      <c r="N82" s="336"/>
      <c r="O82" s="329"/>
      <c r="P82" s="328">
        <f t="shared" si="2"/>
        <v>999</v>
      </c>
      <c r="Q82" s="329"/>
    </row>
    <row r="83" spans="1:17" s="330" customFormat="1" ht="18.899999999999999" customHeight="1" x14ac:dyDescent="0.25">
      <c r="A83" s="316">
        <v>77</v>
      </c>
      <c r="B83" s="337"/>
      <c r="C83" s="337"/>
      <c r="D83" s="323"/>
      <c r="E83" s="320"/>
      <c r="F83" s="329"/>
      <c r="G83" s="329"/>
      <c r="H83" s="333"/>
      <c r="I83" s="334"/>
      <c r="J83" s="324" t="e">
        <f>IF(AND(Q83="",#REF!&gt;0,#REF!&lt;5),K83,)</f>
        <v>#REF!</v>
      </c>
      <c r="K83" s="325" t="str">
        <f>IF(D83="","ZZZ9",IF(AND(#REF!&gt;0,#REF!&lt;5),D83&amp;#REF!,D83&amp;"9"))</f>
        <v>ZZZ9</v>
      </c>
      <c r="L83" s="326">
        <f t="shared" si="0"/>
        <v>999</v>
      </c>
      <c r="M83" s="340">
        <f t="shared" si="1"/>
        <v>999</v>
      </c>
      <c r="N83" s="336"/>
      <c r="O83" s="329"/>
      <c r="P83" s="328">
        <f t="shared" si="2"/>
        <v>999</v>
      </c>
      <c r="Q83" s="329"/>
    </row>
    <row r="84" spans="1:17" s="330" customFormat="1" ht="18.899999999999999" customHeight="1" x14ac:dyDescent="0.25">
      <c r="A84" s="316">
        <v>78</v>
      </c>
      <c r="B84" s="337"/>
      <c r="C84" s="337"/>
      <c r="D84" s="323"/>
      <c r="E84" s="320"/>
      <c r="F84" s="329"/>
      <c r="G84" s="329"/>
      <c r="H84" s="333"/>
      <c r="I84" s="334"/>
      <c r="J84" s="324" t="e">
        <f>IF(AND(Q84="",#REF!&gt;0,#REF!&lt;5),K84,)</f>
        <v>#REF!</v>
      </c>
      <c r="K84" s="325" t="str">
        <f>IF(D84="","ZZZ9",IF(AND(#REF!&gt;0,#REF!&lt;5),D84&amp;#REF!,D84&amp;"9"))</f>
        <v>ZZZ9</v>
      </c>
      <c r="L84" s="326">
        <f t="shared" si="0"/>
        <v>999</v>
      </c>
      <c r="M84" s="340">
        <f t="shared" si="1"/>
        <v>999</v>
      </c>
      <c r="N84" s="336"/>
      <c r="O84" s="329"/>
      <c r="P84" s="328">
        <f t="shared" si="2"/>
        <v>999</v>
      </c>
      <c r="Q84" s="329"/>
    </row>
    <row r="85" spans="1:17" s="330" customFormat="1" ht="18.899999999999999" customHeight="1" x14ac:dyDescent="0.25">
      <c r="A85" s="316">
        <v>79</v>
      </c>
      <c r="B85" s="337"/>
      <c r="C85" s="337"/>
      <c r="D85" s="323"/>
      <c r="E85" s="320"/>
      <c r="F85" s="329"/>
      <c r="G85" s="329"/>
      <c r="H85" s="333"/>
      <c r="I85" s="334"/>
      <c r="J85" s="324" t="e">
        <f>IF(AND(Q85="",#REF!&gt;0,#REF!&lt;5),K85,)</f>
        <v>#REF!</v>
      </c>
      <c r="K85" s="325" t="str">
        <f>IF(D85="","ZZZ9",IF(AND(#REF!&gt;0,#REF!&lt;5),D85&amp;#REF!,D85&amp;"9"))</f>
        <v>ZZZ9</v>
      </c>
      <c r="L85" s="326">
        <f t="shared" si="0"/>
        <v>999</v>
      </c>
      <c r="M85" s="340">
        <f t="shared" si="1"/>
        <v>999</v>
      </c>
      <c r="N85" s="336"/>
      <c r="O85" s="329"/>
      <c r="P85" s="328">
        <f t="shared" si="2"/>
        <v>999</v>
      </c>
      <c r="Q85" s="329"/>
    </row>
    <row r="86" spans="1:17" s="330" customFormat="1" ht="18.899999999999999" customHeight="1" x14ac:dyDescent="0.25">
      <c r="A86" s="316">
        <v>80</v>
      </c>
      <c r="B86" s="337"/>
      <c r="C86" s="337"/>
      <c r="D86" s="323"/>
      <c r="E86" s="320"/>
      <c r="F86" s="329"/>
      <c r="G86" s="329"/>
      <c r="H86" s="333"/>
      <c r="I86" s="334"/>
      <c r="J86" s="324" t="e">
        <f>IF(AND(Q86="",#REF!&gt;0,#REF!&lt;5),K86,)</f>
        <v>#REF!</v>
      </c>
      <c r="K86" s="325" t="str">
        <f>IF(D86="","ZZZ9",IF(AND(#REF!&gt;0,#REF!&lt;5),D86&amp;#REF!,D86&amp;"9"))</f>
        <v>ZZZ9</v>
      </c>
      <c r="L86" s="326">
        <f t="shared" si="0"/>
        <v>999</v>
      </c>
      <c r="M86" s="340">
        <f t="shared" si="1"/>
        <v>999</v>
      </c>
      <c r="N86" s="336"/>
      <c r="O86" s="329"/>
      <c r="P86" s="328">
        <f t="shared" si="2"/>
        <v>999</v>
      </c>
      <c r="Q86" s="329"/>
    </row>
    <row r="87" spans="1:17" s="330" customFormat="1" ht="18.899999999999999" customHeight="1" x14ac:dyDescent="0.25">
      <c r="A87" s="316">
        <v>81</v>
      </c>
      <c r="B87" s="337"/>
      <c r="C87" s="337"/>
      <c r="D87" s="323"/>
      <c r="E87" s="320"/>
      <c r="F87" s="329"/>
      <c r="G87" s="329"/>
      <c r="H87" s="333"/>
      <c r="I87" s="334"/>
      <c r="J87" s="324" t="e">
        <f>IF(AND(Q87="",#REF!&gt;0,#REF!&lt;5),K87,)</f>
        <v>#REF!</v>
      </c>
      <c r="K87" s="325" t="str">
        <f>IF(D87="","ZZZ9",IF(AND(#REF!&gt;0,#REF!&lt;5),D87&amp;#REF!,D87&amp;"9"))</f>
        <v>ZZZ9</v>
      </c>
      <c r="L87" s="326">
        <f t="shared" si="0"/>
        <v>999</v>
      </c>
      <c r="M87" s="340">
        <f t="shared" si="1"/>
        <v>999</v>
      </c>
      <c r="N87" s="336"/>
      <c r="O87" s="329"/>
      <c r="P87" s="328">
        <f t="shared" si="2"/>
        <v>999</v>
      </c>
      <c r="Q87" s="329"/>
    </row>
    <row r="88" spans="1:17" s="330" customFormat="1" ht="18.899999999999999" customHeight="1" x14ac:dyDescent="0.25">
      <c r="A88" s="316">
        <v>82</v>
      </c>
      <c r="B88" s="337"/>
      <c r="C88" s="337"/>
      <c r="D88" s="323"/>
      <c r="E88" s="320"/>
      <c r="F88" s="329"/>
      <c r="G88" s="329"/>
      <c r="H88" s="333"/>
      <c r="I88" s="334"/>
      <c r="J88" s="324" t="e">
        <f>IF(AND(Q88="",#REF!&gt;0,#REF!&lt;5),K88,)</f>
        <v>#REF!</v>
      </c>
      <c r="K88" s="325" t="str">
        <f>IF(D88="","ZZZ9",IF(AND(#REF!&gt;0,#REF!&lt;5),D88&amp;#REF!,D88&amp;"9"))</f>
        <v>ZZZ9</v>
      </c>
      <c r="L88" s="326">
        <f t="shared" si="0"/>
        <v>999</v>
      </c>
      <c r="M88" s="340">
        <f t="shared" si="1"/>
        <v>999</v>
      </c>
      <c r="N88" s="336"/>
      <c r="O88" s="329"/>
      <c r="P88" s="328">
        <f t="shared" si="2"/>
        <v>999</v>
      </c>
      <c r="Q88" s="329"/>
    </row>
    <row r="89" spans="1:17" s="330" customFormat="1" ht="18.899999999999999" customHeight="1" x14ac:dyDescent="0.25">
      <c r="A89" s="316">
        <v>83</v>
      </c>
      <c r="B89" s="337"/>
      <c r="C89" s="337"/>
      <c r="D89" s="323"/>
      <c r="E89" s="320"/>
      <c r="F89" s="329"/>
      <c r="G89" s="329"/>
      <c r="H89" s="333"/>
      <c r="I89" s="334"/>
      <c r="J89" s="324" t="e">
        <f>IF(AND(Q89="",#REF!&gt;0,#REF!&lt;5),K89,)</f>
        <v>#REF!</v>
      </c>
      <c r="K89" s="325" t="str">
        <f>IF(D89="","ZZZ9",IF(AND(#REF!&gt;0,#REF!&lt;5),D89&amp;#REF!,D89&amp;"9"))</f>
        <v>ZZZ9</v>
      </c>
      <c r="L89" s="326">
        <f t="shared" si="0"/>
        <v>999</v>
      </c>
      <c r="M89" s="340">
        <f t="shared" si="1"/>
        <v>999</v>
      </c>
      <c r="N89" s="336"/>
      <c r="O89" s="329"/>
      <c r="P89" s="328">
        <f t="shared" si="2"/>
        <v>999</v>
      </c>
      <c r="Q89" s="329"/>
    </row>
    <row r="90" spans="1:17" s="330" customFormat="1" ht="18.899999999999999" customHeight="1" x14ac:dyDescent="0.25">
      <c r="A90" s="316">
        <v>84</v>
      </c>
      <c r="B90" s="337"/>
      <c r="C90" s="337"/>
      <c r="D90" s="323"/>
      <c r="E90" s="320"/>
      <c r="F90" s="329"/>
      <c r="G90" s="329"/>
      <c r="H90" s="333"/>
      <c r="I90" s="334"/>
      <c r="J90" s="324" t="e">
        <f>IF(AND(Q90="",#REF!&gt;0,#REF!&lt;5),K90,)</f>
        <v>#REF!</v>
      </c>
      <c r="K90" s="325" t="str">
        <f>IF(D90="","ZZZ9",IF(AND(#REF!&gt;0,#REF!&lt;5),D90&amp;#REF!,D90&amp;"9"))</f>
        <v>ZZZ9</v>
      </c>
      <c r="L90" s="326">
        <f t="shared" si="0"/>
        <v>999</v>
      </c>
      <c r="M90" s="340">
        <f t="shared" si="1"/>
        <v>999</v>
      </c>
      <c r="N90" s="336"/>
      <c r="O90" s="329"/>
      <c r="P90" s="328">
        <f t="shared" si="2"/>
        <v>999</v>
      </c>
      <c r="Q90" s="329"/>
    </row>
    <row r="91" spans="1:17" s="330" customFormat="1" ht="18.899999999999999" customHeight="1" x14ac:dyDescent="0.25">
      <c r="A91" s="316">
        <v>85</v>
      </c>
      <c r="B91" s="337"/>
      <c r="C91" s="337"/>
      <c r="D91" s="323"/>
      <c r="E91" s="320"/>
      <c r="F91" s="329"/>
      <c r="G91" s="329"/>
      <c r="H91" s="333"/>
      <c r="I91" s="334"/>
      <c r="J91" s="324" t="e">
        <f>IF(AND(Q91="",#REF!&gt;0,#REF!&lt;5),K91,)</f>
        <v>#REF!</v>
      </c>
      <c r="K91" s="325" t="str">
        <f>IF(D91="","ZZZ9",IF(AND(#REF!&gt;0,#REF!&lt;5),D91&amp;#REF!,D91&amp;"9"))</f>
        <v>ZZZ9</v>
      </c>
      <c r="L91" s="326">
        <f t="shared" si="0"/>
        <v>999</v>
      </c>
      <c r="M91" s="340">
        <f t="shared" si="1"/>
        <v>999</v>
      </c>
      <c r="N91" s="336"/>
      <c r="O91" s="329"/>
      <c r="P91" s="328">
        <f t="shared" si="2"/>
        <v>999</v>
      </c>
      <c r="Q91" s="329"/>
    </row>
    <row r="92" spans="1:17" s="330" customFormat="1" ht="18.899999999999999" customHeight="1" x14ac:dyDescent="0.25">
      <c r="A92" s="316">
        <v>86</v>
      </c>
      <c r="B92" s="337"/>
      <c r="C92" s="337"/>
      <c r="D92" s="323"/>
      <c r="E92" s="320"/>
      <c r="F92" s="329"/>
      <c r="G92" s="329"/>
      <c r="H92" s="333"/>
      <c r="I92" s="334"/>
      <c r="J92" s="324" t="e">
        <f>IF(AND(Q92="",#REF!&gt;0,#REF!&lt;5),K92,)</f>
        <v>#REF!</v>
      </c>
      <c r="K92" s="325" t="str">
        <f>IF(D92="","ZZZ9",IF(AND(#REF!&gt;0,#REF!&lt;5),D92&amp;#REF!,D92&amp;"9"))</f>
        <v>ZZZ9</v>
      </c>
      <c r="L92" s="326">
        <f t="shared" si="0"/>
        <v>999</v>
      </c>
      <c r="M92" s="340">
        <f t="shared" si="1"/>
        <v>999</v>
      </c>
      <c r="N92" s="336"/>
      <c r="O92" s="329"/>
      <c r="P92" s="328">
        <f t="shared" si="2"/>
        <v>999</v>
      </c>
      <c r="Q92" s="329"/>
    </row>
    <row r="93" spans="1:17" s="330" customFormat="1" ht="18.899999999999999" customHeight="1" x14ac:dyDescent="0.25">
      <c r="A93" s="316">
        <v>87</v>
      </c>
      <c r="B93" s="337"/>
      <c r="C93" s="337"/>
      <c r="D93" s="323"/>
      <c r="E93" s="320"/>
      <c r="F93" s="329"/>
      <c r="G93" s="329"/>
      <c r="H93" s="333"/>
      <c r="I93" s="334"/>
      <c r="J93" s="324" t="e">
        <f>IF(AND(Q93="",#REF!&gt;0,#REF!&lt;5),K93,)</f>
        <v>#REF!</v>
      </c>
      <c r="K93" s="325" t="str">
        <f>IF(D93="","ZZZ9",IF(AND(#REF!&gt;0,#REF!&lt;5),D93&amp;#REF!,D93&amp;"9"))</f>
        <v>ZZZ9</v>
      </c>
      <c r="L93" s="326">
        <f t="shared" si="0"/>
        <v>999</v>
      </c>
      <c r="M93" s="340">
        <f t="shared" si="1"/>
        <v>999</v>
      </c>
      <c r="N93" s="336"/>
      <c r="O93" s="329"/>
      <c r="P93" s="328">
        <f t="shared" si="2"/>
        <v>999</v>
      </c>
      <c r="Q93" s="329"/>
    </row>
    <row r="94" spans="1:17" s="330" customFormat="1" ht="18.899999999999999" customHeight="1" x14ac:dyDescent="0.25">
      <c r="A94" s="316">
        <v>88</v>
      </c>
      <c r="B94" s="337"/>
      <c r="C94" s="337"/>
      <c r="D94" s="323"/>
      <c r="E94" s="320"/>
      <c r="F94" s="329"/>
      <c r="G94" s="329"/>
      <c r="H94" s="333"/>
      <c r="I94" s="334"/>
      <c r="J94" s="324" t="e">
        <f>IF(AND(Q94="",#REF!&gt;0,#REF!&lt;5),K94,)</f>
        <v>#REF!</v>
      </c>
      <c r="K94" s="325" t="str">
        <f>IF(D94="","ZZZ9",IF(AND(#REF!&gt;0,#REF!&lt;5),D94&amp;#REF!,D94&amp;"9"))</f>
        <v>ZZZ9</v>
      </c>
      <c r="L94" s="326">
        <f t="shared" si="0"/>
        <v>999</v>
      </c>
      <c r="M94" s="340">
        <f t="shared" si="1"/>
        <v>999</v>
      </c>
      <c r="N94" s="336"/>
      <c r="O94" s="329"/>
      <c r="P94" s="328">
        <f t="shared" si="2"/>
        <v>999</v>
      </c>
      <c r="Q94" s="329"/>
    </row>
    <row r="95" spans="1:17" s="330" customFormat="1" ht="18.899999999999999" customHeight="1" x14ac:dyDescent="0.25">
      <c r="A95" s="316">
        <v>89</v>
      </c>
      <c r="B95" s="337"/>
      <c r="C95" s="337"/>
      <c r="D95" s="323"/>
      <c r="E95" s="320"/>
      <c r="F95" s="329"/>
      <c r="G95" s="329"/>
      <c r="H95" s="333"/>
      <c r="I95" s="334"/>
      <c r="J95" s="324" t="e">
        <f>IF(AND(Q95="",#REF!&gt;0,#REF!&lt;5),K95,)</f>
        <v>#REF!</v>
      </c>
      <c r="K95" s="325" t="str">
        <f>IF(D95="","ZZZ9",IF(AND(#REF!&gt;0,#REF!&lt;5),D95&amp;#REF!,D95&amp;"9"))</f>
        <v>ZZZ9</v>
      </c>
      <c r="L95" s="326">
        <f t="shared" si="0"/>
        <v>999</v>
      </c>
      <c r="M95" s="340">
        <f t="shared" si="1"/>
        <v>999</v>
      </c>
      <c r="N95" s="336"/>
      <c r="O95" s="329"/>
      <c r="P95" s="328">
        <f t="shared" si="2"/>
        <v>999</v>
      </c>
      <c r="Q95" s="329"/>
    </row>
    <row r="96" spans="1:17" s="330" customFormat="1" ht="18.899999999999999" customHeight="1" x14ac:dyDescent="0.25">
      <c r="A96" s="316">
        <v>90</v>
      </c>
      <c r="B96" s="337"/>
      <c r="C96" s="337"/>
      <c r="D96" s="323"/>
      <c r="E96" s="320"/>
      <c r="F96" s="329"/>
      <c r="G96" s="329"/>
      <c r="H96" s="333"/>
      <c r="I96" s="334"/>
      <c r="J96" s="324" t="e">
        <f>IF(AND(Q96="",#REF!&gt;0,#REF!&lt;5),K96,)</f>
        <v>#REF!</v>
      </c>
      <c r="K96" s="325" t="str">
        <f>IF(D96="","ZZZ9",IF(AND(#REF!&gt;0,#REF!&lt;5),D96&amp;#REF!,D96&amp;"9"))</f>
        <v>ZZZ9</v>
      </c>
      <c r="L96" s="326">
        <f t="shared" si="0"/>
        <v>999</v>
      </c>
      <c r="M96" s="340">
        <f t="shared" si="1"/>
        <v>999</v>
      </c>
      <c r="N96" s="336"/>
      <c r="O96" s="329"/>
      <c r="P96" s="328">
        <f t="shared" si="2"/>
        <v>999</v>
      </c>
      <c r="Q96" s="329"/>
    </row>
    <row r="97" spans="1:17" s="330" customFormat="1" ht="18.899999999999999" customHeight="1" x14ac:dyDescent="0.25">
      <c r="A97" s="316">
        <v>91</v>
      </c>
      <c r="B97" s="337"/>
      <c r="C97" s="337"/>
      <c r="D97" s="323"/>
      <c r="E97" s="320"/>
      <c r="F97" s="329"/>
      <c r="G97" s="329"/>
      <c r="H97" s="333"/>
      <c r="I97" s="334"/>
      <c r="J97" s="324" t="e">
        <f>IF(AND(Q97="",#REF!&gt;0,#REF!&lt;5),K97,)</f>
        <v>#REF!</v>
      </c>
      <c r="K97" s="325" t="str">
        <f>IF(D97="","ZZZ9",IF(AND(#REF!&gt;0,#REF!&lt;5),D97&amp;#REF!,D97&amp;"9"))</f>
        <v>ZZZ9</v>
      </c>
      <c r="L97" s="326">
        <f t="shared" si="0"/>
        <v>999</v>
      </c>
      <c r="M97" s="340">
        <f t="shared" si="1"/>
        <v>999</v>
      </c>
      <c r="N97" s="336"/>
      <c r="O97" s="329"/>
      <c r="P97" s="328">
        <f t="shared" si="2"/>
        <v>999</v>
      </c>
      <c r="Q97" s="329"/>
    </row>
    <row r="98" spans="1:17" s="330" customFormat="1" ht="18.899999999999999" customHeight="1" x14ac:dyDescent="0.25">
      <c r="A98" s="316">
        <v>92</v>
      </c>
      <c r="B98" s="337"/>
      <c r="C98" s="337"/>
      <c r="D98" s="323"/>
      <c r="E98" s="320"/>
      <c r="F98" s="329"/>
      <c r="G98" s="329"/>
      <c r="H98" s="333"/>
      <c r="I98" s="334"/>
      <c r="J98" s="324" t="e">
        <f>IF(AND(Q98="",#REF!&gt;0,#REF!&lt;5),K98,)</f>
        <v>#REF!</v>
      </c>
      <c r="K98" s="325" t="str">
        <f>IF(D98="","ZZZ9",IF(AND(#REF!&gt;0,#REF!&lt;5),D98&amp;#REF!,D98&amp;"9"))</f>
        <v>ZZZ9</v>
      </c>
      <c r="L98" s="326">
        <f t="shared" si="0"/>
        <v>999</v>
      </c>
      <c r="M98" s="340">
        <f t="shared" si="1"/>
        <v>999</v>
      </c>
      <c r="N98" s="336"/>
      <c r="O98" s="329"/>
      <c r="P98" s="328">
        <f t="shared" si="2"/>
        <v>999</v>
      </c>
      <c r="Q98" s="329"/>
    </row>
    <row r="99" spans="1:17" s="330" customFormat="1" ht="18.899999999999999" customHeight="1" x14ac:dyDescent="0.25">
      <c r="A99" s="316">
        <v>93</v>
      </c>
      <c r="B99" s="337"/>
      <c r="C99" s="337"/>
      <c r="D99" s="323"/>
      <c r="E99" s="320"/>
      <c r="F99" s="329"/>
      <c r="G99" s="329"/>
      <c r="H99" s="333"/>
      <c r="I99" s="334"/>
      <c r="J99" s="324" t="e">
        <f>IF(AND(Q99="",#REF!&gt;0,#REF!&lt;5),K99,)</f>
        <v>#REF!</v>
      </c>
      <c r="K99" s="325" t="str">
        <f>IF(D99="","ZZZ9",IF(AND(#REF!&gt;0,#REF!&lt;5),D99&amp;#REF!,D99&amp;"9"))</f>
        <v>ZZZ9</v>
      </c>
      <c r="L99" s="326">
        <f t="shared" si="0"/>
        <v>999</v>
      </c>
      <c r="M99" s="340">
        <f t="shared" si="1"/>
        <v>999</v>
      </c>
      <c r="N99" s="336"/>
      <c r="O99" s="329"/>
      <c r="P99" s="328">
        <f t="shared" si="2"/>
        <v>999</v>
      </c>
      <c r="Q99" s="329"/>
    </row>
    <row r="100" spans="1:17" s="330" customFormat="1" ht="18.899999999999999" customHeight="1" x14ac:dyDescent="0.25">
      <c r="A100" s="316">
        <v>94</v>
      </c>
      <c r="B100" s="337"/>
      <c r="C100" s="337"/>
      <c r="D100" s="323"/>
      <c r="E100" s="320"/>
      <c r="F100" s="329"/>
      <c r="G100" s="329"/>
      <c r="H100" s="333"/>
      <c r="I100" s="334"/>
      <c r="J100" s="324" t="e">
        <f>IF(AND(Q100="",#REF!&gt;0,#REF!&lt;5),K100,)</f>
        <v>#REF!</v>
      </c>
      <c r="K100" s="325" t="str">
        <f>IF(D100="","ZZZ9",IF(AND(#REF!&gt;0,#REF!&lt;5),D100&amp;#REF!,D100&amp;"9"))</f>
        <v>ZZZ9</v>
      </c>
      <c r="L100" s="326">
        <f t="shared" si="0"/>
        <v>999</v>
      </c>
      <c r="M100" s="340">
        <f t="shared" si="1"/>
        <v>999</v>
      </c>
      <c r="N100" s="336"/>
      <c r="O100" s="329"/>
      <c r="P100" s="328">
        <f t="shared" si="2"/>
        <v>999</v>
      </c>
      <c r="Q100" s="329"/>
    </row>
    <row r="101" spans="1:17" s="330" customFormat="1" ht="18.899999999999999" customHeight="1" x14ac:dyDescent="0.25">
      <c r="A101" s="316">
        <v>95</v>
      </c>
      <c r="B101" s="337"/>
      <c r="C101" s="337"/>
      <c r="D101" s="323"/>
      <c r="E101" s="320"/>
      <c r="F101" s="329"/>
      <c r="G101" s="329"/>
      <c r="H101" s="333"/>
      <c r="I101" s="334"/>
      <c r="J101" s="324" t="e">
        <f>IF(AND(Q101="",#REF!&gt;0,#REF!&lt;5),K101,)</f>
        <v>#REF!</v>
      </c>
      <c r="K101" s="325" t="str">
        <f>IF(D101="","ZZZ9",IF(AND(#REF!&gt;0,#REF!&lt;5),D101&amp;#REF!,D101&amp;"9"))</f>
        <v>ZZZ9</v>
      </c>
      <c r="L101" s="326">
        <f t="shared" si="0"/>
        <v>999</v>
      </c>
      <c r="M101" s="340">
        <f t="shared" si="1"/>
        <v>999</v>
      </c>
      <c r="N101" s="336"/>
      <c r="O101" s="329"/>
      <c r="P101" s="328">
        <f t="shared" si="2"/>
        <v>999</v>
      </c>
      <c r="Q101" s="329"/>
    </row>
    <row r="102" spans="1:17" s="330" customFormat="1" ht="18.899999999999999" customHeight="1" x14ac:dyDescent="0.25">
      <c r="A102" s="316">
        <v>96</v>
      </c>
      <c r="B102" s="337"/>
      <c r="C102" s="337"/>
      <c r="D102" s="323"/>
      <c r="E102" s="320"/>
      <c r="F102" s="329"/>
      <c r="G102" s="329"/>
      <c r="H102" s="333"/>
      <c r="I102" s="334"/>
      <c r="J102" s="324" t="e">
        <f>IF(AND(Q102="",#REF!&gt;0,#REF!&lt;5),K102,)</f>
        <v>#REF!</v>
      </c>
      <c r="K102" s="325" t="str">
        <f>IF(D102="","ZZZ9",IF(AND(#REF!&gt;0,#REF!&lt;5),D102&amp;#REF!,D102&amp;"9"))</f>
        <v>ZZZ9</v>
      </c>
      <c r="L102" s="326">
        <f t="shared" si="0"/>
        <v>999</v>
      </c>
      <c r="M102" s="340">
        <f t="shared" si="1"/>
        <v>999</v>
      </c>
      <c r="N102" s="336"/>
      <c r="O102" s="329"/>
      <c r="P102" s="328">
        <f t="shared" si="2"/>
        <v>999</v>
      </c>
      <c r="Q102" s="329"/>
    </row>
    <row r="103" spans="1:17" s="330" customFormat="1" ht="18.899999999999999" customHeight="1" x14ac:dyDescent="0.25">
      <c r="A103" s="316">
        <v>97</v>
      </c>
      <c r="B103" s="337"/>
      <c r="C103" s="337"/>
      <c r="D103" s="323"/>
      <c r="E103" s="320"/>
      <c r="F103" s="329"/>
      <c r="G103" s="329"/>
      <c r="H103" s="333"/>
      <c r="I103" s="334"/>
      <c r="J103" s="324" t="e">
        <f>IF(AND(Q103="",#REF!&gt;0,#REF!&lt;5),K103,)</f>
        <v>#REF!</v>
      </c>
      <c r="K103" s="325" t="str">
        <f>IF(D103="","ZZZ9",IF(AND(#REF!&gt;0,#REF!&lt;5),D103&amp;#REF!,D103&amp;"9"))</f>
        <v>ZZZ9</v>
      </c>
      <c r="L103" s="326">
        <f t="shared" si="0"/>
        <v>999</v>
      </c>
      <c r="M103" s="340">
        <f t="shared" si="1"/>
        <v>999</v>
      </c>
      <c r="N103" s="336"/>
      <c r="O103" s="329"/>
      <c r="P103" s="328">
        <f t="shared" si="2"/>
        <v>999</v>
      </c>
      <c r="Q103" s="329"/>
    </row>
    <row r="104" spans="1:17" s="330" customFormat="1" ht="18.899999999999999" customHeight="1" x14ac:dyDescent="0.25">
      <c r="A104" s="316">
        <v>98</v>
      </c>
      <c r="B104" s="337"/>
      <c r="C104" s="337"/>
      <c r="D104" s="323"/>
      <c r="E104" s="320"/>
      <c r="F104" s="329"/>
      <c r="G104" s="329"/>
      <c r="H104" s="333"/>
      <c r="I104" s="334"/>
      <c r="J104" s="324" t="e">
        <f>IF(AND(Q104="",#REF!&gt;0,#REF!&lt;5),K104,)</f>
        <v>#REF!</v>
      </c>
      <c r="K104" s="325" t="str">
        <f>IF(D104="","ZZZ9",IF(AND(#REF!&gt;0,#REF!&lt;5),D104&amp;#REF!,D104&amp;"9"))</f>
        <v>ZZZ9</v>
      </c>
      <c r="L104" s="326">
        <f t="shared" ref="L104:L156" si="3">IF(Q104="",999,Q104)</f>
        <v>999</v>
      </c>
      <c r="M104" s="340">
        <f t="shared" ref="M104:M156" si="4">IF(P104=999,999,1)</f>
        <v>999</v>
      </c>
      <c r="N104" s="336"/>
      <c r="O104" s="329"/>
      <c r="P104" s="328">
        <f t="shared" ref="P104:P156" si="5">IF(N104="DA",1,IF(N104="WC",2,IF(N104="SE",3,IF(N104="Q",4,IF(N104="LL",5,999)))))</f>
        <v>999</v>
      </c>
      <c r="Q104" s="329"/>
    </row>
    <row r="105" spans="1:17" s="330" customFormat="1" ht="18.899999999999999" customHeight="1" x14ac:dyDescent="0.25">
      <c r="A105" s="316">
        <v>99</v>
      </c>
      <c r="B105" s="337"/>
      <c r="C105" s="337"/>
      <c r="D105" s="323"/>
      <c r="E105" s="320"/>
      <c r="F105" s="329"/>
      <c r="G105" s="329"/>
      <c r="H105" s="333"/>
      <c r="I105" s="334"/>
      <c r="J105" s="324" t="e">
        <f>IF(AND(Q105="",#REF!&gt;0,#REF!&lt;5),K105,)</f>
        <v>#REF!</v>
      </c>
      <c r="K105" s="325" t="str">
        <f>IF(D105="","ZZZ9",IF(AND(#REF!&gt;0,#REF!&lt;5),D105&amp;#REF!,D105&amp;"9"))</f>
        <v>ZZZ9</v>
      </c>
      <c r="L105" s="326">
        <f t="shared" si="3"/>
        <v>999</v>
      </c>
      <c r="M105" s="340">
        <f t="shared" si="4"/>
        <v>999</v>
      </c>
      <c r="N105" s="336"/>
      <c r="O105" s="329"/>
      <c r="P105" s="328">
        <f t="shared" si="5"/>
        <v>999</v>
      </c>
      <c r="Q105" s="329"/>
    </row>
    <row r="106" spans="1:17" s="330" customFormat="1" ht="18.899999999999999" customHeight="1" x14ac:dyDescent="0.25">
      <c r="A106" s="316">
        <v>100</v>
      </c>
      <c r="B106" s="337"/>
      <c r="C106" s="337"/>
      <c r="D106" s="323"/>
      <c r="E106" s="320"/>
      <c r="F106" s="329"/>
      <c r="G106" s="329"/>
      <c r="H106" s="333"/>
      <c r="I106" s="334"/>
      <c r="J106" s="324" t="e">
        <f>IF(AND(Q106="",#REF!&gt;0,#REF!&lt;5),K106,)</f>
        <v>#REF!</v>
      </c>
      <c r="K106" s="325" t="str">
        <f>IF(D106="","ZZZ9",IF(AND(#REF!&gt;0,#REF!&lt;5),D106&amp;#REF!,D106&amp;"9"))</f>
        <v>ZZZ9</v>
      </c>
      <c r="L106" s="326">
        <f t="shared" si="3"/>
        <v>999</v>
      </c>
      <c r="M106" s="340">
        <f t="shared" si="4"/>
        <v>999</v>
      </c>
      <c r="N106" s="336"/>
      <c r="O106" s="329"/>
      <c r="P106" s="328">
        <f t="shared" si="5"/>
        <v>999</v>
      </c>
      <c r="Q106" s="329"/>
    </row>
    <row r="107" spans="1:17" s="330" customFormat="1" ht="18.899999999999999" customHeight="1" x14ac:dyDescent="0.25">
      <c r="A107" s="316">
        <v>101</v>
      </c>
      <c r="B107" s="337"/>
      <c r="C107" s="337"/>
      <c r="D107" s="323"/>
      <c r="E107" s="320"/>
      <c r="F107" s="329"/>
      <c r="G107" s="329"/>
      <c r="H107" s="333"/>
      <c r="I107" s="334"/>
      <c r="J107" s="324" t="e">
        <f>IF(AND(Q107="",#REF!&gt;0,#REF!&lt;5),K107,)</f>
        <v>#REF!</v>
      </c>
      <c r="K107" s="325" t="str">
        <f>IF(D107="","ZZZ9",IF(AND(#REF!&gt;0,#REF!&lt;5),D107&amp;#REF!,D107&amp;"9"))</f>
        <v>ZZZ9</v>
      </c>
      <c r="L107" s="326">
        <f t="shared" si="3"/>
        <v>999</v>
      </c>
      <c r="M107" s="340">
        <f t="shared" si="4"/>
        <v>999</v>
      </c>
      <c r="N107" s="336"/>
      <c r="O107" s="329"/>
      <c r="P107" s="328">
        <f t="shared" si="5"/>
        <v>999</v>
      </c>
      <c r="Q107" s="329"/>
    </row>
    <row r="108" spans="1:17" s="330" customFormat="1" ht="18.899999999999999" customHeight="1" x14ac:dyDescent="0.25">
      <c r="A108" s="316">
        <v>102</v>
      </c>
      <c r="B108" s="337"/>
      <c r="C108" s="337"/>
      <c r="D108" s="323"/>
      <c r="E108" s="320"/>
      <c r="F108" s="329"/>
      <c r="G108" s="329"/>
      <c r="H108" s="333"/>
      <c r="I108" s="334"/>
      <c r="J108" s="324" t="e">
        <f>IF(AND(Q108="",#REF!&gt;0,#REF!&lt;5),K108,)</f>
        <v>#REF!</v>
      </c>
      <c r="K108" s="325" t="str">
        <f>IF(D108="","ZZZ9",IF(AND(#REF!&gt;0,#REF!&lt;5),D108&amp;#REF!,D108&amp;"9"))</f>
        <v>ZZZ9</v>
      </c>
      <c r="L108" s="326">
        <f t="shared" si="3"/>
        <v>999</v>
      </c>
      <c r="M108" s="340">
        <f t="shared" si="4"/>
        <v>999</v>
      </c>
      <c r="N108" s="336"/>
      <c r="O108" s="329"/>
      <c r="P108" s="328">
        <f t="shared" si="5"/>
        <v>999</v>
      </c>
      <c r="Q108" s="329"/>
    </row>
    <row r="109" spans="1:17" s="330" customFormat="1" ht="18.899999999999999" customHeight="1" x14ac:dyDescent="0.25">
      <c r="A109" s="316">
        <v>103</v>
      </c>
      <c r="B109" s="337"/>
      <c r="C109" s="337"/>
      <c r="D109" s="323"/>
      <c r="E109" s="320"/>
      <c r="F109" s="329"/>
      <c r="G109" s="329"/>
      <c r="H109" s="333"/>
      <c r="I109" s="334"/>
      <c r="J109" s="324" t="e">
        <f>IF(AND(Q109="",#REF!&gt;0,#REF!&lt;5),K109,)</f>
        <v>#REF!</v>
      </c>
      <c r="K109" s="325" t="str">
        <f>IF(D109="","ZZZ9",IF(AND(#REF!&gt;0,#REF!&lt;5),D109&amp;#REF!,D109&amp;"9"))</f>
        <v>ZZZ9</v>
      </c>
      <c r="L109" s="326">
        <f t="shared" si="3"/>
        <v>999</v>
      </c>
      <c r="M109" s="340">
        <f t="shared" si="4"/>
        <v>999</v>
      </c>
      <c r="N109" s="336"/>
      <c r="O109" s="329"/>
      <c r="P109" s="328">
        <f t="shared" si="5"/>
        <v>999</v>
      </c>
      <c r="Q109" s="329"/>
    </row>
    <row r="110" spans="1:17" s="330" customFormat="1" ht="18.899999999999999" customHeight="1" x14ac:dyDescent="0.25">
      <c r="A110" s="316">
        <v>104</v>
      </c>
      <c r="B110" s="337"/>
      <c r="C110" s="337"/>
      <c r="D110" s="323"/>
      <c r="E110" s="320"/>
      <c r="F110" s="329"/>
      <c r="G110" s="329"/>
      <c r="H110" s="333"/>
      <c r="I110" s="334"/>
      <c r="J110" s="324" t="e">
        <f>IF(AND(Q110="",#REF!&gt;0,#REF!&lt;5),K110,)</f>
        <v>#REF!</v>
      </c>
      <c r="K110" s="325" t="str">
        <f>IF(D110="","ZZZ9",IF(AND(#REF!&gt;0,#REF!&lt;5),D110&amp;#REF!,D110&amp;"9"))</f>
        <v>ZZZ9</v>
      </c>
      <c r="L110" s="326">
        <f t="shared" si="3"/>
        <v>999</v>
      </c>
      <c r="M110" s="340">
        <f t="shared" si="4"/>
        <v>999</v>
      </c>
      <c r="N110" s="336"/>
      <c r="O110" s="329"/>
      <c r="P110" s="328">
        <f t="shared" si="5"/>
        <v>999</v>
      </c>
      <c r="Q110" s="329"/>
    </row>
    <row r="111" spans="1:17" s="330" customFormat="1" ht="18.899999999999999" customHeight="1" x14ac:dyDescent="0.25">
      <c r="A111" s="316">
        <v>105</v>
      </c>
      <c r="B111" s="337"/>
      <c r="C111" s="337"/>
      <c r="D111" s="323"/>
      <c r="E111" s="320"/>
      <c r="F111" s="329"/>
      <c r="G111" s="329"/>
      <c r="H111" s="333"/>
      <c r="I111" s="334"/>
      <c r="J111" s="324" t="e">
        <f>IF(AND(Q111="",#REF!&gt;0,#REF!&lt;5),K111,)</f>
        <v>#REF!</v>
      </c>
      <c r="K111" s="325" t="str">
        <f>IF(D111="","ZZZ9",IF(AND(#REF!&gt;0,#REF!&lt;5),D111&amp;#REF!,D111&amp;"9"))</f>
        <v>ZZZ9</v>
      </c>
      <c r="L111" s="326">
        <f t="shared" si="3"/>
        <v>999</v>
      </c>
      <c r="M111" s="340">
        <f t="shared" si="4"/>
        <v>999</v>
      </c>
      <c r="N111" s="336"/>
      <c r="O111" s="329"/>
      <c r="P111" s="328">
        <f t="shared" si="5"/>
        <v>999</v>
      </c>
      <c r="Q111" s="329"/>
    </row>
    <row r="112" spans="1:17" s="330" customFormat="1" ht="18.899999999999999" customHeight="1" x14ac:dyDescent="0.25">
      <c r="A112" s="316">
        <v>106</v>
      </c>
      <c r="B112" s="337"/>
      <c r="C112" s="337"/>
      <c r="D112" s="323"/>
      <c r="E112" s="320"/>
      <c r="F112" s="329"/>
      <c r="G112" s="329"/>
      <c r="H112" s="333"/>
      <c r="I112" s="334"/>
      <c r="J112" s="324" t="e">
        <f>IF(AND(Q112="",#REF!&gt;0,#REF!&lt;5),K112,)</f>
        <v>#REF!</v>
      </c>
      <c r="K112" s="325" t="str">
        <f>IF(D112="","ZZZ9",IF(AND(#REF!&gt;0,#REF!&lt;5),D112&amp;#REF!,D112&amp;"9"))</f>
        <v>ZZZ9</v>
      </c>
      <c r="L112" s="326">
        <f t="shared" si="3"/>
        <v>999</v>
      </c>
      <c r="M112" s="340">
        <f t="shared" si="4"/>
        <v>999</v>
      </c>
      <c r="N112" s="336"/>
      <c r="O112" s="329"/>
      <c r="P112" s="328">
        <f t="shared" si="5"/>
        <v>999</v>
      </c>
      <c r="Q112" s="329"/>
    </row>
    <row r="113" spans="1:17" s="330" customFormat="1" ht="18.899999999999999" customHeight="1" x14ac:dyDescent="0.25">
      <c r="A113" s="316">
        <v>107</v>
      </c>
      <c r="B113" s="337"/>
      <c r="C113" s="337"/>
      <c r="D113" s="323"/>
      <c r="E113" s="320"/>
      <c r="F113" s="329"/>
      <c r="G113" s="329"/>
      <c r="H113" s="333"/>
      <c r="I113" s="334"/>
      <c r="J113" s="324" t="e">
        <f>IF(AND(Q113="",#REF!&gt;0,#REF!&lt;5),K113,)</f>
        <v>#REF!</v>
      </c>
      <c r="K113" s="325" t="str">
        <f>IF(D113="","ZZZ9",IF(AND(#REF!&gt;0,#REF!&lt;5),D113&amp;#REF!,D113&amp;"9"))</f>
        <v>ZZZ9</v>
      </c>
      <c r="L113" s="326">
        <f t="shared" si="3"/>
        <v>999</v>
      </c>
      <c r="M113" s="340">
        <f t="shared" si="4"/>
        <v>999</v>
      </c>
      <c r="N113" s="336"/>
      <c r="O113" s="329"/>
      <c r="P113" s="328">
        <f t="shared" si="5"/>
        <v>999</v>
      </c>
      <c r="Q113" s="329"/>
    </row>
    <row r="114" spans="1:17" s="330" customFormat="1" ht="18.899999999999999" customHeight="1" x14ac:dyDescent="0.25">
      <c r="A114" s="316">
        <v>108</v>
      </c>
      <c r="B114" s="337"/>
      <c r="C114" s="337"/>
      <c r="D114" s="323"/>
      <c r="E114" s="320"/>
      <c r="F114" s="329"/>
      <c r="G114" s="329"/>
      <c r="H114" s="333"/>
      <c r="I114" s="334"/>
      <c r="J114" s="324" t="e">
        <f>IF(AND(Q114="",#REF!&gt;0,#REF!&lt;5),K114,)</f>
        <v>#REF!</v>
      </c>
      <c r="K114" s="325" t="str">
        <f>IF(D114="","ZZZ9",IF(AND(#REF!&gt;0,#REF!&lt;5),D114&amp;#REF!,D114&amp;"9"))</f>
        <v>ZZZ9</v>
      </c>
      <c r="L114" s="326">
        <f t="shared" si="3"/>
        <v>999</v>
      </c>
      <c r="M114" s="340">
        <f t="shared" si="4"/>
        <v>999</v>
      </c>
      <c r="N114" s="336"/>
      <c r="O114" s="329"/>
      <c r="P114" s="328">
        <f t="shared" si="5"/>
        <v>999</v>
      </c>
      <c r="Q114" s="329"/>
    </row>
    <row r="115" spans="1:17" s="330" customFormat="1" ht="18.899999999999999" customHeight="1" x14ac:dyDescent="0.25">
      <c r="A115" s="316">
        <v>109</v>
      </c>
      <c r="B115" s="337"/>
      <c r="C115" s="337"/>
      <c r="D115" s="323"/>
      <c r="E115" s="320"/>
      <c r="F115" s="329"/>
      <c r="G115" s="329"/>
      <c r="H115" s="333"/>
      <c r="I115" s="334"/>
      <c r="J115" s="324" t="e">
        <f>IF(AND(Q115="",#REF!&gt;0,#REF!&lt;5),K115,)</f>
        <v>#REF!</v>
      </c>
      <c r="K115" s="325" t="str">
        <f>IF(D115="","ZZZ9",IF(AND(#REF!&gt;0,#REF!&lt;5),D115&amp;#REF!,D115&amp;"9"))</f>
        <v>ZZZ9</v>
      </c>
      <c r="L115" s="326">
        <f t="shared" si="3"/>
        <v>999</v>
      </c>
      <c r="M115" s="340">
        <f t="shared" si="4"/>
        <v>999</v>
      </c>
      <c r="N115" s="336"/>
      <c r="O115" s="329"/>
      <c r="P115" s="328">
        <f t="shared" si="5"/>
        <v>999</v>
      </c>
      <c r="Q115" s="329"/>
    </row>
    <row r="116" spans="1:17" s="330" customFormat="1" ht="18.899999999999999" customHeight="1" x14ac:dyDescent="0.25">
      <c r="A116" s="316">
        <v>110</v>
      </c>
      <c r="B116" s="337"/>
      <c r="C116" s="337"/>
      <c r="D116" s="323"/>
      <c r="E116" s="320"/>
      <c r="F116" s="329"/>
      <c r="G116" s="329"/>
      <c r="H116" s="333"/>
      <c r="I116" s="334"/>
      <c r="J116" s="324" t="e">
        <f>IF(AND(Q116="",#REF!&gt;0,#REF!&lt;5),K116,)</f>
        <v>#REF!</v>
      </c>
      <c r="K116" s="325" t="str">
        <f>IF(D116="","ZZZ9",IF(AND(#REF!&gt;0,#REF!&lt;5),D116&amp;#REF!,D116&amp;"9"))</f>
        <v>ZZZ9</v>
      </c>
      <c r="L116" s="326">
        <f t="shared" si="3"/>
        <v>999</v>
      </c>
      <c r="M116" s="340">
        <f t="shared" si="4"/>
        <v>999</v>
      </c>
      <c r="N116" s="336"/>
      <c r="O116" s="329"/>
      <c r="P116" s="328">
        <f t="shared" si="5"/>
        <v>999</v>
      </c>
      <c r="Q116" s="329"/>
    </row>
    <row r="117" spans="1:17" s="330" customFormat="1" ht="18.899999999999999" customHeight="1" x14ac:dyDescent="0.25">
      <c r="A117" s="316">
        <v>111</v>
      </c>
      <c r="B117" s="337"/>
      <c r="C117" s="337"/>
      <c r="D117" s="323"/>
      <c r="E117" s="320"/>
      <c r="F117" s="329"/>
      <c r="G117" s="329"/>
      <c r="H117" s="333"/>
      <c r="I117" s="334"/>
      <c r="J117" s="324" t="e">
        <f>IF(AND(Q117="",#REF!&gt;0,#REF!&lt;5),K117,)</f>
        <v>#REF!</v>
      </c>
      <c r="K117" s="325" t="str">
        <f>IF(D117="","ZZZ9",IF(AND(#REF!&gt;0,#REF!&lt;5),D117&amp;#REF!,D117&amp;"9"))</f>
        <v>ZZZ9</v>
      </c>
      <c r="L117" s="326">
        <f t="shared" si="3"/>
        <v>999</v>
      </c>
      <c r="M117" s="340">
        <f t="shared" si="4"/>
        <v>999</v>
      </c>
      <c r="N117" s="336"/>
      <c r="O117" s="329"/>
      <c r="P117" s="328">
        <f t="shared" si="5"/>
        <v>999</v>
      </c>
      <c r="Q117" s="329"/>
    </row>
    <row r="118" spans="1:17" s="330" customFormat="1" ht="18.899999999999999" customHeight="1" x14ac:dyDescent="0.25">
      <c r="A118" s="316">
        <v>112</v>
      </c>
      <c r="B118" s="337"/>
      <c r="C118" s="337"/>
      <c r="D118" s="323"/>
      <c r="E118" s="320"/>
      <c r="F118" s="329"/>
      <c r="G118" s="329"/>
      <c r="H118" s="333"/>
      <c r="I118" s="334"/>
      <c r="J118" s="324" t="e">
        <f>IF(AND(Q118="",#REF!&gt;0,#REF!&lt;5),K118,)</f>
        <v>#REF!</v>
      </c>
      <c r="K118" s="325" t="str">
        <f>IF(D118="","ZZZ9",IF(AND(#REF!&gt;0,#REF!&lt;5),D118&amp;#REF!,D118&amp;"9"))</f>
        <v>ZZZ9</v>
      </c>
      <c r="L118" s="326">
        <f t="shared" si="3"/>
        <v>999</v>
      </c>
      <c r="M118" s="340">
        <f t="shared" si="4"/>
        <v>999</v>
      </c>
      <c r="N118" s="336"/>
      <c r="O118" s="329"/>
      <c r="P118" s="328">
        <f t="shared" si="5"/>
        <v>999</v>
      </c>
      <c r="Q118" s="329"/>
    </row>
    <row r="119" spans="1:17" s="330" customFormat="1" ht="18.899999999999999" customHeight="1" x14ac:dyDescent="0.25">
      <c r="A119" s="316">
        <v>113</v>
      </c>
      <c r="B119" s="337"/>
      <c r="C119" s="337"/>
      <c r="D119" s="323"/>
      <c r="E119" s="320"/>
      <c r="F119" s="329"/>
      <c r="G119" s="329"/>
      <c r="H119" s="333"/>
      <c r="I119" s="334"/>
      <c r="J119" s="324" t="e">
        <f>IF(AND(Q119="",#REF!&gt;0,#REF!&lt;5),K119,)</f>
        <v>#REF!</v>
      </c>
      <c r="K119" s="325" t="str">
        <f>IF(D119="","ZZZ9",IF(AND(#REF!&gt;0,#REF!&lt;5),D119&amp;#REF!,D119&amp;"9"))</f>
        <v>ZZZ9</v>
      </c>
      <c r="L119" s="326">
        <f t="shared" si="3"/>
        <v>999</v>
      </c>
      <c r="M119" s="340">
        <f t="shared" si="4"/>
        <v>999</v>
      </c>
      <c r="N119" s="336"/>
      <c r="O119" s="329"/>
      <c r="P119" s="328">
        <f t="shared" si="5"/>
        <v>999</v>
      </c>
      <c r="Q119" s="329"/>
    </row>
    <row r="120" spans="1:17" s="330" customFormat="1" ht="18.899999999999999" customHeight="1" x14ac:dyDescent="0.25">
      <c r="A120" s="316">
        <v>114</v>
      </c>
      <c r="B120" s="337"/>
      <c r="C120" s="337"/>
      <c r="D120" s="323"/>
      <c r="E120" s="320"/>
      <c r="F120" s="329"/>
      <c r="G120" s="329"/>
      <c r="H120" s="333"/>
      <c r="I120" s="334"/>
      <c r="J120" s="324" t="e">
        <f>IF(AND(Q120="",#REF!&gt;0,#REF!&lt;5),K120,)</f>
        <v>#REF!</v>
      </c>
      <c r="K120" s="325" t="str">
        <f>IF(D120="","ZZZ9",IF(AND(#REF!&gt;0,#REF!&lt;5),D120&amp;#REF!,D120&amp;"9"))</f>
        <v>ZZZ9</v>
      </c>
      <c r="L120" s="326">
        <f t="shared" si="3"/>
        <v>999</v>
      </c>
      <c r="M120" s="340">
        <f t="shared" si="4"/>
        <v>999</v>
      </c>
      <c r="N120" s="336"/>
      <c r="O120" s="329"/>
      <c r="P120" s="328">
        <f t="shared" si="5"/>
        <v>999</v>
      </c>
      <c r="Q120" s="329"/>
    </row>
    <row r="121" spans="1:17" s="330" customFormat="1" ht="18.899999999999999" customHeight="1" x14ac:dyDescent="0.25">
      <c r="A121" s="316">
        <v>115</v>
      </c>
      <c r="B121" s="337"/>
      <c r="C121" s="337"/>
      <c r="D121" s="323"/>
      <c r="E121" s="320"/>
      <c r="F121" s="329"/>
      <c r="G121" s="329"/>
      <c r="H121" s="333"/>
      <c r="I121" s="334"/>
      <c r="J121" s="324" t="e">
        <f>IF(AND(Q121="",#REF!&gt;0,#REF!&lt;5),K121,)</f>
        <v>#REF!</v>
      </c>
      <c r="K121" s="325" t="str">
        <f>IF(D121="","ZZZ9",IF(AND(#REF!&gt;0,#REF!&lt;5),D121&amp;#REF!,D121&amp;"9"))</f>
        <v>ZZZ9</v>
      </c>
      <c r="L121" s="326">
        <f t="shared" si="3"/>
        <v>999</v>
      </c>
      <c r="M121" s="340">
        <f t="shared" si="4"/>
        <v>999</v>
      </c>
      <c r="N121" s="336"/>
      <c r="O121" s="329"/>
      <c r="P121" s="328">
        <f t="shared" si="5"/>
        <v>999</v>
      </c>
      <c r="Q121" s="329"/>
    </row>
    <row r="122" spans="1:17" s="330" customFormat="1" ht="18.899999999999999" customHeight="1" x14ac:dyDescent="0.25">
      <c r="A122" s="316">
        <v>116</v>
      </c>
      <c r="B122" s="337"/>
      <c r="C122" s="337"/>
      <c r="D122" s="323"/>
      <c r="E122" s="320"/>
      <c r="F122" s="329"/>
      <c r="G122" s="329"/>
      <c r="H122" s="333"/>
      <c r="I122" s="334"/>
      <c r="J122" s="324" t="e">
        <f>IF(AND(Q122="",#REF!&gt;0,#REF!&lt;5),K122,)</f>
        <v>#REF!</v>
      </c>
      <c r="K122" s="325" t="str">
        <f>IF(D122="","ZZZ9",IF(AND(#REF!&gt;0,#REF!&lt;5),D122&amp;#REF!,D122&amp;"9"))</f>
        <v>ZZZ9</v>
      </c>
      <c r="L122" s="326">
        <f t="shared" si="3"/>
        <v>999</v>
      </c>
      <c r="M122" s="340">
        <f t="shared" si="4"/>
        <v>999</v>
      </c>
      <c r="N122" s="336"/>
      <c r="O122" s="329"/>
      <c r="P122" s="328">
        <f t="shared" si="5"/>
        <v>999</v>
      </c>
      <c r="Q122" s="329"/>
    </row>
    <row r="123" spans="1:17" s="330" customFormat="1" ht="18.899999999999999" customHeight="1" x14ac:dyDescent="0.25">
      <c r="A123" s="316">
        <v>117</v>
      </c>
      <c r="B123" s="337"/>
      <c r="C123" s="337"/>
      <c r="D123" s="323"/>
      <c r="E123" s="320"/>
      <c r="F123" s="329"/>
      <c r="G123" s="329"/>
      <c r="H123" s="333"/>
      <c r="I123" s="334"/>
      <c r="J123" s="324" t="e">
        <f>IF(AND(Q123="",#REF!&gt;0,#REF!&lt;5),K123,)</f>
        <v>#REF!</v>
      </c>
      <c r="K123" s="325" t="str">
        <f>IF(D123="","ZZZ9",IF(AND(#REF!&gt;0,#REF!&lt;5),D123&amp;#REF!,D123&amp;"9"))</f>
        <v>ZZZ9</v>
      </c>
      <c r="L123" s="326">
        <f t="shared" si="3"/>
        <v>999</v>
      </c>
      <c r="M123" s="340">
        <f t="shared" si="4"/>
        <v>999</v>
      </c>
      <c r="N123" s="336"/>
      <c r="O123" s="329"/>
      <c r="P123" s="328">
        <f t="shared" si="5"/>
        <v>999</v>
      </c>
      <c r="Q123" s="329"/>
    </row>
    <row r="124" spans="1:17" s="330" customFormat="1" ht="18.899999999999999" customHeight="1" x14ac:dyDescent="0.25">
      <c r="A124" s="316">
        <v>118</v>
      </c>
      <c r="B124" s="337"/>
      <c r="C124" s="337"/>
      <c r="D124" s="323"/>
      <c r="E124" s="320"/>
      <c r="F124" s="329"/>
      <c r="G124" s="329"/>
      <c r="H124" s="333"/>
      <c r="I124" s="334"/>
      <c r="J124" s="324" t="e">
        <f>IF(AND(Q124="",#REF!&gt;0,#REF!&lt;5),K124,)</f>
        <v>#REF!</v>
      </c>
      <c r="K124" s="325" t="str">
        <f>IF(D124="","ZZZ9",IF(AND(#REF!&gt;0,#REF!&lt;5),D124&amp;#REF!,D124&amp;"9"))</f>
        <v>ZZZ9</v>
      </c>
      <c r="L124" s="326">
        <f t="shared" si="3"/>
        <v>999</v>
      </c>
      <c r="M124" s="340">
        <f t="shared" si="4"/>
        <v>999</v>
      </c>
      <c r="N124" s="336"/>
      <c r="O124" s="329"/>
      <c r="P124" s="328">
        <f t="shared" si="5"/>
        <v>999</v>
      </c>
      <c r="Q124" s="329"/>
    </row>
    <row r="125" spans="1:17" s="330" customFormat="1" ht="18.899999999999999" customHeight="1" x14ac:dyDescent="0.25">
      <c r="A125" s="316">
        <v>119</v>
      </c>
      <c r="B125" s="337"/>
      <c r="C125" s="337"/>
      <c r="D125" s="323"/>
      <c r="E125" s="320"/>
      <c r="F125" s="329"/>
      <c r="G125" s="329"/>
      <c r="H125" s="333"/>
      <c r="I125" s="334"/>
      <c r="J125" s="324" t="e">
        <f>IF(AND(Q125="",#REF!&gt;0,#REF!&lt;5),K125,)</f>
        <v>#REF!</v>
      </c>
      <c r="K125" s="325" t="str">
        <f>IF(D125="","ZZZ9",IF(AND(#REF!&gt;0,#REF!&lt;5),D125&amp;#REF!,D125&amp;"9"))</f>
        <v>ZZZ9</v>
      </c>
      <c r="L125" s="326">
        <f t="shared" si="3"/>
        <v>999</v>
      </c>
      <c r="M125" s="340">
        <f t="shared" si="4"/>
        <v>999</v>
      </c>
      <c r="N125" s="336"/>
      <c r="O125" s="329"/>
      <c r="P125" s="328">
        <f t="shared" si="5"/>
        <v>999</v>
      </c>
      <c r="Q125" s="329"/>
    </row>
    <row r="126" spans="1:17" s="330" customFormat="1" ht="18.899999999999999" customHeight="1" x14ac:dyDescent="0.25">
      <c r="A126" s="316">
        <v>120</v>
      </c>
      <c r="B126" s="337"/>
      <c r="C126" s="337"/>
      <c r="D126" s="323"/>
      <c r="E126" s="320"/>
      <c r="F126" s="329"/>
      <c r="G126" s="329"/>
      <c r="H126" s="333"/>
      <c r="I126" s="334"/>
      <c r="J126" s="324" t="e">
        <f>IF(AND(Q126="",#REF!&gt;0,#REF!&lt;5),K126,)</f>
        <v>#REF!</v>
      </c>
      <c r="K126" s="325" t="str">
        <f>IF(D126="","ZZZ9",IF(AND(#REF!&gt;0,#REF!&lt;5),D126&amp;#REF!,D126&amp;"9"))</f>
        <v>ZZZ9</v>
      </c>
      <c r="L126" s="326">
        <f t="shared" si="3"/>
        <v>999</v>
      </c>
      <c r="M126" s="340">
        <f t="shared" si="4"/>
        <v>999</v>
      </c>
      <c r="N126" s="336"/>
      <c r="O126" s="329"/>
      <c r="P126" s="328">
        <f t="shared" si="5"/>
        <v>999</v>
      </c>
      <c r="Q126" s="329"/>
    </row>
    <row r="127" spans="1:17" s="330" customFormat="1" ht="18.899999999999999" customHeight="1" x14ac:dyDescent="0.25">
      <c r="A127" s="316">
        <v>121</v>
      </c>
      <c r="B127" s="337"/>
      <c r="C127" s="337"/>
      <c r="D127" s="323"/>
      <c r="E127" s="320"/>
      <c r="F127" s="329"/>
      <c r="G127" s="329"/>
      <c r="H127" s="333"/>
      <c r="I127" s="334"/>
      <c r="J127" s="324" t="e">
        <f>IF(AND(Q127="",#REF!&gt;0,#REF!&lt;5),K127,)</f>
        <v>#REF!</v>
      </c>
      <c r="K127" s="325" t="str">
        <f>IF(D127="","ZZZ9",IF(AND(#REF!&gt;0,#REF!&lt;5),D127&amp;#REF!,D127&amp;"9"))</f>
        <v>ZZZ9</v>
      </c>
      <c r="L127" s="326">
        <f t="shared" si="3"/>
        <v>999</v>
      </c>
      <c r="M127" s="340">
        <f t="shared" si="4"/>
        <v>999</v>
      </c>
      <c r="N127" s="336"/>
      <c r="O127" s="329"/>
      <c r="P127" s="328">
        <f t="shared" si="5"/>
        <v>999</v>
      </c>
      <c r="Q127" s="329"/>
    </row>
    <row r="128" spans="1:17" s="330" customFormat="1" ht="18.899999999999999" customHeight="1" x14ac:dyDescent="0.25">
      <c r="A128" s="316">
        <v>122</v>
      </c>
      <c r="B128" s="337"/>
      <c r="C128" s="337"/>
      <c r="D128" s="323"/>
      <c r="E128" s="320"/>
      <c r="F128" s="329"/>
      <c r="G128" s="329"/>
      <c r="H128" s="333"/>
      <c r="I128" s="334"/>
      <c r="J128" s="324" t="e">
        <f>IF(AND(Q128="",#REF!&gt;0,#REF!&lt;5),K128,)</f>
        <v>#REF!</v>
      </c>
      <c r="K128" s="325" t="str">
        <f>IF(D128="","ZZZ9",IF(AND(#REF!&gt;0,#REF!&lt;5),D128&amp;#REF!,D128&amp;"9"))</f>
        <v>ZZZ9</v>
      </c>
      <c r="L128" s="326">
        <f t="shared" si="3"/>
        <v>999</v>
      </c>
      <c r="M128" s="340">
        <f t="shared" si="4"/>
        <v>999</v>
      </c>
      <c r="N128" s="336"/>
      <c r="O128" s="329"/>
      <c r="P128" s="328">
        <f t="shared" si="5"/>
        <v>999</v>
      </c>
      <c r="Q128" s="329"/>
    </row>
    <row r="129" spans="1:17" s="330" customFormat="1" ht="18.899999999999999" customHeight="1" x14ac:dyDescent="0.25">
      <c r="A129" s="316">
        <v>123</v>
      </c>
      <c r="B129" s="337"/>
      <c r="C129" s="337"/>
      <c r="D129" s="323"/>
      <c r="E129" s="320"/>
      <c r="F129" s="329"/>
      <c r="G129" s="329"/>
      <c r="H129" s="333"/>
      <c r="I129" s="334"/>
      <c r="J129" s="324" t="e">
        <f>IF(AND(Q129="",#REF!&gt;0,#REF!&lt;5),K129,)</f>
        <v>#REF!</v>
      </c>
      <c r="K129" s="325" t="str">
        <f>IF(D129="","ZZZ9",IF(AND(#REF!&gt;0,#REF!&lt;5),D129&amp;#REF!,D129&amp;"9"))</f>
        <v>ZZZ9</v>
      </c>
      <c r="L129" s="326">
        <f t="shared" si="3"/>
        <v>999</v>
      </c>
      <c r="M129" s="340">
        <f t="shared" si="4"/>
        <v>999</v>
      </c>
      <c r="N129" s="336"/>
      <c r="O129" s="329"/>
      <c r="P129" s="328">
        <f t="shared" si="5"/>
        <v>999</v>
      </c>
      <c r="Q129" s="329"/>
    </row>
    <row r="130" spans="1:17" s="330" customFormat="1" ht="18.899999999999999" customHeight="1" x14ac:dyDescent="0.25">
      <c r="A130" s="316">
        <v>124</v>
      </c>
      <c r="B130" s="337"/>
      <c r="C130" s="337"/>
      <c r="D130" s="323"/>
      <c r="E130" s="320"/>
      <c r="F130" s="329"/>
      <c r="G130" s="329"/>
      <c r="H130" s="333"/>
      <c r="I130" s="334"/>
      <c r="J130" s="324" t="e">
        <f>IF(AND(Q130="",#REF!&gt;0,#REF!&lt;5),K130,)</f>
        <v>#REF!</v>
      </c>
      <c r="K130" s="325" t="str">
        <f>IF(D130="","ZZZ9",IF(AND(#REF!&gt;0,#REF!&lt;5),D130&amp;#REF!,D130&amp;"9"))</f>
        <v>ZZZ9</v>
      </c>
      <c r="L130" s="326">
        <f t="shared" si="3"/>
        <v>999</v>
      </c>
      <c r="M130" s="340">
        <f t="shared" si="4"/>
        <v>999</v>
      </c>
      <c r="N130" s="336"/>
      <c r="O130" s="329"/>
      <c r="P130" s="328">
        <f t="shared" si="5"/>
        <v>999</v>
      </c>
      <c r="Q130" s="329"/>
    </row>
    <row r="131" spans="1:17" s="330" customFormat="1" ht="18.899999999999999" customHeight="1" x14ac:dyDescent="0.25">
      <c r="A131" s="316">
        <v>125</v>
      </c>
      <c r="B131" s="337"/>
      <c r="C131" s="337"/>
      <c r="D131" s="323"/>
      <c r="E131" s="320"/>
      <c r="F131" s="329"/>
      <c r="G131" s="329"/>
      <c r="H131" s="333"/>
      <c r="I131" s="334"/>
      <c r="J131" s="324" t="e">
        <f>IF(AND(Q131="",#REF!&gt;0,#REF!&lt;5),K131,)</f>
        <v>#REF!</v>
      </c>
      <c r="K131" s="325" t="str">
        <f>IF(D131="","ZZZ9",IF(AND(#REF!&gt;0,#REF!&lt;5),D131&amp;#REF!,D131&amp;"9"))</f>
        <v>ZZZ9</v>
      </c>
      <c r="L131" s="326">
        <f t="shared" si="3"/>
        <v>999</v>
      </c>
      <c r="M131" s="340">
        <f t="shared" si="4"/>
        <v>999</v>
      </c>
      <c r="N131" s="336"/>
      <c r="O131" s="329"/>
      <c r="P131" s="328">
        <f t="shared" si="5"/>
        <v>999</v>
      </c>
      <c r="Q131" s="329"/>
    </row>
    <row r="132" spans="1:17" s="330" customFormat="1" ht="18.899999999999999" customHeight="1" x14ac:dyDescent="0.25">
      <c r="A132" s="316">
        <v>126</v>
      </c>
      <c r="B132" s="337"/>
      <c r="C132" s="337"/>
      <c r="D132" s="323"/>
      <c r="E132" s="320"/>
      <c r="F132" s="329"/>
      <c r="G132" s="329"/>
      <c r="H132" s="333"/>
      <c r="I132" s="334"/>
      <c r="J132" s="324" t="e">
        <f>IF(AND(Q132="",#REF!&gt;0,#REF!&lt;5),K132,)</f>
        <v>#REF!</v>
      </c>
      <c r="K132" s="325" t="str">
        <f>IF(D132="","ZZZ9",IF(AND(#REF!&gt;0,#REF!&lt;5),D132&amp;#REF!,D132&amp;"9"))</f>
        <v>ZZZ9</v>
      </c>
      <c r="L132" s="326">
        <f t="shared" si="3"/>
        <v>999</v>
      </c>
      <c r="M132" s="340">
        <f t="shared" si="4"/>
        <v>999</v>
      </c>
      <c r="N132" s="336"/>
      <c r="O132" s="329"/>
      <c r="P132" s="328">
        <f t="shared" si="5"/>
        <v>999</v>
      </c>
      <c r="Q132" s="329"/>
    </row>
    <row r="133" spans="1:17" s="330" customFormat="1" ht="18.899999999999999" customHeight="1" x14ac:dyDescent="0.25">
      <c r="A133" s="316">
        <v>127</v>
      </c>
      <c r="B133" s="337"/>
      <c r="C133" s="337"/>
      <c r="D133" s="323"/>
      <c r="E133" s="320"/>
      <c r="F133" s="329"/>
      <c r="G133" s="329"/>
      <c r="H133" s="333"/>
      <c r="I133" s="334"/>
      <c r="J133" s="324" t="e">
        <f>IF(AND(Q133="",#REF!&gt;0,#REF!&lt;5),K133,)</f>
        <v>#REF!</v>
      </c>
      <c r="K133" s="325" t="str">
        <f>IF(D133="","ZZZ9",IF(AND(#REF!&gt;0,#REF!&lt;5),D133&amp;#REF!,D133&amp;"9"))</f>
        <v>ZZZ9</v>
      </c>
      <c r="L133" s="326">
        <f t="shared" si="3"/>
        <v>999</v>
      </c>
      <c r="M133" s="340">
        <f t="shared" si="4"/>
        <v>999</v>
      </c>
      <c r="N133" s="336"/>
      <c r="O133" s="329"/>
      <c r="P133" s="328">
        <f t="shared" si="5"/>
        <v>999</v>
      </c>
      <c r="Q133" s="329"/>
    </row>
    <row r="134" spans="1:17" s="330" customFormat="1" ht="18.899999999999999" customHeight="1" x14ac:dyDescent="0.25">
      <c r="A134" s="316">
        <v>128</v>
      </c>
      <c r="B134" s="337"/>
      <c r="C134" s="337"/>
      <c r="D134" s="323"/>
      <c r="E134" s="320"/>
      <c r="F134" s="329"/>
      <c r="G134" s="329"/>
      <c r="H134" s="333"/>
      <c r="I134" s="334"/>
      <c r="J134" s="324" t="e">
        <f>IF(AND(Q134="",#REF!&gt;0,#REF!&lt;5),K134,)</f>
        <v>#REF!</v>
      </c>
      <c r="K134" s="325" t="str">
        <f>IF(D134="","ZZZ9",IF(AND(#REF!&gt;0,#REF!&lt;5),D134&amp;#REF!,D134&amp;"9"))</f>
        <v>ZZZ9</v>
      </c>
      <c r="L134" s="326">
        <f t="shared" si="3"/>
        <v>999</v>
      </c>
      <c r="M134" s="340">
        <f t="shared" si="4"/>
        <v>999</v>
      </c>
      <c r="N134" s="336"/>
      <c r="O134" s="334"/>
      <c r="P134" s="345">
        <f t="shared" si="5"/>
        <v>999</v>
      </c>
      <c r="Q134" s="334"/>
    </row>
    <row r="135" spans="1:17" x14ac:dyDescent="0.25">
      <c r="A135" s="316">
        <v>129</v>
      </c>
      <c r="B135" s="337"/>
      <c r="C135" s="337"/>
      <c r="D135" s="323"/>
      <c r="E135" s="320"/>
      <c r="F135" s="329"/>
      <c r="G135" s="329"/>
      <c r="H135" s="333"/>
      <c r="I135" s="334"/>
      <c r="J135" s="324" t="e">
        <f>IF(AND(Q135="",#REF!&gt;0,#REF!&lt;5),K135,)</f>
        <v>#REF!</v>
      </c>
      <c r="K135" s="325" t="str">
        <f>IF(D135="","ZZZ9",IF(AND(#REF!&gt;0,#REF!&lt;5),D135&amp;#REF!,D135&amp;"9"))</f>
        <v>ZZZ9</v>
      </c>
      <c r="L135" s="326">
        <f t="shared" si="3"/>
        <v>999</v>
      </c>
      <c r="M135" s="340">
        <f t="shared" si="4"/>
        <v>999</v>
      </c>
      <c r="N135" s="336"/>
      <c r="O135" s="329"/>
      <c r="P135" s="328">
        <f t="shared" si="5"/>
        <v>999</v>
      </c>
      <c r="Q135" s="329"/>
    </row>
    <row r="136" spans="1:17" x14ac:dyDescent="0.25">
      <c r="A136" s="316">
        <v>130</v>
      </c>
      <c r="B136" s="337"/>
      <c r="C136" s="337"/>
      <c r="D136" s="323"/>
      <c r="E136" s="320"/>
      <c r="F136" s="329"/>
      <c r="G136" s="329"/>
      <c r="H136" s="333"/>
      <c r="I136" s="334"/>
      <c r="J136" s="324" t="e">
        <f>IF(AND(Q136="",#REF!&gt;0,#REF!&lt;5),K136,)</f>
        <v>#REF!</v>
      </c>
      <c r="K136" s="325" t="str">
        <f>IF(D136="","ZZZ9",IF(AND(#REF!&gt;0,#REF!&lt;5),D136&amp;#REF!,D136&amp;"9"))</f>
        <v>ZZZ9</v>
      </c>
      <c r="L136" s="326">
        <f t="shared" si="3"/>
        <v>999</v>
      </c>
      <c r="M136" s="340">
        <f t="shared" si="4"/>
        <v>999</v>
      </c>
      <c r="N136" s="336"/>
      <c r="O136" s="329"/>
      <c r="P136" s="328">
        <f t="shared" si="5"/>
        <v>999</v>
      </c>
      <c r="Q136" s="329"/>
    </row>
    <row r="137" spans="1:17" x14ac:dyDescent="0.25">
      <c r="A137" s="316">
        <v>131</v>
      </c>
      <c r="B137" s="337"/>
      <c r="C137" s="337"/>
      <c r="D137" s="323"/>
      <c r="E137" s="320"/>
      <c r="F137" s="329"/>
      <c r="G137" s="329"/>
      <c r="H137" s="333"/>
      <c r="I137" s="334"/>
      <c r="J137" s="324" t="e">
        <f>IF(AND(Q137="",#REF!&gt;0,#REF!&lt;5),K137,)</f>
        <v>#REF!</v>
      </c>
      <c r="K137" s="325" t="str">
        <f>IF(D137="","ZZZ9",IF(AND(#REF!&gt;0,#REF!&lt;5),D137&amp;#REF!,D137&amp;"9"))</f>
        <v>ZZZ9</v>
      </c>
      <c r="L137" s="326">
        <f t="shared" si="3"/>
        <v>999</v>
      </c>
      <c r="M137" s="340">
        <f t="shared" si="4"/>
        <v>999</v>
      </c>
      <c r="N137" s="336"/>
      <c r="O137" s="329"/>
      <c r="P137" s="328">
        <f t="shared" si="5"/>
        <v>999</v>
      </c>
      <c r="Q137" s="329"/>
    </row>
    <row r="138" spans="1:17" x14ac:dyDescent="0.25">
      <c r="A138" s="316">
        <v>132</v>
      </c>
      <c r="B138" s="337"/>
      <c r="C138" s="337"/>
      <c r="D138" s="323"/>
      <c r="E138" s="320"/>
      <c r="F138" s="329"/>
      <c r="G138" s="329"/>
      <c r="H138" s="333"/>
      <c r="I138" s="334"/>
      <c r="J138" s="324" t="e">
        <f>IF(AND(Q138="",#REF!&gt;0,#REF!&lt;5),K138,)</f>
        <v>#REF!</v>
      </c>
      <c r="K138" s="325" t="str">
        <f>IF(D138="","ZZZ9",IF(AND(#REF!&gt;0,#REF!&lt;5),D138&amp;#REF!,D138&amp;"9"))</f>
        <v>ZZZ9</v>
      </c>
      <c r="L138" s="326">
        <f t="shared" si="3"/>
        <v>999</v>
      </c>
      <c r="M138" s="340">
        <f t="shared" si="4"/>
        <v>999</v>
      </c>
      <c r="N138" s="336"/>
      <c r="O138" s="329"/>
      <c r="P138" s="328">
        <f t="shared" si="5"/>
        <v>999</v>
      </c>
      <c r="Q138" s="329"/>
    </row>
    <row r="139" spans="1:17" x14ac:dyDescent="0.25">
      <c r="A139" s="316">
        <v>133</v>
      </c>
      <c r="B139" s="337"/>
      <c r="C139" s="337"/>
      <c r="D139" s="323"/>
      <c r="E139" s="320"/>
      <c r="F139" s="329"/>
      <c r="G139" s="329"/>
      <c r="H139" s="333"/>
      <c r="I139" s="334"/>
      <c r="J139" s="324" t="e">
        <f>IF(AND(Q139="",#REF!&gt;0,#REF!&lt;5),K139,)</f>
        <v>#REF!</v>
      </c>
      <c r="K139" s="325" t="str">
        <f>IF(D139="","ZZZ9",IF(AND(#REF!&gt;0,#REF!&lt;5),D139&amp;#REF!,D139&amp;"9"))</f>
        <v>ZZZ9</v>
      </c>
      <c r="L139" s="326">
        <f t="shared" si="3"/>
        <v>999</v>
      </c>
      <c r="M139" s="340">
        <f t="shared" si="4"/>
        <v>999</v>
      </c>
      <c r="N139" s="336"/>
      <c r="O139" s="329"/>
      <c r="P139" s="328">
        <f t="shared" si="5"/>
        <v>999</v>
      </c>
      <c r="Q139" s="329"/>
    </row>
    <row r="140" spans="1:17" x14ac:dyDescent="0.25">
      <c r="A140" s="316">
        <v>134</v>
      </c>
      <c r="B140" s="337"/>
      <c r="C140" s="337"/>
      <c r="D140" s="323"/>
      <c r="E140" s="320"/>
      <c r="F140" s="329"/>
      <c r="G140" s="329"/>
      <c r="H140" s="333"/>
      <c r="I140" s="334"/>
      <c r="J140" s="324" t="e">
        <f>IF(AND(Q140="",#REF!&gt;0,#REF!&lt;5),K140,)</f>
        <v>#REF!</v>
      </c>
      <c r="K140" s="325" t="str">
        <f>IF(D140="","ZZZ9",IF(AND(#REF!&gt;0,#REF!&lt;5),D140&amp;#REF!,D140&amp;"9"))</f>
        <v>ZZZ9</v>
      </c>
      <c r="L140" s="326">
        <f t="shared" si="3"/>
        <v>999</v>
      </c>
      <c r="M140" s="340">
        <f t="shared" si="4"/>
        <v>999</v>
      </c>
      <c r="N140" s="336"/>
      <c r="O140" s="329"/>
      <c r="P140" s="328">
        <f t="shared" si="5"/>
        <v>999</v>
      </c>
      <c r="Q140" s="329"/>
    </row>
    <row r="141" spans="1:17" x14ac:dyDescent="0.25">
      <c r="A141" s="316">
        <v>135</v>
      </c>
      <c r="B141" s="337"/>
      <c r="C141" s="337"/>
      <c r="D141" s="323"/>
      <c r="E141" s="320"/>
      <c r="F141" s="329"/>
      <c r="G141" s="329"/>
      <c r="H141" s="333"/>
      <c r="I141" s="334"/>
      <c r="J141" s="324" t="e">
        <f>IF(AND(Q141="",#REF!&gt;0,#REF!&lt;5),K141,)</f>
        <v>#REF!</v>
      </c>
      <c r="K141" s="325" t="str">
        <f>IF(D141="","ZZZ9",IF(AND(#REF!&gt;0,#REF!&lt;5),D141&amp;#REF!,D141&amp;"9"))</f>
        <v>ZZZ9</v>
      </c>
      <c r="L141" s="326">
        <f t="shared" si="3"/>
        <v>999</v>
      </c>
      <c r="M141" s="340">
        <f t="shared" si="4"/>
        <v>999</v>
      </c>
      <c r="N141" s="336"/>
      <c r="O141" s="334"/>
      <c r="P141" s="345">
        <f t="shared" si="5"/>
        <v>999</v>
      </c>
      <c r="Q141" s="334"/>
    </row>
    <row r="142" spans="1:17" x14ac:dyDescent="0.25">
      <c r="A142" s="316">
        <v>136</v>
      </c>
      <c r="B142" s="337"/>
      <c r="C142" s="337"/>
      <c r="D142" s="323"/>
      <c r="E142" s="320"/>
      <c r="F142" s="329"/>
      <c r="G142" s="329"/>
      <c r="H142" s="333"/>
      <c r="I142" s="334"/>
      <c r="J142" s="324" t="e">
        <f>IF(AND(Q142="",#REF!&gt;0,#REF!&lt;5),K142,)</f>
        <v>#REF!</v>
      </c>
      <c r="K142" s="325" t="str">
        <f>IF(D142="","ZZZ9",IF(AND(#REF!&gt;0,#REF!&lt;5),D142&amp;#REF!,D142&amp;"9"))</f>
        <v>ZZZ9</v>
      </c>
      <c r="L142" s="326">
        <f t="shared" si="3"/>
        <v>999</v>
      </c>
      <c r="M142" s="340">
        <f t="shared" si="4"/>
        <v>999</v>
      </c>
      <c r="N142" s="336"/>
      <c r="O142" s="329"/>
      <c r="P142" s="328">
        <f t="shared" si="5"/>
        <v>999</v>
      </c>
      <c r="Q142" s="329"/>
    </row>
    <row r="143" spans="1:17" x14ac:dyDescent="0.25">
      <c r="A143" s="316">
        <v>137</v>
      </c>
      <c r="B143" s="337"/>
      <c r="C143" s="337"/>
      <c r="D143" s="323"/>
      <c r="E143" s="320"/>
      <c r="F143" s="329"/>
      <c r="G143" s="329"/>
      <c r="H143" s="333"/>
      <c r="I143" s="334"/>
      <c r="J143" s="324" t="e">
        <f>IF(AND(Q143="",#REF!&gt;0,#REF!&lt;5),K143,)</f>
        <v>#REF!</v>
      </c>
      <c r="K143" s="325" t="str">
        <f>IF(D143="","ZZZ9",IF(AND(#REF!&gt;0,#REF!&lt;5),D143&amp;#REF!,D143&amp;"9"))</f>
        <v>ZZZ9</v>
      </c>
      <c r="L143" s="326">
        <f t="shared" si="3"/>
        <v>999</v>
      </c>
      <c r="M143" s="340">
        <f t="shared" si="4"/>
        <v>999</v>
      </c>
      <c r="N143" s="336"/>
      <c r="O143" s="329"/>
      <c r="P143" s="328">
        <f t="shared" si="5"/>
        <v>999</v>
      </c>
      <c r="Q143" s="329"/>
    </row>
    <row r="144" spans="1:17" x14ac:dyDescent="0.25">
      <c r="A144" s="316">
        <v>138</v>
      </c>
      <c r="B144" s="337"/>
      <c r="C144" s="337"/>
      <c r="D144" s="323"/>
      <c r="E144" s="320"/>
      <c r="F144" s="329"/>
      <c r="G144" s="329"/>
      <c r="H144" s="333"/>
      <c r="I144" s="334"/>
      <c r="J144" s="324" t="e">
        <f>IF(AND(Q144="",#REF!&gt;0,#REF!&lt;5),K144,)</f>
        <v>#REF!</v>
      </c>
      <c r="K144" s="325" t="str">
        <f>IF(D144="","ZZZ9",IF(AND(#REF!&gt;0,#REF!&lt;5),D144&amp;#REF!,D144&amp;"9"))</f>
        <v>ZZZ9</v>
      </c>
      <c r="L144" s="326">
        <f t="shared" si="3"/>
        <v>999</v>
      </c>
      <c r="M144" s="340">
        <f t="shared" si="4"/>
        <v>999</v>
      </c>
      <c r="N144" s="336"/>
      <c r="O144" s="329"/>
      <c r="P144" s="328">
        <f t="shared" si="5"/>
        <v>999</v>
      </c>
      <c r="Q144" s="329"/>
    </row>
    <row r="145" spans="1:17" x14ac:dyDescent="0.25">
      <c r="A145" s="316">
        <v>139</v>
      </c>
      <c r="B145" s="337"/>
      <c r="C145" s="337"/>
      <c r="D145" s="323"/>
      <c r="E145" s="320"/>
      <c r="F145" s="329"/>
      <c r="G145" s="329"/>
      <c r="H145" s="333"/>
      <c r="I145" s="334"/>
      <c r="J145" s="324" t="e">
        <f>IF(AND(Q145="",#REF!&gt;0,#REF!&lt;5),K145,)</f>
        <v>#REF!</v>
      </c>
      <c r="K145" s="325" t="str">
        <f>IF(D145="","ZZZ9",IF(AND(#REF!&gt;0,#REF!&lt;5),D145&amp;#REF!,D145&amp;"9"))</f>
        <v>ZZZ9</v>
      </c>
      <c r="L145" s="326">
        <f t="shared" si="3"/>
        <v>999</v>
      </c>
      <c r="M145" s="340">
        <f t="shared" si="4"/>
        <v>999</v>
      </c>
      <c r="N145" s="336"/>
      <c r="O145" s="329"/>
      <c r="P145" s="328">
        <f t="shared" si="5"/>
        <v>999</v>
      </c>
      <c r="Q145" s="329"/>
    </row>
    <row r="146" spans="1:17" x14ac:dyDescent="0.25">
      <c r="A146" s="316">
        <v>140</v>
      </c>
      <c r="B146" s="337"/>
      <c r="C146" s="337"/>
      <c r="D146" s="323"/>
      <c r="E146" s="320"/>
      <c r="F146" s="329"/>
      <c r="G146" s="329"/>
      <c r="H146" s="333"/>
      <c r="I146" s="334"/>
      <c r="J146" s="324" t="e">
        <f>IF(AND(Q146="",#REF!&gt;0,#REF!&lt;5),K146,)</f>
        <v>#REF!</v>
      </c>
      <c r="K146" s="325" t="str">
        <f>IF(D146="","ZZZ9",IF(AND(#REF!&gt;0,#REF!&lt;5),D146&amp;#REF!,D146&amp;"9"))</f>
        <v>ZZZ9</v>
      </c>
      <c r="L146" s="326">
        <f t="shared" si="3"/>
        <v>999</v>
      </c>
      <c r="M146" s="340">
        <f t="shared" si="4"/>
        <v>999</v>
      </c>
      <c r="N146" s="336"/>
      <c r="O146" s="329"/>
      <c r="P146" s="328">
        <f t="shared" si="5"/>
        <v>999</v>
      </c>
      <c r="Q146" s="329"/>
    </row>
    <row r="147" spans="1:17" x14ac:dyDescent="0.25">
      <c r="A147" s="316">
        <v>141</v>
      </c>
      <c r="B147" s="337"/>
      <c r="C147" s="337"/>
      <c r="D147" s="323"/>
      <c r="E147" s="320"/>
      <c r="F147" s="329"/>
      <c r="G147" s="329"/>
      <c r="H147" s="333"/>
      <c r="I147" s="334"/>
      <c r="J147" s="324" t="e">
        <f>IF(AND(Q147="",#REF!&gt;0,#REF!&lt;5),K147,)</f>
        <v>#REF!</v>
      </c>
      <c r="K147" s="325" t="str">
        <f>IF(D147="","ZZZ9",IF(AND(#REF!&gt;0,#REF!&lt;5),D147&amp;#REF!,D147&amp;"9"))</f>
        <v>ZZZ9</v>
      </c>
      <c r="L147" s="326">
        <f t="shared" si="3"/>
        <v>999</v>
      </c>
      <c r="M147" s="340">
        <f t="shared" si="4"/>
        <v>999</v>
      </c>
      <c r="N147" s="336"/>
      <c r="O147" s="329"/>
      <c r="P147" s="328">
        <f t="shared" si="5"/>
        <v>999</v>
      </c>
      <c r="Q147" s="329"/>
    </row>
    <row r="148" spans="1:17" x14ac:dyDescent="0.25">
      <c r="A148" s="316">
        <v>142</v>
      </c>
      <c r="B148" s="337"/>
      <c r="C148" s="337"/>
      <c r="D148" s="323"/>
      <c r="E148" s="320"/>
      <c r="F148" s="329"/>
      <c r="G148" s="329"/>
      <c r="H148" s="333"/>
      <c r="I148" s="334"/>
      <c r="J148" s="324" t="e">
        <f>IF(AND(Q148="",#REF!&gt;0,#REF!&lt;5),K148,)</f>
        <v>#REF!</v>
      </c>
      <c r="K148" s="325" t="str">
        <f>IF(D148="","ZZZ9",IF(AND(#REF!&gt;0,#REF!&lt;5),D148&amp;#REF!,D148&amp;"9"))</f>
        <v>ZZZ9</v>
      </c>
      <c r="L148" s="326">
        <f t="shared" si="3"/>
        <v>999</v>
      </c>
      <c r="M148" s="340">
        <f t="shared" si="4"/>
        <v>999</v>
      </c>
      <c r="N148" s="336"/>
      <c r="O148" s="334"/>
      <c r="P148" s="345">
        <f t="shared" si="5"/>
        <v>999</v>
      </c>
      <c r="Q148" s="334"/>
    </row>
    <row r="149" spans="1:17" x14ac:dyDescent="0.25">
      <c r="A149" s="316">
        <v>143</v>
      </c>
      <c r="B149" s="337"/>
      <c r="C149" s="337"/>
      <c r="D149" s="323"/>
      <c r="E149" s="320"/>
      <c r="F149" s="329"/>
      <c r="G149" s="329"/>
      <c r="H149" s="333"/>
      <c r="I149" s="334"/>
      <c r="J149" s="324" t="e">
        <f>IF(AND(Q149="",#REF!&gt;0,#REF!&lt;5),K149,)</f>
        <v>#REF!</v>
      </c>
      <c r="K149" s="325" t="str">
        <f>IF(D149="","ZZZ9",IF(AND(#REF!&gt;0,#REF!&lt;5),D149&amp;#REF!,D149&amp;"9"))</f>
        <v>ZZZ9</v>
      </c>
      <c r="L149" s="326">
        <f t="shared" si="3"/>
        <v>999</v>
      </c>
      <c r="M149" s="340">
        <f t="shared" si="4"/>
        <v>999</v>
      </c>
      <c r="N149" s="336"/>
      <c r="O149" s="329"/>
      <c r="P149" s="328">
        <f t="shared" si="5"/>
        <v>999</v>
      </c>
      <c r="Q149" s="329"/>
    </row>
    <row r="150" spans="1:17" x14ac:dyDescent="0.25">
      <c r="A150" s="316">
        <v>144</v>
      </c>
      <c r="B150" s="337"/>
      <c r="C150" s="337"/>
      <c r="D150" s="323"/>
      <c r="E150" s="320"/>
      <c r="F150" s="329"/>
      <c r="G150" s="329"/>
      <c r="H150" s="333"/>
      <c r="I150" s="334"/>
      <c r="J150" s="324" t="e">
        <f>IF(AND(Q150="",#REF!&gt;0,#REF!&lt;5),K150,)</f>
        <v>#REF!</v>
      </c>
      <c r="K150" s="325" t="str">
        <f>IF(D150="","ZZZ9",IF(AND(#REF!&gt;0,#REF!&lt;5),D150&amp;#REF!,D150&amp;"9"))</f>
        <v>ZZZ9</v>
      </c>
      <c r="L150" s="326">
        <f t="shared" si="3"/>
        <v>999</v>
      </c>
      <c r="M150" s="340">
        <f t="shared" si="4"/>
        <v>999</v>
      </c>
      <c r="N150" s="336"/>
      <c r="O150" s="329"/>
      <c r="P150" s="328">
        <f t="shared" si="5"/>
        <v>999</v>
      </c>
      <c r="Q150" s="329"/>
    </row>
    <row r="151" spans="1:17" x14ac:dyDescent="0.25">
      <c r="A151" s="316">
        <v>145</v>
      </c>
      <c r="B151" s="337"/>
      <c r="C151" s="337"/>
      <c r="D151" s="323"/>
      <c r="E151" s="320"/>
      <c r="F151" s="329"/>
      <c r="G151" s="329"/>
      <c r="H151" s="333"/>
      <c r="I151" s="334"/>
      <c r="J151" s="324" t="e">
        <f>IF(AND(Q151="",#REF!&gt;0,#REF!&lt;5),K151,)</f>
        <v>#REF!</v>
      </c>
      <c r="K151" s="325" t="str">
        <f>IF(D151="","ZZZ9",IF(AND(#REF!&gt;0,#REF!&lt;5),D151&amp;#REF!,D151&amp;"9"))</f>
        <v>ZZZ9</v>
      </c>
      <c r="L151" s="326">
        <f t="shared" si="3"/>
        <v>999</v>
      </c>
      <c r="M151" s="340">
        <f t="shared" si="4"/>
        <v>999</v>
      </c>
      <c r="N151" s="336"/>
      <c r="O151" s="329"/>
      <c r="P151" s="328">
        <f t="shared" si="5"/>
        <v>999</v>
      </c>
      <c r="Q151" s="329"/>
    </row>
    <row r="152" spans="1:17" x14ac:dyDescent="0.25">
      <c r="A152" s="316">
        <v>146</v>
      </c>
      <c r="B152" s="337"/>
      <c r="C152" s="337"/>
      <c r="D152" s="323"/>
      <c r="E152" s="320"/>
      <c r="F152" s="329"/>
      <c r="G152" s="329"/>
      <c r="H152" s="333"/>
      <c r="I152" s="334"/>
      <c r="J152" s="324" t="e">
        <f>IF(AND(Q152="",#REF!&gt;0,#REF!&lt;5),K152,)</f>
        <v>#REF!</v>
      </c>
      <c r="K152" s="325" t="str">
        <f>IF(D152="","ZZZ9",IF(AND(#REF!&gt;0,#REF!&lt;5),D152&amp;#REF!,D152&amp;"9"))</f>
        <v>ZZZ9</v>
      </c>
      <c r="L152" s="326">
        <f t="shared" si="3"/>
        <v>999</v>
      </c>
      <c r="M152" s="340">
        <f t="shared" si="4"/>
        <v>999</v>
      </c>
      <c r="N152" s="336"/>
      <c r="O152" s="329"/>
      <c r="P152" s="328">
        <f t="shared" si="5"/>
        <v>999</v>
      </c>
      <c r="Q152" s="329"/>
    </row>
    <row r="153" spans="1:17" x14ac:dyDescent="0.25">
      <c r="A153" s="316">
        <v>147</v>
      </c>
      <c r="B153" s="337"/>
      <c r="C153" s="337"/>
      <c r="D153" s="323"/>
      <c r="E153" s="320"/>
      <c r="F153" s="329"/>
      <c r="G153" s="329"/>
      <c r="H153" s="333"/>
      <c r="I153" s="334"/>
      <c r="J153" s="324" t="e">
        <f>IF(AND(Q153="",#REF!&gt;0,#REF!&lt;5),K153,)</f>
        <v>#REF!</v>
      </c>
      <c r="K153" s="325" t="str">
        <f>IF(D153="","ZZZ9",IF(AND(#REF!&gt;0,#REF!&lt;5),D153&amp;#REF!,D153&amp;"9"))</f>
        <v>ZZZ9</v>
      </c>
      <c r="L153" s="326">
        <f t="shared" si="3"/>
        <v>999</v>
      </c>
      <c r="M153" s="340">
        <f t="shared" si="4"/>
        <v>999</v>
      </c>
      <c r="N153" s="336"/>
      <c r="O153" s="329"/>
      <c r="P153" s="328">
        <f t="shared" si="5"/>
        <v>999</v>
      </c>
      <c r="Q153" s="329"/>
    </row>
    <row r="154" spans="1:17" x14ac:dyDescent="0.25">
      <c r="A154" s="316">
        <v>148</v>
      </c>
      <c r="B154" s="337"/>
      <c r="C154" s="337"/>
      <c r="D154" s="323"/>
      <c r="E154" s="320"/>
      <c r="F154" s="329"/>
      <c r="G154" s="329"/>
      <c r="H154" s="333"/>
      <c r="I154" s="334"/>
      <c r="J154" s="324" t="e">
        <f>IF(AND(Q154="",#REF!&gt;0,#REF!&lt;5),K154,)</f>
        <v>#REF!</v>
      </c>
      <c r="K154" s="325" t="str">
        <f>IF(D154="","ZZZ9",IF(AND(#REF!&gt;0,#REF!&lt;5),D154&amp;#REF!,D154&amp;"9"))</f>
        <v>ZZZ9</v>
      </c>
      <c r="L154" s="326">
        <f t="shared" si="3"/>
        <v>999</v>
      </c>
      <c r="M154" s="340">
        <f t="shared" si="4"/>
        <v>999</v>
      </c>
      <c r="N154" s="336"/>
      <c r="O154" s="329"/>
      <c r="P154" s="328">
        <f t="shared" si="5"/>
        <v>999</v>
      </c>
      <c r="Q154" s="329"/>
    </row>
    <row r="155" spans="1:17" x14ac:dyDescent="0.25">
      <c r="A155" s="316">
        <v>149</v>
      </c>
      <c r="B155" s="337"/>
      <c r="C155" s="337"/>
      <c r="D155" s="323"/>
      <c r="E155" s="320"/>
      <c r="F155" s="329"/>
      <c r="G155" s="329"/>
      <c r="H155" s="333"/>
      <c r="I155" s="334"/>
      <c r="J155" s="324" t="e">
        <f>IF(AND(Q155="",#REF!&gt;0,#REF!&lt;5),K155,)</f>
        <v>#REF!</v>
      </c>
      <c r="K155" s="325" t="str">
        <f>IF(D155="","ZZZ9",IF(AND(#REF!&gt;0,#REF!&lt;5),D155&amp;#REF!,D155&amp;"9"))</f>
        <v>ZZZ9</v>
      </c>
      <c r="L155" s="326">
        <f t="shared" si="3"/>
        <v>999</v>
      </c>
      <c r="M155" s="340">
        <f t="shared" si="4"/>
        <v>999</v>
      </c>
      <c r="N155" s="336"/>
      <c r="O155" s="329"/>
      <c r="P155" s="328">
        <f t="shared" si="5"/>
        <v>999</v>
      </c>
      <c r="Q155" s="329"/>
    </row>
    <row r="156" spans="1:17" x14ac:dyDescent="0.25">
      <c r="A156" s="316">
        <v>150</v>
      </c>
      <c r="B156" s="337"/>
      <c r="C156" s="337"/>
      <c r="D156" s="323"/>
      <c r="E156" s="320"/>
      <c r="F156" s="329"/>
      <c r="G156" s="329"/>
      <c r="H156" s="333"/>
      <c r="I156" s="334"/>
      <c r="J156" s="324" t="e">
        <f>IF(AND(Q156="",#REF!&gt;0,#REF!&lt;5),K156,)</f>
        <v>#REF!</v>
      </c>
      <c r="K156" s="325" t="str">
        <f>IF(D156="","ZZZ9",IF(AND(#REF!&gt;0,#REF!&lt;5),D156&amp;#REF!,D156&amp;"9"))</f>
        <v>ZZZ9</v>
      </c>
      <c r="L156" s="326">
        <f t="shared" si="3"/>
        <v>999</v>
      </c>
      <c r="M156" s="340">
        <f t="shared" si="4"/>
        <v>999</v>
      </c>
      <c r="N156" s="336"/>
      <c r="O156" s="329"/>
      <c r="P156" s="328">
        <f t="shared" si="5"/>
        <v>999</v>
      </c>
      <c r="Q156" s="329"/>
    </row>
  </sheetData>
  <conditionalFormatting sqref="E7:E156">
    <cfRule type="expression" dxfId="181" priority="16" stopIfTrue="1">
      <formula>AND(ROUNDDOWN(($A$4-E7)/365.25,0)&lt;=13,G7&lt;&gt;"OK")</formula>
    </cfRule>
    <cfRule type="expression" dxfId="180" priority="17" stopIfTrue="1">
      <formula>AND(ROUNDDOWN(($A$4-E7)/365.25,0)&lt;=14,G7&lt;&gt;"OK")</formula>
    </cfRule>
    <cfRule type="expression" dxfId="179" priority="18" stopIfTrue="1">
      <formula>AND(ROUNDDOWN(($A$4-E7)/365.25,0)&lt;=17,G7&lt;&gt;"OK")</formula>
    </cfRule>
  </conditionalFormatting>
  <conditionalFormatting sqref="J7:J156">
    <cfRule type="cellIs" dxfId="178" priority="15" stopIfTrue="1" operator="equal">
      <formula>"Z"</formula>
    </cfRule>
  </conditionalFormatting>
  <conditionalFormatting sqref="A7:D156">
    <cfRule type="expression" dxfId="177" priority="14" stopIfTrue="1">
      <formula>$Q7&gt;=1</formula>
    </cfRule>
  </conditionalFormatting>
  <conditionalFormatting sqref="E7:E14">
    <cfRule type="expression" dxfId="176" priority="11" stopIfTrue="1">
      <formula>AND(ROUNDDOWN(($A$4-E7)/365.25,0)&lt;=13,G7&lt;&gt;"OK")</formula>
    </cfRule>
    <cfRule type="expression" dxfId="175" priority="12" stopIfTrue="1">
      <formula>AND(ROUNDDOWN(($A$4-E7)/365.25,0)&lt;=14,G7&lt;&gt;"OK")</formula>
    </cfRule>
    <cfRule type="expression" dxfId="174" priority="13" stopIfTrue="1">
      <formula>AND(ROUNDDOWN(($A$4-E7)/365.25,0)&lt;=17,G7&lt;&gt;"OK")</formula>
    </cfRule>
  </conditionalFormatting>
  <conditionalFormatting sqref="J7:J14">
    <cfRule type="cellIs" dxfId="173" priority="10" stopIfTrue="1" operator="equal">
      <formula>"Z"</formula>
    </cfRule>
  </conditionalFormatting>
  <conditionalFormatting sqref="B7:D14">
    <cfRule type="expression" dxfId="172" priority="9" stopIfTrue="1">
      <formula>$Q7&gt;=1</formula>
    </cfRule>
  </conditionalFormatting>
  <conditionalFormatting sqref="E7:E14">
    <cfRule type="expression" dxfId="171" priority="6" stopIfTrue="1">
      <formula>AND(ROUNDDOWN(($A$4-E7)/365.25,0)&lt;=13,G7&lt;&gt;"OK")</formula>
    </cfRule>
    <cfRule type="expression" dxfId="170" priority="7" stopIfTrue="1">
      <formula>AND(ROUNDDOWN(($A$4-E7)/365.25,0)&lt;=14,G7&lt;&gt;"OK")</formula>
    </cfRule>
    <cfRule type="expression" dxfId="169" priority="8" stopIfTrue="1">
      <formula>AND(ROUNDDOWN(($A$4-E7)/365.25,0)&lt;=17,G7&lt;&gt;"OK")</formula>
    </cfRule>
  </conditionalFormatting>
  <conditionalFormatting sqref="B7:D14">
    <cfRule type="expression" dxfId="168" priority="5" stopIfTrue="1">
      <formula>$Q7&gt;=1</formula>
    </cfRule>
  </conditionalFormatting>
  <conditionalFormatting sqref="E7:E27 E29:E37">
    <cfRule type="expression" dxfId="167" priority="2" stopIfTrue="1">
      <formula>AND(ROUNDDOWN(($A$4-E7)/365.25,0)&lt;=13,G7&lt;&gt;"OK")</formula>
    </cfRule>
    <cfRule type="expression" dxfId="166" priority="3" stopIfTrue="1">
      <formula>AND(ROUNDDOWN(($A$4-E7)/365.25,0)&lt;=14,G7&lt;&gt;"OK")</formula>
    </cfRule>
    <cfRule type="expression" dxfId="165" priority="4" stopIfTrue="1">
      <formula>AND(ROUNDDOWN(($A$4-E7)/365.25,0)&lt;=17,G7&lt;&gt;"OK")</formula>
    </cfRule>
  </conditionalFormatting>
  <conditionalFormatting sqref="B7:D37">
    <cfRule type="expression" dxfId="164" priority="1" stopIfTrue="1">
      <formula>$Q7&gt;=1</formula>
    </cfRule>
  </conditionalFormatting>
  <printOptions horizontalCentered="1"/>
  <pageMargins left="0.35" right="0.35" top="0.39" bottom="0.39" header="0" footer="0"/>
  <pageSetup paperSize="9" orientation="landscape" horizontalDpi="200" verticalDpi="200" r:id="rId1"/>
  <headerFooter alignWithMargins="0"/>
  <rowBreaks count="6" manualBreakCount="6">
    <brk id="26" max="16383" man="1"/>
    <brk id="46" max="16383" man="1"/>
    <brk id="66" max="16383" man="1"/>
    <brk id="86" max="16383" man="1"/>
    <brk id="106" max="16383" man="1"/>
    <brk id="126" max="16383" man="1"/>
  </rowBreaks>
  <colBreaks count="1" manualBreakCount="1">
    <brk id="17"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730113" r:id="rId4" name="Button 1">
              <controlPr defaultSize="0" print="0" autoFill="0" autoPict="0" macro="[1]!egyeni_fotabla_sorsolasi_ranglista">
                <anchor moveWithCells="1" sizeWithCells="1">
                  <from>
                    <xdr:col>7</xdr:col>
                    <xdr:colOff>205740</xdr:colOff>
                    <xdr:row>0</xdr:row>
                    <xdr:rowOff>68580</xdr:rowOff>
                  </from>
                  <to>
                    <xdr:col>14</xdr:col>
                    <xdr:colOff>129540</xdr:colOff>
                    <xdr:row>1</xdr:row>
                    <xdr:rowOff>137160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78878E-ED53-473D-A851-66A97632C1A7}">
  <sheetPr codeName="Sheet18">
    <tabColor indexed="42"/>
  </sheetPr>
  <dimension ref="A1:Q156"/>
  <sheetViews>
    <sheetView showGridLines="0" showZeros="0" workbookViewId="0">
      <pane ySplit="6" topLeftCell="A7" activePane="bottomLeft" state="frozen"/>
      <selection activeCell="V11" sqref="V11"/>
      <selection pane="bottomLeft" activeCell="V11" sqref="V11"/>
    </sheetView>
  </sheetViews>
  <sheetFormatPr defaultRowHeight="13.2" x14ac:dyDescent="0.25"/>
  <cols>
    <col min="1" max="1" width="3.88671875" style="270" customWidth="1"/>
    <col min="2" max="2" width="18.88671875" style="270" customWidth="1"/>
    <col min="3" max="3" width="16.33203125" style="270" customWidth="1"/>
    <col min="4" max="4" width="33.21875" style="346" customWidth="1"/>
    <col min="5" max="5" width="12.109375" style="347" customWidth="1"/>
    <col min="6" max="6" width="6.109375" style="348" hidden="1" customWidth="1"/>
    <col min="7" max="7" width="31.44140625" style="348" customWidth="1"/>
    <col min="8" max="8" width="7.6640625" style="346" customWidth="1"/>
    <col min="9" max="13" width="7.44140625" style="346" hidden="1" customWidth="1"/>
    <col min="14" max="15" width="7.44140625" style="346" customWidth="1"/>
    <col min="16" max="16" width="7.44140625" style="346" hidden="1" customWidth="1"/>
    <col min="17" max="17" width="7.44140625" style="346" customWidth="1"/>
    <col min="18" max="256" width="8.88671875" style="270"/>
    <col min="257" max="257" width="3.88671875" style="270" customWidth="1"/>
    <col min="258" max="258" width="18.88671875" style="270" customWidth="1"/>
    <col min="259" max="259" width="16.33203125" style="270" customWidth="1"/>
    <col min="260" max="260" width="33.21875" style="270" customWidth="1"/>
    <col min="261" max="261" width="12.109375" style="270" customWidth="1"/>
    <col min="262" max="262" width="0" style="270" hidden="1" customWidth="1"/>
    <col min="263" max="263" width="31.44140625" style="270" customWidth="1"/>
    <col min="264" max="264" width="7.6640625" style="270" customWidth="1"/>
    <col min="265" max="269" width="0" style="270" hidden="1" customWidth="1"/>
    <col min="270" max="271" width="7.44140625" style="270" customWidth="1"/>
    <col min="272" max="272" width="0" style="270" hidden="1" customWidth="1"/>
    <col min="273" max="273" width="7.44140625" style="270" customWidth="1"/>
    <col min="274" max="512" width="8.88671875" style="270"/>
    <col min="513" max="513" width="3.88671875" style="270" customWidth="1"/>
    <col min="514" max="514" width="18.88671875" style="270" customWidth="1"/>
    <col min="515" max="515" width="16.33203125" style="270" customWidth="1"/>
    <col min="516" max="516" width="33.21875" style="270" customWidth="1"/>
    <col min="517" max="517" width="12.109375" style="270" customWidth="1"/>
    <col min="518" max="518" width="0" style="270" hidden="1" customWidth="1"/>
    <col min="519" max="519" width="31.44140625" style="270" customWidth="1"/>
    <col min="520" max="520" width="7.6640625" style="270" customWidth="1"/>
    <col min="521" max="525" width="0" style="270" hidden="1" customWidth="1"/>
    <col min="526" max="527" width="7.44140625" style="270" customWidth="1"/>
    <col min="528" max="528" width="0" style="270" hidden="1" customWidth="1"/>
    <col min="529" max="529" width="7.44140625" style="270" customWidth="1"/>
    <col min="530" max="768" width="8.88671875" style="270"/>
    <col min="769" max="769" width="3.88671875" style="270" customWidth="1"/>
    <col min="770" max="770" width="18.88671875" style="270" customWidth="1"/>
    <col min="771" max="771" width="16.33203125" style="270" customWidth="1"/>
    <col min="772" max="772" width="33.21875" style="270" customWidth="1"/>
    <col min="773" max="773" width="12.109375" style="270" customWidth="1"/>
    <col min="774" max="774" width="0" style="270" hidden="1" customWidth="1"/>
    <col min="775" max="775" width="31.44140625" style="270" customWidth="1"/>
    <col min="776" max="776" width="7.6640625" style="270" customWidth="1"/>
    <col min="777" max="781" width="0" style="270" hidden="1" customWidth="1"/>
    <col min="782" max="783" width="7.44140625" style="270" customWidth="1"/>
    <col min="784" max="784" width="0" style="270" hidden="1" customWidth="1"/>
    <col min="785" max="785" width="7.44140625" style="270" customWidth="1"/>
    <col min="786" max="1024" width="8.88671875" style="270"/>
    <col min="1025" max="1025" width="3.88671875" style="270" customWidth="1"/>
    <col min="1026" max="1026" width="18.88671875" style="270" customWidth="1"/>
    <col min="1027" max="1027" width="16.33203125" style="270" customWidth="1"/>
    <col min="1028" max="1028" width="33.21875" style="270" customWidth="1"/>
    <col min="1029" max="1029" width="12.109375" style="270" customWidth="1"/>
    <col min="1030" max="1030" width="0" style="270" hidden="1" customWidth="1"/>
    <col min="1031" max="1031" width="31.44140625" style="270" customWidth="1"/>
    <col min="1032" max="1032" width="7.6640625" style="270" customWidth="1"/>
    <col min="1033" max="1037" width="0" style="270" hidden="1" customWidth="1"/>
    <col min="1038" max="1039" width="7.44140625" style="270" customWidth="1"/>
    <col min="1040" max="1040" width="0" style="270" hidden="1" customWidth="1"/>
    <col min="1041" max="1041" width="7.44140625" style="270" customWidth="1"/>
    <col min="1042" max="1280" width="8.88671875" style="270"/>
    <col min="1281" max="1281" width="3.88671875" style="270" customWidth="1"/>
    <col min="1282" max="1282" width="18.88671875" style="270" customWidth="1"/>
    <col min="1283" max="1283" width="16.33203125" style="270" customWidth="1"/>
    <col min="1284" max="1284" width="33.21875" style="270" customWidth="1"/>
    <col min="1285" max="1285" width="12.109375" style="270" customWidth="1"/>
    <col min="1286" max="1286" width="0" style="270" hidden="1" customWidth="1"/>
    <col min="1287" max="1287" width="31.44140625" style="270" customWidth="1"/>
    <col min="1288" max="1288" width="7.6640625" style="270" customWidth="1"/>
    <col min="1289" max="1293" width="0" style="270" hidden="1" customWidth="1"/>
    <col min="1294" max="1295" width="7.44140625" style="270" customWidth="1"/>
    <col min="1296" max="1296" width="0" style="270" hidden="1" customWidth="1"/>
    <col min="1297" max="1297" width="7.44140625" style="270" customWidth="1"/>
    <col min="1298" max="1536" width="8.88671875" style="270"/>
    <col min="1537" max="1537" width="3.88671875" style="270" customWidth="1"/>
    <col min="1538" max="1538" width="18.88671875" style="270" customWidth="1"/>
    <col min="1539" max="1539" width="16.33203125" style="270" customWidth="1"/>
    <col min="1540" max="1540" width="33.21875" style="270" customWidth="1"/>
    <col min="1541" max="1541" width="12.109375" style="270" customWidth="1"/>
    <col min="1542" max="1542" width="0" style="270" hidden="1" customWidth="1"/>
    <col min="1543" max="1543" width="31.44140625" style="270" customWidth="1"/>
    <col min="1544" max="1544" width="7.6640625" style="270" customWidth="1"/>
    <col min="1545" max="1549" width="0" style="270" hidden="1" customWidth="1"/>
    <col min="1550" max="1551" width="7.44140625" style="270" customWidth="1"/>
    <col min="1552" max="1552" width="0" style="270" hidden="1" customWidth="1"/>
    <col min="1553" max="1553" width="7.44140625" style="270" customWidth="1"/>
    <col min="1554" max="1792" width="8.88671875" style="270"/>
    <col min="1793" max="1793" width="3.88671875" style="270" customWidth="1"/>
    <col min="1794" max="1794" width="18.88671875" style="270" customWidth="1"/>
    <col min="1795" max="1795" width="16.33203125" style="270" customWidth="1"/>
    <col min="1796" max="1796" width="33.21875" style="270" customWidth="1"/>
    <col min="1797" max="1797" width="12.109375" style="270" customWidth="1"/>
    <col min="1798" max="1798" width="0" style="270" hidden="1" customWidth="1"/>
    <col min="1799" max="1799" width="31.44140625" style="270" customWidth="1"/>
    <col min="1800" max="1800" width="7.6640625" style="270" customWidth="1"/>
    <col min="1801" max="1805" width="0" style="270" hidden="1" customWidth="1"/>
    <col min="1806" max="1807" width="7.44140625" style="270" customWidth="1"/>
    <col min="1808" max="1808" width="0" style="270" hidden="1" customWidth="1"/>
    <col min="1809" max="1809" width="7.44140625" style="270" customWidth="1"/>
    <col min="1810" max="2048" width="8.88671875" style="270"/>
    <col min="2049" max="2049" width="3.88671875" style="270" customWidth="1"/>
    <col min="2050" max="2050" width="18.88671875" style="270" customWidth="1"/>
    <col min="2051" max="2051" width="16.33203125" style="270" customWidth="1"/>
    <col min="2052" max="2052" width="33.21875" style="270" customWidth="1"/>
    <col min="2053" max="2053" width="12.109375" style="270" customWidth="1"/>
    <col min="2054" max="2054" width="0" style="270" hidden="1" customWidth="1"/>
    <col min="2055" max="2055" width="31.44140625" style="270" customWidth="1"/>
    <col min="2056" max="2056" width="7.6640625" style="270" customWidth="1"/>
    <col min="2057" max="2061" width="0" style="270" hidden="1" customWidth="1"/>
    <col min="2062" max="2063" width="7.44140625" style="270" customWidth="1"/>
    <col min="2064" max="2064" width="0" style="270" hidden="1" customWidth="1"/>
    <col min="2065" max="2065" width="7.44140625" style="270" customWidth="1"/>
    <col min="2066" max="2304" width="8.88671875" style="270"/>
    <col min="2305" max="2305" width="3.88671875" style="270" customWidth="1"/>
    <col min="2306" max="2306" width="18.88671875" style="270" customWidth="1"/>
    <col min="2307" max="2307" width="16.33203125" style="270" customWidth="1"/>
    <col min="2308" max="2308" width="33.21875" style="270" customWidth="1"/>
    <col min="2309" max="2309" width="12.109375" style="270" customWidth="1"/>
    <col min="2310" max="2310" width="0" style="270" hidden="1" customWidth="1"/>
    <col min="2311" max="2311" width="31.44140625" style="270" customWidth="1"/>
    <col min="2312" max="2312" width="7.6640625" style="270" customWidth="1"/>
    <col min="2313" max="2317" width="0" style="270" hidden="1" customWidth="1"/>
    <col min="2318" max="2319" width="7.44140625" style="270" customWidth="1"/>
    <col min="2320" max="2320" width="0" style="270" hidden="1" customWidth="1"/>
    <col min="2321" max="2321" width="7.44140625" style="270" customWidth="1"/>
    <col min="2322" max="2560" width="8.88671875" style="270"/>
    <col min="2561" max="2561" width="3.88671875" style="270" customWidth="1"/>
    <col min="2562" max="2562" width="18.88671875" style="270" customWidth="1"/>
    <col min="2563" max="2563" width="16.33203125" style="270" customWidth="1"/>
    <col min="2564" max="2564" width="33.21875" style="270" customWidth="1"/>
    <col min="2565" max="2565" width="12.109375" style="270" customWidth="1"/>
    <col min="2566" max="2566" width="0" style="270" hidden="1" customWidth="1"/>
    <col min="2567" max="2567" width="31.44140625" style="270" customWidth="1"/>
    <col min="2568" max="2568" width="7.6640625" style="270" customWidth="1"/>
    <col min="2569" max="2573" width="0" style="270" hidden="1" customWidth="1"/>
    <col min="2574" max="2575" width="7.44140625" style="270" customWidth="1"/>
    <col min="2576" max="2576" width="0" style="270" hidden="1" customWidth="1"/>
    <col min="2577" max="2577" width="7.44140625" style="270" customWidth="1"/>
    <col min="2578" max="2816" width="8.88671875" style="270"/>
    <col min="2817" max="2817" width="3.88671875" style="270" customWidth="1"/>
    <col min="2818" max="2818" width="18.88671875" style="270" customWidth="1"/>
    <col min="2819" max="2819" width="16.33203125" style="270" customWidth="1"/>
    <col min="2820" max="2820" width="33.21875" style="270" customWidth="1"/>
    <col min="2821" max="2821" width="12.109375" style="270" customWidth="1"/>
    <col min="2822" max="2822" width="0" style="270" hidden="1" customWidth="1"/>
    <col min="2823" max="2823" width="31.44140625" style="270" customWidth="1"/>
    <col min="2824" max="2824" width="7.6640625" style="270" customWidth="1"/>
    <col min="2825" max="2829" width="0" style="270" hidden="1" customWidth="1"/>
    <col min="2830" max="2831" width="7.44140625" style="270" customWidth="1"/>
    <col min="2832" max="2832" width="0" style="270" hidden="1" customWidth="1"/>
    <col min="2833" max="2833" width="7.44140625" style="270" customWidth="1"/>
    <col min="2834" max="3072" width="8.88671875" style="270"/>
    <col min="3073" max="3073" width="3.88671875" style="270" customWidth="1"/>
    <col min="3074" max="3074" width="18.88671875" style="270" customWidth="1"/>
    <col min="3075" max="3075" width="16.33203125" style="270" customWidth="1"/>
    <col min="3076" max="3076" width="33.21875" style="270" customWidth="1"/>
    <col min="3077" max="3077" width="12.109375" style="270" customWidth="1"/>
    <col min="3078" max="3078" width="0" style="270" hidden="1" customWidth="1"/>
    <col min="3079" max="3079" width="31.44140625" style="270" customWidth="1"/>
    <col min="3080" max="3080" width="7.6640625" style="270" customWidth="1"/>
    <col min="3081" max="3085" width="0" style="270" hidden="1" customWidth="1"/>
    <col min="3086" max="3087" width="7.44140625" style="270" customWidth="1"/>
    <col min="3088" max="3088" width="0" style="270" hidden="1" customWidth="1"/>
    <col min="3089" max="3089" width="7.44140625" style="270" customWidth="1"/>
    <col min="3090" max="3328" width="8.88671875" style="270"/>
    <col min="3329" max="3329" width="3.88671875" style="270" customWidth="1"/>
    <col min="3330" max="3330" width="18.88671875" style="270" customWidth="1"/>
    <col min="3331" max="3331" width="16.33203125" style="270" customWidth="1"/>
    <col min="3332" max="3332" width="33.21875" style="270" customWidth="1"/>
    <col min="3333" max="3333" width="12.109375" style="270" customWidth="1"/>
    <col min="3334" max="3334" width="0" style="270" hidden="1" customWidth="1"/>
    <col min="3335" max="3335" width="31.44140625" style="270" customWidth="1"/>
    <col min="3336" max="3336" width="7.6640625" style="270" customWidth="1"/>
    <col min="3337" max="3341" width="0" style="270" hidden="1" customWidth="1"/>
    <col min="3342" max="3343" width="7.44140625" style="270" customWidth="1"/>
    <col min="3344" max="3344" width="0" style="270" hidden="1" customWidth="1"/>
    <col min="3345" max="3345" width="7.44140625" style="270" customWidth="1"/>
    <col min="3346" max="3584" width="8.88671875" style="270"/>
    <col min="3585" max="3585" width="3.88671875" style="270" customWidth="1"/>
    <col min="3586" max="3586" width="18.88671875" style="270" customWidth="1"/>
    <col min="3587" max="3587" width="16.33203125" style="270" customWidth="1"/>
    <col min="3588" max="3588" width="33.21875" style="270" customWidth="1"/>
    <col min="3589" max="3589" width="12.109375" style="270" customWidth="1"/>
    <col min="3590" max="3590" width="0" style="270" hidden="1" customWidth="1"/>
    <col min="3591" max="3591" width="31.44140625" style="270" customWidth="1"/>
    <col min="3592" max="3592" width="7.6640625" style="270" customWidth="1"/>
    <col min="3593" max="3597" width="0" style="270" hidden="1" customWidth="1"/>
    <col min="3598" max="3599" width="7.44140625" style="270" customWidth="1"/>
    <col min="3600" max="3600" width="0" style="270" hidden="1" customWidth="1"/>
    <col min="3601" max="3601" width="7.44140625" style="270" customWidth="1"/>
    <col min="3602" max="3840" width="8.88671875" style="270"/>
    <col min="3841" max="3841" width="3.88671875" style="270" customWidth="1"/>
    <col min="3842" max="3842" width="18.88671875" style="270" customWidth="1"/>
    <col min="3843" max="3843" width="16.33203125" style="270" customWidth="1"/>
    <col min="3844" max="3844" width="33.21875" style="270" customWidth="1"/>
    <col min="3845" max="3845" width="12.109375" style="270" customWidth="1"/>
    <col min="3846" max="3846" width="0" style="270" hidden="1" customWidth="1"/>
    <col min="3847" max="3847" width="31.44140625" style="270" customWidth="1"/>
    <col min="3848" max="3848" width="7.6640625" style="270" customWidth="1"/>
    <col min="3849" max="3853" width="0" style="270" hidden="1" customWidth="1"/>
    <col min="3854" max="3855" width="7.44140625" style="270" customWidth="1"/>
    <col min="3856" max="3856" width="0" style="270" hidden="1" customWidth="1"/>
    <col min="3857" max="3857" width="7.44140625" style="270" customWidth="1"/>
    <col min="3858" max="4096" width="8.88671875" style="270"/>
    <col min="4097" max="4097" width="3.88671875" style="270" customWidth="1"/>
    <col min="4098" max="4098" width="18.88671875" style="270" customWidth="1"/>
    <col min="4099" max="4099" width="16.33203125" style="270" customWidth="1"/>
    <col min="4100" max="4100" width="33.21875" style="270" customWidth="1"/>
    <col min="4101" max="4101" width="12.109375" style="270" customWidth="1"/>
    <col min="4102" max="4102" width="0" style="270" hidden="1" customWidth="1"/>
    <col min="4103" max="4103" width="31.44140625" style="270" customWidth="1"/>
    <col min="4104" max="4104" width="7.6640625" style="270" customWidth="1"/>
    <col min="4105" max="4109" width="0" style="270" hidden="1" customWidth="1"/>
    <col min="4110" max="4111" width="7.44140625" style="270" customWidth="1"/>
    <col min="4112" max="4112" width="0" style="270" hidden="1" customWidth="1"/>
    <col min="4113" max="4113" width="7.44140625" style="270" customWidth="1"/>
    <col min="4114" max="4352" width="8.88671875" style="270"/>
    <col min="4353" max="4353" width="3.88671875" style="270" customWidth="1"/>
    <col min="4354" max="4354" width="18.88671875" style="270" customWidth="1"/>
    <col min="4355" max="4355" width="16.33203125" style="270" customWidth="1"/>
    <col min="4356" max="4356" width="33.21875" style="270" customWidth="1"/>
    <col min="4357" max="4357" width="12.109375" style="270" customWidth="1"/>
    <col min="4358" max="4358" width="0" style="270" hidden="1" customWidth="1"/>
    <col min="4359" max="4359" width="31.44140625" style="270" customWidth="1"/>
    <col min="4360" max="4360" width="7.6640625" style="270" customWidth="1"/>
    <col min="4361" max="4365" width="0" style="270" hidden="1" customWidth="1"/>
    <col min="4366" max="4367" width="7.44140625" style="270" customWidth="1"/>
    <col min="4368" max="4368" width="0" style="270" hidden="1" customWidth="1"/>
    <col min="4369" max="4369" width="7.44140625" style="270" customWidth="1"/>
    <col min="4370" max="4608" width="8.88671875" style="270"/>
    <col min="4609" max="4609" width="3.88671875" style="270" customWidth="1"/>
    <col min="4610" max="4610" width="18.88671875" style="270" customWidth="1"/>
    <col min="4611" max="4611" width="16.33203125" style="270" customWidth="1"/>
    <col min="4612" max="4612" width="33.21875" style="270" customWidth="1"/>
    <col min="4613" max="4613" width="12.109375" style="270" customWidth="1"/>
    <col min="4614" max="4614" width="0" style="270" hidden="1" customWidth="1"/>
    <col min="4615" max="4615" width="31.44140625" style="270" customWidth="1"/>
    <col min="4616" max="4616" width="7.6640625" style="270" customWidth="1"/>
    <col min="4617" max="4621" width="0" style="270" hidden="1" customWidth="1"/>
    <col min="4622" max="4623" width="7.44140625" style="270" customWidth="1"/>
    <col min="4624" max="4624" width="0" style="270" hidden="1" customWidth="1"/>
    <col min="4625" max="4625" width="7.44140625" style="270" customWidth="1"/>
    <col min="4626" max="4864" width="8.88671875" style="270"/>
    <col min="4865" max="4865" width="3.88671875" style="270" customWidth="1"/>
    <col min="4866" max="4866" width="18.88671875" style="270" customWidth="1"/>
    <col min="4867" max="4867" width="16.33203125" style="270" customWidth="1"/>
    <col min="4868" max="4868" width="33.21875" style="270" customWidth="1"/>
    <col min="4869" max="4869" width="12.109375" style="270" customWidth="1"/>
    <col min="4870" max="4870" width="0" style="270" hidden="1" customWidth="1"/>
    <col min="4871" max="4871" width="31.44140625" style="270" customWidth="1"/>
    <col min="4872" max="4872" width="7.6640625" style="270" customWidth="1"/>
    <col min="4873" max="4877" width="0" style="270" hidden="1" customWidth="1"/>
    <col min="4878" max="4879" width="7.44140625" style="270" customWidth="1"/>
    <col min="4880" max="4880" width="0" style="270" hidden="1" customWidth="1"/>
    <col min="4881" max="4881" width="7.44140625" style="270" customWidth="1"/>
    <col min="4882" max="5120" width="8.88671875" style="270"/>
    <col min="5121" max="5121" width="3.88671875" style="270" customWidth="1"/>
    <col min="5122" max="5122" width="18.88671875" style="270" customWidth="1"/>
    <col min="5123" max="5123" width="16.33203125" style="270" customWidth="1"/>
    <col min="5124" max="5124" width="33.21875" style="270" customWidth="1"/>
    <col min="5125" max="5125" width="12.109375" style="270" customWidth="1"/>
    <col min="5126" max="5126" width="0" style="270" hidden="1" customWidth="1"/>
    <col min="5127" max="5127" width="31.44140625" style="270" customWidth="1"/>
    <col min="5128" max="5128" width="7.6640625" style="270" customWidth="1"/>
    <col min="5129" max="5133" width="0" style="270" hidden="1" customWidth="1"/>
    <col min="5134" max="5135" width="7.44140625" style="270" customWidth="1"/>
    <col min="5136" max="5136" width="0" style="270" hidden="1" customWidth="1"/>
    <col min="5137" max="5137" width="7.44140625" style="270" customWidth="1"/>
    <col min="5138" max="5376" width="8.88671875" style="270"/>
    <col min="5377" max="5377" width="3.88671875" style="270" customWidth="1"/>
    <col min="5378" max="5378" width="18.88671875" style="270" customWidth="1"/>
    <col min="5379" max="5379" width="16.33203125" style="270" customWidth="1"/>
    <col min="5380" max="5380" width="33.21875" style="270" customWidth="1"/>
    <col min="5381" max="5381" width="12.109375" style="270" customWidth="1"/>
    <col min="5382" max="5382" width="0" style="270" hidden="1" customWidth="1"/>
    <col min="5383" max="5383" width="31.44140625" style="270" customWidth="1"/>
    <col min="5384" max="5384" width="7.6640625" style="270" customWidth="1"/>
    <col min="5385" max="5389" width="0" style="270" hidden="1" customWidth="1"/>
    <col min="5390" max="5391" width="7.44140625" style="270" customWidth="1"/>
    <col min="5392" max="5392" width="0" style="270" hidden="1" customWidth="1"/>
    <col min="5393" max="5393" width="7.44140625" style="270" customWidth="1"/>
    <col min="5394" max="5632" width="8.88671875" style="270"/>
    <col min="5633" max="5633" width="3.88671875" style="270" customWidth="1"/>
    <col min="5634" max="5634" width="18.88671875" style="270" customWidth="1"/>
    <col min="5635" max="5635" width="16.33203125" style="270" customWidth="1"/>
    <col min="5636" max="5636" width="33.21875" style="270" customWidth="1"/>
    <col min="5637" max="5637" width="12.109375" style="270" customWidth="1"/>
    <col min="5638" max="5638" width="0" style="270" hidden="1" customWidth="1"/>
    <col min="5639" max="5639" width="31.44140625" style="270" customWidth="1"/>
    <col min="5640" max="5640" width="7.6640625" style="270" customWidth="1"/>
    <col min="5641" max="5645" width="0" style="270" hidden="1" customWidth="1"/>
    <col min="5646" max="5647" width="7.44140625" style="270" customWidth="1"/>
    <col min="5648" max="5648" width="0" style="270" hidden="1" customWidth="1"/>
    <col min="5649" max="5649" width="7.44140625" style="270" customWidth="1"/>
    <col min="5650" max="5888" width="8.88671875" style="270"/>
    <col min="5889" max="5889" width="3.88671875" style="270" customWidth="1"/>
    <col min="5890" max="5890" width="18.88671875" style="270" customWidth="1"/>
    <col min="5891" max="5891" width="16.33203125" style="270" customWidth="1"/>
    <col min="5892" max="5892" width="33.21875" style="270" customWidth="1"/>
    <col min="5893" max="5893" width="12.109375" style="270" customWidth="1"/>
    <col min="5894" max="5894" width="0" style="270" hidden="1" customWidth="1"/>
    <col min="5895" max="5895" width="31.44140625" style="270" customWidth="1"/>
    <col min="5896" max="5896" width="7.6640625" style="270" customWidth="1"/>
    <col min="5897" max="5901" width="0" style="270" hidden="1" customWidth="1"/>
    <col min="5902" max="5903" width="7.44140625" style="270" customWidth="1"/>
    <col min="5904" max="5904" width="0" style="270" hidden="1" customWidth="1"/>
    <col min="5905" max="5905" width="7.44140625" style="270" customWidth="1"/>
    <col min="5906" max="6144" width="8.88671875" style="270"/>
    <col min="6145" max="6145" width="3.88671875" style="270" customWidth="1"/>
    <col min="6146" max="6146" width="18.88671875" style="270" customWidth="1"/>
    <col min="6147" max="6147" width="16.33203125" style="270" customWidth="1"/>
    <col min="6148" max="6148" width="33.21875" style="270" customWidth="1"/>
    <col min="6149" max="6149" width="12.109375" style="270" customWidth="1"/>
    <col min="6150" max="6150" width="0" style="270" hidden="1" customWidth="1"/>
    <col min="6151" max="6151" width="31.44140625" style="270" customWidth="1"/>
    <col min="6152" max="6152" width="7.6640625" style="270" customWidth="1"/>
    <col min="6153" max="6157" width="0" style="270" hidden="1" customWidth="1"/>
    <col min="6158" max="6159" width="7.44140625" style="270" customWidth="1"/>
    <col min="6160" max="6160" width="0" style="270" hidden="1" customWidth="1"/>
    <col min="6161" max="6161" width="7.44140625" style="270" customWidth="1"/>
    <col min="6162" max="6400" width="8.88671875" style="270"/>
    <col min="6401" max="6401" width="3.88671875" style="270" customWidth="1"/>
    <col min="6402" max="6402" width="18.88671875" style="270" customWidth="1"/>
    <col min="6403" max="6403" width="16.33203125" style="270" customWidth="1"/>
    <col min="6404" max="6404" width="33.21875" style="270" customWidth="1"/>
    <col min="6405" max="6405" width="12.109375" style="270" customWidth="1"/>
    <col min="6406" max="6406" width="0" style="270" hidden="1" customWidth="1"/>
    <col min="6407" max="6407" width="31.44140625" style="270" customWidth="1"/>
    <col min="6408" max="6408" width="7.6640625" style="270" customWidth="1"/>
    <col min="6409" max="6413" width="0" style="270" hidden="1" customWidth="1"/>
    <col min="6414" max="6415" width="7.44140625" style="270" customWidth="1"/>
    <col min="6416" max="6416" width="0" style="270" hidden="1" customWidth="1"/>
    <col min="6417" max="6417" width="7.44140625" style="270" customWidth="1"/>
    <col min="6418" max="6656" width="8.88671875" style="270"/>
    <col min="6657" max="6657" width="3.88671875" style="270" customWidth="1"/>
    <col min="6658" max="6658" width="18.88671875" style="270" customWidth="1"/>
    <col min="6659" max="6659" width="16.33203125" style="270" customWidth="1"/>
    <col min="6660" max="6660" width="33.21875" style="270" customWidth="1"/>
    <col min="6661" max="6661" width="12.109375" style="270" customWidth="1"/>
    <col min="6662" max="6662" width="0" style="270" hidden="1" customWidth="1"/>
    <col min="6663" max="6663" width="31.44140625" style="270" customWidth="1"/>
    <col min="6664" max="6664" width="7.6640625" style="270" customWidth="1"/>
    <col min="6665" max="6669" width="0" style="270" hidden="1" customWidth="1"/>
    <col min="6670" max="6671" width="7.44140625" style="270" customWidth="1"/>
    <col min="6672" max="6672" width="0" style="270" hidden="1" customWidth="1"/>
    <col min="6673" max="6673" width="7.44140625" style="270" customWidth="1"/>
    <col min="6674" max="6912" width="8.88671875" style="270"/>
    <col min="6913" max="6913" width="3.88671875" style="270" customWidth="1"/>
    <col min="6914" max="6914" width="18.88671875" style="270" customWidth="1"/>
    <col min="6915" max="6915" width="16.33203125" style="270" customWidth="1"/>
    <col min="6916" max="6916" width="33.21875" style="270" customWidth="1"/>
    <col min="6917" max="6917" width="12.109375" style="270" customWidth="1"/>
    <col min="6918" max="6918" width="0" style="270" hidden="1" customWidth="1"/>
    <col min="6919" max="6919" width="31.44140625" style="270" customWidth="1"/>
    <col min="6920" max="6920" width="7.6640625" style="270" customWidth="1"/>
    <col min="6921" max="6925" width="0" style="270" hidden="1" customWidth="1"/>
    <col min="6926" max="6927" width="7.44140625" style="270" customWidth="1"/>
    <col min="6928" max="6928" width="0" style="270" hidden="1" customWidth="1"/>
    <col min="6929" max="6929" width="7.44140625" style="270" customWidth="1"/>
    <col min="6930" max="7168" width="8.88671875" style="270"/>
    <col min="7169" max="7169" width="3.88671875" style="270" customWidth="1"/>
    <col min="7170" max="7170" width="18.88671875" style="270" customWidth="1"/>
    <col min="7171" max="7171" width="16.33203125" style="270" customWidth="1"/>
    <col min="7172" max="7172" width="33.21875" style="270" customWidth="1"/>
    <col min="7173" max="7173" width="12.109375" style="270" customWidth="1"/>
    <col min="7174" max="7174" width="0" style="270" hidden="1" customWidth="1"/>
    <col min="7175" max="7175" width="31.44140625" style="270" customWidth="1"/>
    <col min="7176" max="7176" width="7.6640625" style="270" customWidth="1"/>
    <col min="7177" max="7181" width="0" style="270" hidden="1" customWidth="1"/>
    <col min="7182" max="7183" width="7.44140625" style="270" customWidth="1"/>
    <col min="7184" max="7184" width="0" style="270" hidden="1" customWidth="1"/>
    <col min="7185" max="7185" width="7.44140625" style="270" customWidth="1"/>
    <col min="7186" max="7424" width="8.88671875" style="270"/>
    <col min="7425" max="7425" width="3.88671875" style="270" customWidth="1"/>
    <col min="7426" max="7426" width="18.88671875" style="270" customWidth="1"/>
    <col min="7427" max="7427" width="16.33203125" style="270" customWidth="1"/>
    <col min="7428" max="7428" width="33.21875" style="270" customWidth="1"/>
    <col min="7429" max="7429" width="12.109375" style="270" customWidth="1"/>
    <col min="7430" max="7430" width="0" style="270" hidden="1" customWidth="1"/>
    <col min="7431" max="7431" width="31.44140625" style="270" customWidth="1"/>
    <col min="7432" max="7432" width="7.6640625" style="270" customWidth="1"/>
    <col min="7433" max="7437" width="0" style="270" hidden="1" customWidth="1"/>
    <col min="7438" max="7439" width="7.44140625" style="270" customWidth="1"/>
    <col min="7440" max="7440" width="0" style="270" hidden="1" customWidth="1"/>
    <col min="7441" max="7441" width="7.44140625" style="270" customWidth="1"/>
    <col min="7442" max="7680" width="8.88671875" style="270"/>
    <col min="7681" max="7681" width="3.88671875" style="270" customWidth="1"/>
    <col min="7682" max="7682" width="18.88671875" style="270" customWidth="1"/>
    <col min="7683" max="7683" width="16.33203125" style="270" customWidth="1"/>
    <col min="7684" max="7684" width="33.21875" style="270" customWidth="1"/>
    <col min="7685" max="7685" width="12.109375" style="270" customWidth="1"/>
    <col min="7686" max="7686" width="0" style="270" hidden="1" customWidth="1"/>
    <col min="7687" max="7687" width="31.44140625" style="270" customWidth="1"/>
    <col min="7688" max="7688" width="7.6640625" style="270" customWidth="1"/>
    <col min="7689" max="7693" width="0" style="270" hidden="1" customWidth="1"/>
    <col min="7694" max="7695" width="7.44140625" style="270" customWidth="1"/>
    <col min="7696" max="7696" width="0" style="270" hidden="1" customWidth="1"/>
    <col min="7697" max="7697" width="7.44140625" style="270" customWidth="1"/>
    <col min="7698" max="7936" width="8.88671875" style="270"/>
    <col min="7937" max="7937" width="3.88671875" style="270" customWidth="1"/>
    <col min="7938" max="7938" width="18.88671875" style="270" customWidth="1"/>
    <col min="7939" max="7939" width="16.33203125" style="270" customWidth="1"/>
    <col min="7940" max="7940" width="33.21875" style="270" customWidth="1"/>
    <col min="7941" max="7941" width="12.109375" style="270" customWidth="1"/>
    <col min="7942" max="7942" width="0" style="270" hidden="1" customWidth="1"/>
    <col min="7943" max="7943" width="31.44140625" style="270" customWidth="1"/>
    <col min="7944" max="7944" width="7.6640625" style="270" customWidth="1"/>
    <col min="7945" max="7949" width="0" style="270" hidden="1" customWidth="1"/>
    <col min="7950" max="7951" width="7.44140625" style="270" customWidth="1"/>
    <col min="7952" max="7952" width="0" style="270" hidden="1" customWidth="1"/>
    <col min="7953" max="7953" width="7.44140625" style="270" customWidth="1"/>
    <col min="7954" max="8192" width="8.88671875" style="270"/>
    <col min="8193" max="8193" width="3.88671875" style="270" customWidth="1"/>
    <col min="8194" max="8194" width="18.88671875" style="270" customWidth="1"/>
    <col min="8195" max="8195" width="16.33203125" style="270" customWidth="1"/>
    <col min="8196" max="8196" width="33.21875" style="270" customWidth="1"/>
    <col min="8197" max="8197" width="12.109375" style="270" customWidth="1"/>
    <col min="8198" max="8198" width="0" style="270" hidden="1" customWidth="1"/>
    <col min="8199" max="8199" width="31.44140625" style="270" customWidth="1"/>
    <col min="8200" max="8200" width="7.6640625" style="270" customWidth="1"/>
    <col min="8201" max="8205" width="0" style="270" hidden="1" customWidth="1"/>
    <col min="8206" max="8207" width="7.44140625" style="270" customWidth="1"/>
    <col min="8208" max="8208" width="0" style="270" hidden="1" customWidth="1"/>
    <col min="8209" max="8209" width="7.44140625" style="270" customWidth="1"/>
    <col min="8210" max="8448" width="8.88671875" style="270"/>
    <col min="8449" max="8449" width="3.88671875" style="270" customWidth="1"/>
    <col min="8450" max="8450" width="18.88671875" style="270" customWidth="1"/>
    <col min="8451" max="8451" width="16.33203125" style="270" customWidth="1"/>
    <col min="8452" max="8452" width="33.21875" style="270" customWidth="1"/>
    <col min="8453" max="8453" width="12.109375" style="270" customWidth="1"/>
    <col min="8454" max="8454" width="0" style="270" hidden="1" customWidth="1"/>
    <col min="8455" max="8455" width="31.44140625" style="270" customWidth="1"/>
    <col min="8456" max="8456" width="7.6640625" style="270" customWidth="1"/>
    <col min="8457" max="8461" width="0" style="270" hidden="1" customWidth="1"/>
    <col min="8462" max="8463" width="7.44140625" style="270" customWidth="1"/>
    <col min="8464" max="8464" width="0" style="270" hidden="1" customWidth="1"/>
    <col min="8465" max="8465" width="7.44140625" style="270" customWidth="1"/>
    <col min="8466" max="8704" width="8.88671875" style="270"/>
    <col min="8705" max="8705" width="3.88671875" style="270" customWidth="1"/>
    <col min="8706" max="8706" width="18.88671875" style="270" customWidth="1"/>
    <col min="8707" max="8707" width="16.33203125" style="270" customWidth="1"/>
    <col min="8708" max="8708" width="33.21875" style="270" customWidth="1"/>
    <col min="8709" max="8709" width="12.109375" style="270" customWidth="1"/>
    <col min="8710" max="8710" width="0" style="270" hidden="1" customWidth="1"/>
    <col min="8711" max="8711" width="31.44140625" style="270" customWidth="1"/>
    <col min="8712" max="8712" width="7.6640625" style="270" customWidth="1"/>
    <col min="8713" max="8717" width="0" style="270" hidden="1" customWidth="1"/>
    <col min="8718" max="8719" width="7.44140625" style="270" customWidth="1"/>
    <col min="8720" max="8720" width="0" style="270" hidden="1" customWidth="1"/>
    <col min="8721" max="8721" width="7.44140625" style="270" customWidth="1"/>
    <col min="8722" max="8960" width="8.88671875" style="270"/>
    <col min="8961" max="8961" width="3.88671875" style="270" customWidth="1"/>
    <col min="8962" max="8962" width="18.88671875" style="270" customWidth="1"/>
    <col min="8963" max="8963" width="16.33203125" style="270" customWidth="1"/>
    <col min="8964" max="8964" width="33.21875" style="270" customWidth="1"/>
    <col min="8965" max="8965" width="12.109375" style="270" customWidth="1"/>
    <col min="8966" max="8966" width="0" style="270" hidden="1" customWidth="1"/>
    <col min="8967" max="8967" width="31.44140625" style="270" customWidth="1"/>
    <col min="8968" max="8968" width="7.6640625" style="270" customWidth="1"/>
    <col min="8969" max="8973" width="0" style="270" hidden="1" customWidth="1"/>
    <col min="8974" max="8975" width="7.44140625" style="270" customWidth="1"/>
    <col min="8976" max="8976" width="0" style="270" hidden="1" customWidth="1"/>
    <col min="8977" max="8977" width="7.44140625" style="270" customWidth="1"/>
    <col min="8978" max="9216" width="8.88671875" style="270"/>
    <col min="9217" max="9217" width="3.88671875" style="270" customWidth="1"/>
    <col min="9218" max="9218" width="18.88671875" style="270" customWidth="1"/>
    <col min="9219" max="9219" width="16.33203125" style="270" customWidth="1"/>
    <col min="9220" max="9220" width="33.21875" style="270" customWidth="1"/>
    <col min="9221" max="9221" width="12.109375" style="270" customWidth="1"/>
    <col min="9222" max="9222" width="0" style="270" hidden="1" customWidth="1"/>
    <col min="9223" max="9223" width="31.44140625" style="270" customWidth="1"/>
    <col min="9224" max="9224" width="7.6640625" style="270" customWidth="1"/>
    <col min="9225" max="9229" width="0" style="270" hidden="1" customWidth="1"/>
    <col min="9230" max="9231" width="7.44140625" style="270" customWidth="1"/>
    <col min="9232" max="9232" width="0" style="270" hidden="1" customWidth="1"/>
    <col min="9233" max="9233" width="7.44140625" style="270" customWidth="1"/>
    <col min="9234" max="9472" width="8.88671875" style="270"/>
    <col min="9473" max="9473" width="3.88671875" style="270" customWidth="1"/>
    <col min="9474" max="9474" width="18.88671875" style="270" customWidth="1"/>
    <col min="9475" max="9475" width="16.33203125" style="270" customWidth="1"/>
    <col min="9476" max="9476" width="33.21875" style="270" customWidth="1"/>
    <col min="9477" max="9477" width="12.109375" style="270" customWidth="1"/>
    <col min="9478" max="9478" width="0" style="270" hidden="1" customWidth="1"/>
    <col min="9479" max="9479" width="31.44140625" style="270" customWidth="1"/>
    <col min="9480" max="9480" width="7.6640625" style="270" customWidth="1"/>
    <col min="9481" max="9485" width="0" style="270" hidden="1" customWidth="1"/>
    <col min="9486" max="9487" width="7.44140625" style="270" customWidth="1"/>
    <col min="9488" max="9488" width="0" style="270" hidden="1" customWidth="1"/>
    <col min="9489" max="9489" width="7.44140625" style="270" customWidth="1"/>
    <col min="9490" max="9728" width="8.88671875" style="270"/>
    <col min="9729" max="9729" width="3.88671875" style="270" customWidth="1"/>
    <col min="9730" max="9730" width="18.88671875" style="270" customWidth="1"/>
    <col min="9731" max="9731" width="16.33203125" style="270" customWidth="1"/>
    <col min="9732" max="9732" width="33.21875" style="270" customWidth="1"/>
    <col min="9733" max="9733" width="12.109375" style="270" customWidth="1"/>
    <col min="9734" max="9734" width="0" style="270" hidden="1" customWidth="1"/>
    <col min="9735" max="9735" width="31.44140625" style="270" customWidth="1"/>
    <col min="9736" max="9736" width="7.6640625" style="270" customWidth="1"/>
    <col min="9737" max="9741" width="0" style="270" hidden="1" customWidth="1"/>
    <col min="9742" max="9743" width="7.44140625" style="270" customWidth="1"/>
    <col min="9744" max="9744" width="0" style="270" hidden="1" customWidth="1"/>
    <col min="9745" max="9745" width="7.44140625" style="270" customWidth="1"/>
    <col min="9746" max="9984" width="8.88671875" style="270"/>
    <col min="9985" max="9985" width="3.88671875" style="270" customWidth="1"/>
    <col min="9986" max="9986" width="18.88671875" style="270" customWidth="1"/>
    <col min="9987" max="9987" width="16.33203125" style="270" customWidth="1"/>
    <col min="9988" max="9988" width="33.21875" style="270" customWidth="1"/>
    <col min="9989" max="9989" width="12.109375" style="270" customWidth="1"/>
    <col min="9990" max="9990" width="0" style="270" hidden="1" customWidth="1"/>
    <col min="9991" max="9991" width="31.44140625" style="270" customWidth="1"/>
    <col min="9992" max="9992" width="7.6640625" style="270" customWidth="1"/>
    <col min="9993" max="9997" width="0" style="270" hidden="1" customWidth="1"/>
    <col min="9998" max="9999" width="7.44140625" style="270" customWidth="1"/>
    <col min="10000" max="10000" width="0" style="270" hidden="1" customWidth="1"/>
    <col min="10001" max="10001" width="7.44140625" style="270" customWidth="1"/>
    <col min="10002" max="10240" width="8.88671875" style="270"/>
    <col min="10241" max="10241" width="3.88671875" style="270" customWidth="1"/>
    <col min="10242" max="10242" width="18.88671875" style="270" customWidth="1"/>
    <col min="10243" max="10243" width="16.33203125" style="270" customWidth="1"/>
    <col min="10244" max="10244" width="33.21875" style="270" customWidth="1"/>
    <col min="10245" max="10245" width="12.109375" style="270" customWidth="1"/>
    <col min="10246" max="10246" width="0" style="270" hidden="1" customWidth="1"/>
    <col min="10247" max="10247" width="31.44140625" style="270" customWidth="1"/>
    <col min="10248" max="10248" width="7.6640625" style="270" customWidth="1"/>
    <col min="10249" max="10253" width="0" style="270" hidden="1" customWidth="1"/>
    <col min="10254" max="10255" width="7.44140625" style="270" customWidth="1"/>
    <col min="10256" max="10256" width="0" style="270" hidden="1" customWidth="1"/>
    <col min="10257" max="10257" width="7.44140625" style="270" customWidth="1"/>
    <col min="10258" max="10496" width="8.88671875" style="270"/>
    <col min="10497" max="10497" width="3.88671875" style="270" customWidth="1"/>
    <col min="10498" max="10498" width="18.88671875" style="270" customWidth="1"/>
    <col min="10499" max="10499" width="16.33203125" style="270" customWidth="1"/>
    <col min="10500" max="10500" width="33.21875" style="270" customWidth="1"/>
    <col min="10501" max="10501" width="12.109375" style="270" customWidth="1"/>
    <col min="10502" max="10502" width="0" style="270" hidden="1" customWidth="1"/>
    <col min="10503" max="10503" width="31.44140625" style="270" customWidth="1"/>
    <col min="10504" max="10504" width="7.6640625" style="270" customWidth="1"/>
    <col min="10505" max="10509" width="0" style="270" hidden="1" customWidth="1"/>
    <col min="10510" max="10511" width="7.44140625" style="270" customWidth="1"/>
    <col min="10512" max="10512" width="0" style="270" hidden="1" customWidth="1"/>
    <col min="10513" max="10513" width="7.44140625" style="270" customWidth="1"/>
    <col min="10514" max="10752" width="8.88671875" style="270"/>
    <col min="10753" max="10753" width="3.88671875" style="270" customWidth="1"/>
    <col min="10754" max="10754" width="18.88671875" style="270" customWidth="1"/>
    <col min="10755" max="10755" width="16.33203125" style="270" customWidth="1"/>
    <col min="10756" max="10756" width="33.21875" style="270" customWidth="1"/>
    <col min="10757" max="10757" width="12.109375" style="270" customWidth="1"/>
    <col min="10758" max="10758" width="0" style="270" hidden="1" customWidth="1"/>
    <col min="10759" max="10759" width="31.44140625" style="270" customWidth="1"/>
    <col min="10760" max="10760" width="7.6640625" style="270" customWidth="1"/>
    <col min="10761" max="10765" width="0" style="270" hidden="1" customWidth="1"/>
    <col min="10766" max="10767" width="7.44140625" style="270" customWidth="1"/>
    <col min="10768" max="10768" width="0" style="270" hidden="1" customWidth="1"/>
    <col min="10769" max="10769" width="7.44140625" style="270" customWidth="1"/>
    <col min="10770" max="11008" width="8.88671875" style="270"/>
    <col min="11009" max="11009" width="3.88671875" style="270" customWidth="1"/>
    <col min="11010" max="11010" width="18.88671875" style="270" customWidth="1"/>
    <col min="11011" max="11011" width="16.33203125" style="270" customWidth="1"/>
    <col min="11012" max="11012" width="33.21875" style="270" customWidth="1"/>
    <col min="11013" max="11013" width="12.109375" style="270" customWidth="1"/>
    <col min="11014" max="11014" width="0" style="270" hidden="1" customWidth="1"/>
    <col min="11015" max="11015" width="31.44140625" style="270" customWidth="1"/>
    <col min="11016" max="11016" width="7.6640625" style="270" customWidth="1"/>
    <col min="11017" max="11021" width="0" style="270" hidden="1" customWidth="1"/>
    <col min="11022" max="11023" width="7.44140625" style="270" customWidth="1"/>
    <col min="11024" max="11024" width="0" style="270" hidden="1" customWidth="1"/>
    <col min="11025" max="11025" width="7.44140625" style="270" customWidth="1"/>
    <col min="11026" max="11264" width="8.88671875" style="270"/>
    <col min="11265" max="11265" width="3.88671875" style="270" customWidth="1"/>
    <col min="11266" max="11266" width="18.88671875" style="270" customWidth="1"/>
    <col min="11267" max="11267" width="16.33203125" style="270" customWidth="1"/>
    <col min="11268" max="11268" width="33.21875" style="270" customWidth="1"/>
    <col min="11269" max="11269" width="12.109375" style="270" customWidth="1"/>
    <col min="11270" max="11270" width="0" style="270" hidden="1" customWidth="1"/>
    <col min="11271" max="11271" width="31.44140625" style="270" customWidth="1"/>
    <col min="11272" max="11272" width="7.6640625" style="270" customWidth="1"/>
    <col min="11273" max="11277" width="0" style="270" hidden="1" customWidth="1"/>
    <col min="11278" max="11279" width="7.44140625" style="270" customWidth="1"/>
    <col min="11280" max="11280" width="0" style="270" hidden="1" customWidth="1"/>
    <col min="11281" max="11281" width="7.44140625" style="270" customWidth="1"/>
    <col min="11282" max="11520" width="8.88671875" style="270"/>
    <col min="11521" max="11521" width="3.88671875" style="270" customWidth="1"/>
    <col min="11522" max="11522" width="18.88671875" style="270" customWidth="1"/>
    <col min="11523" max="11523" width="16.33203125" style="270" customWidth="1"/>
    <col min="11524" max="11524" width="33.21875" style="270" customWidth="1"/>
    <col min="11525" max="11525" width="12.109375" style="270" customWidth="1"/>
    <col min="11526" max="11526" width="0" style="270" hidden="1" customWidth="1"/>
    <col min="11527" max="11527" width="31.44140625" style="270" customWidth="1"/>
    <col min="11528" max="11528" width="7.6640625" style="270" customWidth="1"/>
    <col min="11529" max="11533" width="0" style="270" hidden="1" customWidth="1"/>
    <col min="11534" max="11535" width="7.44140625" style="270" customWidth="1"/>
    <col min="11536" max="11536" width="0" style="270" hidden="1" customWidth="1"/>
    <col min="11537" max="11537" width="7.44140625" style="270" customWidth="1"/>
    <col min="11538" max="11776" width="8.88671875" style="270"/>
    <col min="11777" max="11777" width="3.88671875" style="270" customWidth="1"/>
    <col min="11778" max="11778" width="18.88671875" style="270" customWidth="1"/>
    <col min="11779" max="11779" width="16.33203125" style="270" customWidth="1"/>
    <col min="11780" max="11780" width="33.21875" style="270" customWidth="1"/>
    <col min="11781" max="11781" width="12.109375" style="270" customWidth="1"/>
    <col min="11782" max="11782" width="0" style="270" hidden="1" customWidth="1"/>
    <col min="11783" max="11783" width="31.44140625" style="270" customWidth="1"/>
    <col min="11784" max="11784" width="7.6640625" style="270" customWidth="1"/>
    <col min="11785" max="11789" width="0" style="270" hidden="1" customWidth="1"/>
    <col min="11790" max="11791" width="7.44140625" style="270" customWidth="1"/>
    <col min="11792" max="11792" width="0" style="270" hidden="1" customWidth="1"/>
    <col min="11793" max="11793" width="7.44140625" style="270" customWidth="1"/>
    <col min="11794" max="12032" width="8.88671875" style="270"/>
    <col min="12033" max="12033" width="3.88671875" style="270" customWidth="1"/>
    <col min="12034" max="12034" width="18.88671875" style="270" customWidth="1"/>
    <col min="12035" max="12035" width="16.33203125" style="270" customWidth="1"/>
    <col min="12036" max="12036" width="33.21875" style="270" customWidth="1"/>
    <col min="12037" max="12037" width="12.109375" style="270" customWidth="1"/>
    <col min="12038" max="12038" width="0" style="270" hidden="1" customWidth="1"/>
    <col min="12039" max="12039" width="31.44140625" style="270" customWidth="1"/>
    <col min="12040" max="12040" width="7.6640625" style="270" customWidth="1"/>
    <col min="12041" max="12045" width="0" style="270" hidden="1" customWidth="1"/>
    <col min="12046" max="12047" width="7.44140625" style="270" customWidth="1"/>
    <col min="12048" max="12048" width="0" style="270" hidden="1" customWidth="1"/>
    <col min="12049" max="12049" width="7.44140625" style="270" customWidth="1"/>
    <col min="12050" max="12288" width="8.88671875" style="270"/>
    <col min="12289" max="12289" width="3.88671875" style="270" customWidth="1"/>
    <col min="12290" max="12290" width="18.88671875" style="270" customWidth="1"/>
    <col min="12291" max="12291" width="16.33203125" style="270" customWidth="1"/>
    <col min="12292" max="12292" width="33.21875" style="270" customWidth="1"/>
    <col min="12293" max="12293" width="12.109375" style="270" customWidth="1"/>
    <col min="12294" max="12294" width="0" style="270" hidden="1" customWidth="1"/>
    <col min="12295" max="12295" width="31.44140625" style="270" customWidth="1"/>
    <col min="12296" max="12296" width="7.6640625" style="270" customWidth="1"/>
    <col min="12297" max="12301" width="0" style="270" hidden="1" customWidth="1"/>
    <col min="12302" max="12303" width="7.44140625" style="270" customWidth="1"/>
    <col min="12304" max="12304" width="0" style="270" hidden="1" customWidth="1"/>
    <col min="12305" max="12305" width="7.44140625" style="270" customWidth="1"/>
    <col min="12306" max="12544" width="8.88671875" style="270"/>
    <col min="12545" max="12545" width="3.88671875" style="270" customWidth="1"/>
    <col min="12546" max="12546" width="18.88671875" style="270" customWidth="1"/>
    <col min="12547" max="12547" width="16.33203125" style="270" customWidth="1"/>
    <col min="12548" max="12548" width="33.21875" style="270" customWidth="1"/>
    <col min="12549" max="12549" width="12.109375" style="270" customWidth="1"/>
    <col min="12550" max="12550" width="0" style="270" hidden="1" customWidth="1"/>
    <col min="12551" max="12551" width="31.44140625" style="270" customWidth="1"/>
    <col min="12552" max="12552" width="7.6640625" style="270" customWidth="1"/>
    <col min="12553" max="12557" width="0" style="270" hidden="1" customWidth="1"/>
    <col min="12558" max="12559" width="7.44140625" style="270" customWidth="1"/>
    <col min="12560" max="12560" width="0" style="270" hidden="1" customWidth="1"/>
    <col min="12561" max="12561" width="7.44140625" style="270" customWidth="1"/>
    <col min="12562" max="12800" width="8.88671875" style="270"/>
    <col min="12801" max="12801" width="3.88671875" style="270" customWidth="1"/>
    <col min="12802" max="12802" width="18.88671875" style="270" customWidth="1"/>
    <col min="12803" max="12803" width="16.33203125" style="270" customWidth="1"/>
    <col min="12804" max="12804" width="33.21875" style="270" customWidth="1"/>
    <col min="12805" max="12805" width="12.109375" style="270" customWidth="1"/>
    <col min="12806" max="12806" width="0" style="270" hidden="1" customWidth="1"/>
    <col min="12807" max="12807" width="31.44140625" style="270" customWidth="1"/>
    <col min="12808" max="12808" width="7.6640625" style="270" customWidth="1"/>
    <col min="12809" max="12813" width="0" style="270" hidden="1" customWidth="1"/>
    <col min="12814" max="12815" width="7.44140625" style="270" customWidth="1"/>
    <col min="12816" max="12816" width="0" style="270" hidden="1" customWidth="1"/>
    <col min="12817" max="12817" width="7.44140625" style="270" customWidth="1"/>
    <col min="12818" max="13056" width="8.88671875" style="270"/>
    <col min="13057" max="13057" width="3.88671875" style="270" customWidth="1"/>
    <col min="13058" max="13058" width="18.88671875" style="270" customWidth="1"/>
    <col min="13059" max="13059" width="16.33203125" style="270" customWidth="1"/>
    <col min="13060" max="13060" width="33.21875" style="270" customWidth="1"/>
    <col min="13061" max="13061" width="12.109375" style="270" customWidth="1"/>
    <col min="13062" max="13062" width="0" style="270" hidden="1" customWidth="1"/>
    <col min="13063" max="13063" width="31.44140625" style="270" customWidth="1"/>
    <col min="13064" max="13064" width="7.6640625" style="270" customWidth="1"/>
    <col min="13065" max="13069" width="0" style="270" hidden="1" customWidth="1"/>
    <col min="13070" max="13071" width="7.44140625" style="270" customWidth="1"/>
    <col min="13072" max="13072" width="0" style="270" hidden="1" customWidth="1"/>
    <col min="13073" max="13073" width="7.44140625" style="270" customWidth="1"/>
    <col min="13074" max="13312" width="8.88671875" style="270"/>
    <col min="13313" max="13313" width="3.88671875" style="270" customWidth="1"/>
    <col min="13314" max="13314" width="18.88671875" style="270" customWidth="1"/>
    <col min="13315" max="13315" width="16.33203125" style="270" customWidth="1"/>
    <col min="13316" max="13316" width="33.21875" style="270" customWidth="1"/>
    <col min="13317" max="13317" width="12.109375" style="270" customWidth="1"/>
    <col min="13318" max="13318" width="0" style="270" hidden="1" customWidth="1"/>
    <col min="13319" max="13319" width="31.44140625" style="270" customWidth="1"/>
    <col min="13320" max="13320" width="7.6640625" style="270" customWidth="1"/>
    <col min="13321" max="13325" width="0" style="270" hidden="1" customWidth="1"/>
    <col min="13326" max="13327" width="7.44140625" style="270" customWidth="1"/>
    <col min="13328" max="13328" width="0" style="270" hidden="1" customWidth="1"/>
    <col min="13329" max="13329" width="7.44140625" style="270" customWidth="1"/>
    <col min="13330" max="13568" width="8.88671875" style="270"/>
    <col min="13569" max="13569" width="3.88671875" style="270" customWidth="1"/>
    <col min="13570" max="13570" width="18.88671875" style="270" customWidth="1"/>
    <col min="13571" max="13571" width="16.33203125" style="270" customWidth="1"/>
    <col min="13572" max="13572" width="33.21875" style="270" customWidth="1"/>
    <col min="13573" max="13573" width="12.109375" style="270" customWidth="1"/>
    <col min="13574" max="13574" width="0" style="270" hidden="1" customWidth="1"/>
    <col min="13575" max="13575" width="31.44140625" style="270" customWidth="1"/>
    <col min="13576" max="13576" width="7.6640625" style="270" customWidth="1"/>
    <col min="13577" max="13581" width="0" style="270" hidden="1" customWidth="1"/>
    <col min="13582" max="13583" width="7.44140625" style="270" customWidth="1"/>
    <col min="13584" max="13584" width="0" style="270" hidden="1" customWidth="1"/>
    <col min="13585" max="13585" width="7.44140625" style="270" customWidth="1"/>
    <col min="13586" max="13824" width="8.88671875" style="270"/>
    <col min="13825" max="13825" width="3.88671875" style="270" customWidth="1"/>
    <col min="13826" max="13826" width="18.88671875" style="270" customWidth="1"/>
    <col min="13827" max="13827" width="16.33203125" style="270" customWidth="1"/>
    <col min="13828" max="13828" width="33.21875" style="270" customWidth="1"/>
    <col min="13829" max="13829" width="12.109375" style="270" customWidth="1"/>
    <col min="13830" max="13830" width="0" style="270" hidden="1" customWidth="1"/>
    <col min="13831" max="13831" width="31.44140625" style="270" customWidth="1"/>
    <col min="13832" max="13832" width="7.6640625" style="270" customWidth="1"/>
    <col min="13833" max="13837" width="0" style="270" hidden="1" customWidth="1"/>
    <col min="13838" max="13839" width="7.44140625" style="270" customWidth="1"/>
    <col min="13840" max="13840" width="0" style="270" hidden="1" customWidth="1"/>
    <col min="13841" max="13841" width="7.44140625" style="270" customWidth="1"/>
    <col min="13842" max="14080" width="8.88671875" style="270"/>
    <col min="14081" max="14081" width="3.88671875" style="270" customWidth="1"/>
    <col min="14082" max="14082" width="18.88671875" style="270" customWidth="1"/>
    <col min="14083" max="14083" width="16.33203125" style="270" customWidth="1"/>
    <col min="14084" max="14084" width="33.21875" style="270" customWidth="1"/>
    <col min="14085" max="14085" width="12.109375" style="270" customWidth="1"/>
    <col min="14086" max="14086" width="0" style="270" hidden="1" customWidth="1"/>
    <col min="14087" max="14087" width="31.44140625" style="270" customWidth="1"/>
    <col min="14088" max="14088" width="7.6640625" style="270" customWidth="1"/>
    <col min="14089" max="14093" width="0" style="270" hidden="1" customWidth="1"/>
    <col min="14094" max="14095" width="7.44140625" style="270" customWidth="1"/>
    <col min="14096" max="14096" width="0" style="270" hidden="1" customWidth="1"/>
    <col min="14097" max="14097" width="7.44140625" style="270" customWidth="1"/>
    <col min="14098" max="14336" width="8.88671875" style="270"/>
    <col min="14337" max="14337" width="3.88671875" style="270" customWidth="1"/>
    <col min="14338" max="14338" width="18.88671875" style="270" customWidth="1"/>
    <col min="14339" max="14339" width="16.33203125" style="270" customWidth="1"/>
    <col min="14340" max="14340" width="33.21875" style="270" customWidth="1"/>
    <col min="14341" max="14341" width="12.109375" style="270" customWidth="1"/>
    <col min="14342" max="14342" width="0" style="270" hidden="1" customWidth="1"/>
    <col min="14343" max="14343" width="31.44140625" style="270" customWidth="1"/>
    <col min="14344" max="14344" width="7.6640625" style="270" customWidth="1"/>
    <col min="14345" max="14349" width="0" style="270" hidden="1" customWidth="1"/>
    <col min="14350" max="14351" width="7.44140625" style="270" customWidth="1"/>
    <col min="14352" max="14352" width="0" style="270" hidden="1" customWidth="1"/>
    <col min="14353" max="14353" width="7.44140625" style="270" customWidth="1"/>
    <col min="14354" max="14592" width="8.88671875" style="270"/>
    <col min="14593" max="14593" width="3.88671875" style="270" customWidth="1"/>
    <col min="14594" max="14594" width="18.88671875" style="270" customWidth="1"/>
    <col min="14595" max="14595" width="16.33203125" style="270" customWidth="1"/>
    <col min="14596" max="14596" width="33.21875" style="270" customWidth="1"/>
    <col min="14597" max="14597" width="12.109375" style="270" customWidth="1"/>
    <col min="14598" max="14598" width="0" style="270" hidden="1" customWidth="1"/>
    <col min="14599" max="14599" width="31.44140625" style="270" customWidth="1"/>
    <col min="14600" max="14600" width="7.6640625" style="270" customWidth="1"/>
    <col min="14601" max="14605" width="0" style="270" hidden="1" customWidth="1"/>
    <col min="14606" max="14607" width="7.44140625" style="270" customWidth="1"/>
    <col min="14608" max="14608" width="0" style="270" hidden="1" customWidth="1"/>
    <col min="14609" max="14609" width="7.44140625" style="270" customWidth="1"/>
    <col min="14610" max="14848" width="8.88671875" style="270"/>
    <col min="14849" max="14849" width="3.88671875" style="270" customWidth="1"/>
    <col min="14850" max="14850" width="18.88671875" style="270" customWidth="1"/>
    <col min="14851" max="14851" width="16.33203125" style="270" customWidth="1"/>
    <col min="14852" max="14852" width="33.21875" style="270" customWidth="1"/>
    <col min="14853" max="14853" width="12.109375" style="270" customWidth="1"/>
    <col min="14854" max="14854" width="0" style="270" hidden="1" customWidth="1"/>
    <col min="14855" max="14855" width="31.44140625" style="270" customWidth="1"/>
    <col min="14856" max="14856" width="7.6640625" style="270" customWidth="1"/>
    <col min="14857" max="14861" width="0" style="270" hidden="1" customWidth="1"/>
    <col min="14862" max="14863" width="7.44140625" style="270" customWidth="1"/>
    <col min="14864" max="14864" width="0" style="270" hidden="1" customWidth="1"/>
    <col min="14865" max="14865" width="7.44140625" style="270" customWidth="1"/>
    <col min="14866" max="15104" width="8.88671875" style="270"/>
    <col min="15105" max="15105" width="3.88671875" style="270" customWidth="1"/>
    <col min="15106" max="15106" width="18.88671875" style="270" customWidth="1"/>
    <col min="15107" max="15107" width="16.33203125" style="270" customWidth="1"/>
    <col min="15108" max="15108" width="33.21875" style="270" customWidth="1"/>
    <col min="15109" max="15109" width="12.109375" style="270" customWidth="1"/>
    <col min="15110" max="15110" width="0" style="270" hidden="1" customWidth="1"/>
    <col min="15111" max="15111" width="31.44140625" style="270" customWidth="1"/>
    <col min="15112" max="15112" width="7.6640625" style="270" customWidth="1"/>
    <col min="15113" max="15117" width="0" style="270" hidden="1" customWidth="1"/>
    <col min="15118" max="15119" width="7.44140625" style="270" customWidth="1"/>
    <col min="15120" max="15120" width="0" style="270" hidden="1" customWidth="1"/>
    <col min="15121" max="15121" width="7.44140625" style="270" customWidth="1"/>
    <col min="15122" max="15360" width="8.88671875" style="270"/>
    <col min="15361" max="15361" width="3.88671875" style="270" customWidth="1"/>
    <col min="15362" max="15362" width="18.88671875" style="270" customWidth="1"/>
    <col min="15363" max="15363" width="16.33203125" style="270" customWidth="1"/>
    <col min="15364" max="15364" width="33.21875" style="270" customWidth="1"/>
    <col min="15365" max="15365" width="12.109375" style="270" customWidth="1"/>
    <col min="15366" max="15366" width="0" style="270" hidden="1" customWidth="1"/>
    <col min="15367" max="15367" width="31.44140625" style="270" customWidth="1"/>
    <col min="15368" max="15368" width="7.6640625" style="270" customWidth="1"/>
    <col min="15369" max="15373" width="0" style="270" hidden="1" customWidth="1"/>
    <col min="15374" max="15375" width="7.44140625" style="270" customWidth="1"/>
    <col min="15376" max="15376" width="0" style="270" hidden="1" customWidth="1"/>
    <col min="15377" max="15377" width="7.44140625" style="270" customWidth="1"/>
    <col min="15378" max="15616" width="8.88671875" style="270"/>
    <col min="15617" max="15617" width="3.88671875" style="270" customWidth="1"/>
    <col min="15618" max="15618" width="18.88671875" style="270" customWidth="1"/>
    <col min="15619" max="15619" width="16.33203125" style="270" customWidth="1"/>
    <col min="15620" max="15620" width="33.21875" style="270" customWidth="1"/>
    <col min="15621" max="15621" width="12.109375" style="270" customWidth="1"/>
    <col min="15622" max="15622" width="0" style="270" hidden="1" customWidth="1"/>
    <col min="15623" max="15623" width="31.44140625" style="270" customWidth="1"/>
    <col min="15624" max="15624" width="7.6640625" style="270" customWidth="1"/>
    <col min="15625" max="15629" width="0" style="270" hidden="1" customWidth="1"/>
    <col min="15630" max="15631" width="7.44140625" style="270" customWidth="1"/>
    <col min="15632" max="15632" width="0" style="270" hidden="1" customWidth="1"/>
    <col min="15633" max="15633" width="7.44140625" style="270" customWidth="1"/>
    <col min="15634" max="15872" width="8.88671875" style="270"/>
    <col min="15873" max="15873" width="3.88671875" style="270" customWidth="1"/>
    <col min="15874" max="15874" width="18.88671875" style="270" customWidth="1"/>
    <col min="15875" max="15875" width="16.33203125" style="270" customWidth="1"/>
    <col min="15876" max="15876" width="33.21875" style="270" customWidth="1"/>
    <col min="15877" max="15877" width="12.109375" style="270" customWidth="1"/>
    <col min="15878" max="15878" width="0" style="270" hidden="1" customWidth="1"/>
    <col min="15879" max="15879" width="31.44140625" style="270" customWidth="1"/>
    <col min="15880" max="15880" width="7.6640625" style="270" customWidth="1"/>
    <col min="15881" max="15885" width="0" style="270" hidden="1" customWidth="1"/>
    <col min="15886" max="15887" width="7.44140625" style="270" customWidth="1"/>
    <col min="15888" max="15888" width="0" style="270" hidden="1" customWidth="1"/>
    <col min="15889" max="15889" width="7.44140625" style="270" customWidth="1"/>
    <col min="15890" max="16128" width="8.88671875" style="270"/>
    <col min="16129" max="16129" width="3.88671875" style="270" customWidth="1"/>
    <col min="16130" max="16130" width="18.88671875" style="270" customWidth="1"/>
    <col min="16131" max="16131" width="16.33203125" style="270" customWidth="1"/>
    <col min="16132" max="16132" width="33.21875" style="270" customWidth="1"/>
    <col min="16133" max="16133" width="12.109375" style="270" customWidth="1"/>
    <col min="16134" max="16134" width="0" style="270" hidden="1" customWidth="1"/>
    <col min="16135" max="16135" width="31.44140625" style="270" customWidth="1"/>
    <col min="16136" max="16136" width="7.6640625" style="270" customWidth="1"/>
    <col min="16137" max="16141" width="0" style="270" hidden="1" customWidth="1"/>
    <col min="16142" max="16143" width="7.44140625" style="270" customWidth="1"/>
    <col min="16144" max="16144" width="0" style="270" hidden="1" customWidth="1"/>
    <col min="16145" max="16145" width="7.44140625" style="270" customWidth="1"/>
    <col min="16146" max="16384" width="8.88671875" style="270"/>
  </cols>
  <sheetData>
    <row r="1" spans="1:17" ht="24.6" x14ac:dyDescent="0.4">
      <c r="A1" s="471" t="str">
        <f>[3]Altalanos!$A$6</f>
        <v>Somogy Vármegyei Tenisz DO B kategória - Fiú</v>
      </c>
      <c r="B1" s="262"/>
      <c r="C1" s="262"/>
      <c r="D1" s="263"/>
      <c r="E1" s="264" t="s">
        <v>44</v>
      </c>
      <c r="F1" s="265"/>
      <c r="G1" s="266"/>
      <c r="H1" s="267"/>
      <c r="I1" s="267"/>
      <c r="J1" s="268"/>
      <c r="K1" s="268"/>
      <c r="L1" s="268"/>
      <c r="M1" s="268"/>
      <c r="N1" s="268"/>
      <c r="O1" s="268"/>
      <c r="P1" s="268"/>
      <c r="Q1" s="269"/>
    </row>
    <row r="2" spans="1:17" ht="13.8" thickBot="1" x14ac:dyDescent="0.3">
      <c r="B2" s="271" t="s">
        <v>43</v>
      </c>
      <c r="C2" s="457" t="str">
        <f>[3]Altalanos!$D$8</f>
        <v>IV.kcs.-U12-F</v>
      </c>
      <c r="D2" s="265"/>
      <c r="E2" s="264" t="s">
        <v>29</v>
      </c>
      <c r="F2" s="272"/>
      <c r="G2" s="272"/>
      <c r="H2" s="273"/>
      <c r="I2" s="273"/>
      <c r="J2" s="267"/>
      <c r="K2" s="267"/>
      <c r="L2" s="267"/>
      <c r="M2" s="267"/>
      <c r="N2" s="274"/>
      <c r="O2" s="275"/>
      <c r="P2" s="275"/>
      <c r="Q2" s="274"/>
    </row>
    <row r="3" spans="1:17" s="285" customFormat="1" ht="13.8" thickBot="1" x14ac:dyDescent="0.3">
      <c r="A3" s="276" t="s">
        <v>42</v>
      </c>
      <c r="B3" s="277"/>
      <c r="C3" s="277"/>
      <c r="D3" s="277"/>
      <c r="E3" s="277"/>
      <c r="F3" s="277"/>
      <c r="G3" s="277"/>
      <c r="H3" s="277"/>
      <c r="I3" s="278"/>
      <c r="J3" s="279"/>
      <c r="K3" s="280"/>
      <c r="L3" s="280"/>
      <c r="M3" s="280"/>
      <c r="N3" s="281" t="s">
        <v>28</v>
      </c>
      <c r="O3" s="282"/>
      <c r="P3" s="283"/>
      <c r="Q3" s="284"/>
    </row>
    <row r="4" spans="1:17" s="285" customFormat="1" x14ac:dyDescent="0.25">
      <c r="A4" s="286" t="s">
        <v>21</v>
      </c>
      <c r="B4" s="286"/>
      <c r="C4" s="287" t="s">
        <v>19</v>
      </c>
      <c r="D4" s="286" t="s">
        <v>24</v>
      </c>
      <c r="E4" s="288"/>
      <c r="G4" s="289"/>
      <c r="H4" s="290" t="s">
        <v>25</v>
      </c>
      <c r="I4" s="291"/>
      <c r="J4" s="292"/>
      <c r="K4" s="293"/>
      <c r="L4" s="293"/>
      <c r="M4" s="293"/>
      <c r="N4" s="292"/>
      <c r="O4" s="294"/>
      <c r="P4" s="294"/>
      <c r="Q4" s="295"/>
    </row>
    <row r="5" spans="1:17" s="285" customFormat="1" ht="13.8" thickBot="1" x14ac:dyDescent="0.3">
      <c r="A5" s="296">
        <f>[3]Altalanos!$A$10</f>
        <v>46135</v>
      </c>
      <c r="B5" s="296"/>
      <c r="C5" s="297" t="str">
        <f>[3]Altalanos!$C$10</f>
        <v>Balatonboglár</v>
      </c>
      <c r="D5" s="298" t="str">
        <f>[3]Altalanos!$D$10</f>
        <v xml:space="preserve">  </v>
      </c>
      <c r="E5" s="298"/>
      <c r="F5" s="298"/>
      <c r="G5" s="298"/>
      <c r="H5" s="299" t="str">
        <f>[3]Altalanos!$E$10</f>
        <v>Nagyistók-Nádasi Judit</v>
      </c>
      <c r="I5" s="300"/>
      <c r="J5" s="301"/>
      <c r="K5" s="302"/>
      <c r="L5" s="302"/>
      <c r="M5" s="302"/>
      <c r="N5" s="301"/>
      <c r="O5" s="298"/>
      <c r="P5" s="298"/>
      <c r="Q5" s="303"/>
    </row>
    <row r="6" spans="1:17" ht="30" customHeight="1" thickBot="1" x14ac:dyDescent="0.3">
      <c r="A6" s="304" t="s">
        <v>30</v>
      </c>
      <c r="B6" s="305" t="s">
        <v>22</v>
      </c>
      <c r="C6" s="305" t="s">
        <v>23</v>
      </c>
      <c r="D6" s="305" t="s">
        <v>26</v>
      </c>
      <c r="E6" s="306" t="s">
        <v>27</v>
      </c>
      <c r="F6" s="306" t="s">
        <v>31</v>
      </c>
      <c r="G6" s="306" t="s">
        <v>83</v>
      </c>
      <c r="H6" s="307" t="s">
        <v>32</v>
      </c>
      <c r="I6" s="308"/>
      <c r="J6" s="309" t="s">
        <v>14</v>
      </c>
      <c r="K6" s="310" t="s">
        <v>12</v>
      </c>
      <c r="L6" s="311" t="s">
        <v>0</v>
      </c>
      <c r="M6" s="312" t="s">
        <v>13</v>
      </c>
      <c r="N6" s="313" t="s">
        <v>40</v>
      </c>
      <c r="O6" s="314" t="s">
        <v>33</v>
      </c>
      <c r="P6" s="315" t="s">
        <v>1</v>
      </c>
      <c r="Q6" s="306" t="s">
        <v>34</v>
      </c>
    </row>
    <row r="7" spans="1:17" s="330" customFormat="1" ht="18.899999999999999" customHeight="1" x14ac:dyDescent="0.25">
      <c r="A7" s="316">
        <v>1</v>
      </c>
      <c r="B7" s="337" t="s">
        <v>95</v>
      </c>
      <c r="C7" s="337" t="s">
        <v>404</v>
      </c>
      <c r="D7" s="319" t="s">
        <v>350</v>
      </c>
      <c r="E7" s="320" t="s">
        <v>405</v>
      </c>
      <c r="F7" s="321"/>
      <c r="G7" s="322"/>
      <c r="H7" s="323"/>
      <c r="I7" s="323"/>
      <c r="J7" s="324"/>
      <c r="K7" s="325"/>
      <c r="L7" s="326"/>
      <c r="M7" s="325"/>
      <c r="N7" s="327"/>
      <c r="O7" s="323"/>
      <c r="P7" s="328"/>
      <c r="Q7" s="329"/>
    </row>
    <row r="8" spans="1:17" s="330" customFormat="1" ht="18.899999999999999" customHeight="1" x14ac:dyDescent="0.25">
      <c r="A8" s="316">
        <v>2</v>
      </c>
      <c r="B8" s="337" t="s">
        <v>406</v>
      </c>
      <c r="C8" s="337" t="s">
        <v>328</v>
      </c>
      <c r="D8" s="319" t="s">
        <v>378</v>
      </c>
      <c r="E8" s="320" t="s">
        <v>407</v>
      </c>
      <c r="F8" s="333"/>
      <c r="G8" s="334"/>
      <c r="H8" s="323"/>
      <c r="I8" s="323"/>
      <c r="J8" s="324"/>
      <c r="K8" s="325"/>
      <c r="L8" s="326"/>
      <c r="M8" s="325"/>
      <c r="N8" s="327"/>
      <c r="O8" s="323"/>
      <c r="P8" s="328"/>
      <c r="Q8" s="329"/>
    </row>
    <row r="9" spans="1:17" s="330" customFormat="1" ht="18.899999999999999" customHeight="1" x14ac:dyDescent="0.25">
      <c r="A9" s="316">
        <v>3</v>
      </c>
      <c r="B9" s="337" t="s">
        <v>338</v>
      </c>
      <c r="C9" s="337" t="s">
        <v>408</v>
      </c>
      <c r="D9" s="319" t="s">
        <v>409</v>
      </c>
      <c r="E9" s="320" t="s">
        <v>410</v>
      </c>
      <c r="F9" s="333"/>
      <c r="G9" s="334"/>
      <c r="H9" s="323"/>
      <c r="I9" s="323"/>
      <c r="J9" s="324"/>
      <c r="K9" s="325"/>
      <c r="L9" s="326"/>
      <c r="M9" s="325"/>
      <c r="N9" s="327"/>
      <c r="O9" s="323"/>
      <c r="P9" s="335"/>
      <c r="Q9" s="336"/>
    </row>
    <row r="10" spans="1:17" s="330" customFormat="1" ht="18.899999999999999" customHeight="1" x14ac:dyDescent="0.25">
      <c r="A10" s="316">
        <v>4</v>
      </c>
      <c r="B10" s="337" t="s">
        <v>411</v>
      </c>
      <c r="C10" s="337" t="s">
        <v>360</v>
      </c>
      <c r="D10" s="319" t="s">
        <v>378</v>
      </c>
      <c r="E10" s="320" t="s">
        <v>412</v>
      </c>
      <c r="F10" s="333"/>
      <c r="G10" s="334"/>
      <c r="H10" s="323"/>
      <c r="I10" s="323"/>
      <c r="J10" s="324"/>
      <c r="K10" s="325"/>
      <c r="L10" s="326"/>
      <c r="M10" s="325"/>
      <c r="N10" s="327"/>
      <c r="O10" s="323"/>
      <c r="P10" s="338"/>
      <c r="Q10" s="339"/>
    </row>
    <row r="11" spans="1:17" s="330" customFormat="1" ht="18.899999999999999" customHeight="1" x14ac:dyDescent="0.25">
      <c r="A11" s="316">
        <v>5</v>
      </c>
      <c r="B11" s="337" t="s">
        <v>413</v>
      </c>
      <c r="C11" s="337" t="s">
        <v>414</v>
      </c>
      <c r="D11" s="319" t="s">
        <v>415</v>
      </c>
      <c r="E11" s="320" t="s">
        <v>416</v>
      </c>
      <c r="F11" s="333"/>
      <c r="G11" s="334"/>
      <c r="H11" s="323"/>
      <c r="I11" s="323"/>
      <c r="J11" s="324"/>
      <c r="K11" s="325"/>
      <c r="L11" s="326"/>
      <c r="M11" s="325"/>
      <c r="N11" s="327"/>
      <c r="O11" s="323"/>
      <c r="P11" s="338"/>
      <c r="Q11" s="339"/>
    </row>
    <row r="12" spans="1:17" s="330" customFormat="1" ht="18.899999999999999" customHeight="1" x14ac:dyDescent="0.25">
      <c r="A12" s="316">
        <v>6</v>
      </c>
      <c r="B12" s="337" t="s">
        <v>417</v>
      </c>
      <c r="C12" s="337" t="s">
        <v>118</v>
      </c>
      <c r="D12" s="319" t="s">
        <v>418</v>
      </c>
      <c r="E12" s="320" t="s">
        <v>419</v>
      </c>
      <c r="F12" s="333"/>
      <c r="G12" s="334"/>
      <c r="H12" s="323"/>
      <c r="I12" s="323"/>
      <c r="J12" s="324"/>
      <c r="K12" s="325"/>
      <c r="L12" s="326"/>
      <c r="M12" s="325"/>
      <c r="N12" s="327"/>
      <c r="O12" s="323"/>
      <c r="P12" s="338"/>
      <c r="Q12" s="339"/>
    </row>
    <row r="13" spans="1:17" s="330" customFormat="1" ht="18.899999999999999" customHeight="1" x14ac:dyDescent="0.25">
      <c r="A13" s="316">
        <v>7</v>
      </c>
      <c r="B13" s="337" t="s">
        <v>420</v>
      </c>
      <c r="C13" s="337" t="s">
        <v>421</v>
      </c>
      <c r="D13" s="319" t="s">
        <v>422</v>
      </c>
      <c r="E13" s="320" t="s">
        <v>423</v>
      </c>
      <c r="F13" s="333"/>
      <c r="G13" s="334"/>
      <c r="H13" s="323"/>
      <c r="I13" s="323"/>
      <c r="J13" s="324"/>
      <c r="K13" s="325"/>
      <c r="L13" s="326"/>
      <c r="M13" s="325"/>
      <c r="N13" s="327"/>
      <c r="O13" s="323"/>
      <c r="P13" s="338"/>
      <c r="Q13" s="339"/>
    </row>
    <row r="14" spans="1:17" s="330" customFormat="1" ht="18.899999999999999" customHeight="1" x14ac:dyDescent="0.25">
      <c r="A14" s="316">
        <v>8</v>
      </c>
      <c r="B14" s="337" t="s">
        <v>424</v>
      </c>
      <c r="C14" s="337" t="s">
        <v>425</v>
      </c>
      <c r="D14" s="319" t="s">
        <v>388</v>
      </c>
      <c r="E14" s="320" t="s">
        <v>426</v>
      </c>
      <c r="F14" s="333"/>
      <c r="G14" s="334"/>
      <c r="H14" s="323"/>
      <c r="I14" s="323"/>
      <c r="J14" s="324"/>
      <c r="K14" s="325"/>
      <c r="L14" s="326"/>
      <c r="M14" s="325"/>
      <c r="N14" s="327"/>
      <c r="O14" s="323"/>
      <c r="P14" s="338"/>
      <c r="Q14" s="339"/>
    </row>
    <row r="15" spans="1:17" s="330" customFormat="1" ht="18.899999999999999" customHeight="1" x14ac:dyDescent="0.25">
      <c r="A15" s="316">
        <v>9</v>
      </c>
      <c r="B15" s="337"/>
      <c r="C15" s="337"/>
      <c r="D15" s="323"/>
      <c r="E15" s="320"/>
      <c r="F15" s="329"/>
      <c r="G15" s="329"/>
      <c r="H15" s="323"/>
      <c r="I15" s="323"/>
      <c r="J15" s="324"/>
      <c r="K15" s="325"/>
      <c r="L15" s="326"/>
      <c r="M15" s="340"/>
      <c r="N15" s="327"/>
      <c r="O15" s="323"/>
      <c r="P15" s="329"/>
      <c r="Q15" s="329"/>
    </row>
    <row r="16" spans="1:17" s="330" customFormat="1" ht="18.899999999999999" customHeight="1" x14ac:dyDescent="0.25">
      <c r="A16" s="316">
        <v>10</v>
      </c>
      <c r="B16" s="341"/>
      <c r="C16" s="337"/>
      <c r="D16" s="323"/>
      <c r="E16" s="320"/>
      <c r="F16" s="329"/>
      <c r="G16" s="329"/>
      <c r="H16" s="323"/>
      <c r="I16" s="323"/>
      <c r="J16" s="324"/>
      <c r="K16" s="325"/>
      <c r="L16" s="326"/>
      <c r="M16" s="340"/>
      <c r="N16" s="327"/>
      <c r="O16" s="323"/>
      <c r="P16" s="328"/>
      <c r="Q16" s="329"/>
    </row>
    <row r="17" spans="1:17" s="330" customFormat="1" ht="18.899999999999999" customHeight="1" x14ac:dyDescent="0.25">
      <c r="A17" s="316">
        <v>11</v>
      </c>
      <c r="B17" s="337"/>
      <c r="C17" s="337"/>
      <c r="D17" s="319" t="s">
        <v>427</v>
      </c>
      <c r="E17" s="320"/>
      <c r="F17" s="329"/>
      <c r="G17" s="329"/>
      <c r="H17" s="323"/>
      <c r="I17" s="323"/>
      <c r="J17" s="324"/>
      <c r="K17" s="325"/>
      <c r="L17" s="326"/>
      <c r="M17" s="340"/>
      <c r="N17" s="327"/>
      <c r="O17" s="323"/>
      <c r="P17" s="328"/>
      <c r="Q17" s="329"/>
    </row>
    <row r="18" spans="1:17" s="330" customFormat="1" ht="18.899999999999999" customHeight="1" x14ac:dyDescent="0.25">
      <c r="A18" s="316">
        <v>12</v>
      </c>
      <c r="B18" s="337"/>
      <c r="C18" s="337"/>
      <c r="D18" s="319" t="s">
        <v>428</v>
      </c>
      <c r="E18" s="320"/>
      <c r="F18" s="329"/>
      <c r="G18" s="329"/>
      <c r="H18" s="323"/>
      <c r="I18" s="323"/>
      <c r="J18" s="324"/>
      <c r="K18" s="325"/>
      <c r="L18" s="326"/>
      <c r="M18" s="340"/>
      <c r="N18" s="327"/>
      <c r="O18" s="323"/>
      <c r="P18" s="328"/>
      <c r="Q18" s="329"/>
    </row>
    <row r="19" spans="1:17" s="330" customFormat="1" ht="18.899999999999999" customHeight="1" x14ac:dyDescent="0.25">
      <c r="A19" s="316">
        <v>13</v>
      </c>
      <c r="B19" s="337"/>
      <c r="C19" s="337"/>
      <c r="D19" s="323"/>
      <c r="E19" s="320"/>
      <c r="F19" s="329"/>
      <c r="G19" s="329"/>
      <c r="H19" s="323"/>
      <c r="I19" s="323"/>
      <c r="J19" s="324"/>
      <c r="K19" s="325"/>
      <c r="L19" s="326"/>
      <c r="M19" s="340"/>
      <c r="N19" s="327"/>
      <c r="O19" s="323"/>
      <c r="P19" s="328"/>
      <c r="Q19" s="329"/>
    </row>
    <row r="20" spans="1:17" s="330" customFormat="1" ht="18.899999999999999" customHeight="1" x14ac:dyDescent="0.25">
      <c r="A20" s="316">
        <v>14</v>
      </c>
      <c r="B20" s="337"/>
      <c r="C20" s="337"/>
      <c r="D20" s="323"/>
      <c r="E20" s="320"/>
      <c r="F20" s="329"/>
      <c r="G20" s="329"/>
      <c r="H20" s="323"/>
      <c r="I20" s="323"/>
      <c r="J20" s="324"/>
      <c r="K20" s="325"/>
      <c r="L20" s="326"/>
      <c r="M20" s="340"/>
      <c r="N20" s="327"/>
      <c r="O20" s="323"/>
      <c r="P20" s="328"/>
      <c r="Q20" s="329"/>
    </row>
    <row r="21" spans="1:17" s="330" customFormat="1" ht="18.899999999999999" customHeight="1" x14ac:dyDescent="0.25">
      <c r="A21" s="316">
        <v>15</v>
      </c>
      <c r="B21" s="337"/>
      <c r="C21" s="337"/>
      <c r="D21" s="323"/>
      <c r="E21" s="320"/>
      <c r="F21" s="329"/>
      <c r="G21" s="329"/>
      <c r="H21" s="323"/>
      <c r="I21" s="323"/>
      <c r="J21" s="324"/>
      <c r="K21" s="325"/>
      <c r="L21" s="326"/>
      <c r="M21" s="340"/>
      <c r="N21" s="327"/>
      <c r="O21" s="323"/>
      <c r="P21" s="328"/>
      <c r="Q21" s="329"/>
    </row>
    <row r="22" spans="1:17" s="330" customFormat="1" ht="18.899999999999999" customHeight="1" x14ac:dyDescent="0.25">
      <c r="A22" s="316">
        <v>16</v>
      </c>
      <c r="B22" s="337"/>
      <c r="C22" s="337"/>
      <c r="D22" s="323"/>
      <c r="E22" s="320"/>
      <c r="F22" s="329"/>
      <c r="G22" s="329"/>
      <c r="H22" s="323"/>
      <c r="I22" s="323"/>
      <c r="J22" s="324"/>
      <c r="K22" s="325"/>
      <c r="L22" s="326"/>
      <c r="M22" s="340"/>
      <c r="N22" s="327"/>
      <c r="O22" s="323"/>
      <c r="P22" s="328"/>
      <c r="Q22" s="329"/>
    </row>
    <row r="23" spans="1:17" s="330" customFormat="1" ht="18.899999999999999" customHeight="1" x14ac:dyDescent="0.25">
      <c r="A23" s="316">
        <v>17</v>
      </c>
      <c r="B23" s="337"/>
      <c r="C23" s="337"/>
      <c r="D23" s="323"/>
      <c r="E23" s="320"/>
      <c r="F23" s="329"/>
      <c r="G23" s="329"/>
      <c r="H23" s="323"/>
      <c r="I23" s="323"/>
      <c r="J23" s="324"/>
      <c r="K23" s="325"/>
      <c r="L23" s="326"/>
      <c r="M23" s="340"/>
      <c r="N23" s="327"/>
      <c r="O23" s="323"/>
      <c r="P23" s="328"/>
      <c r="Q23" s="329"/>
    </row>
    <row r="24" spans="1:17" s="330" customFormat="1" ht="18.899999999999999" customHeight="1" x14ac:dyDescent="0.25">
      <c r="A24" s="316">
        <v>18</v>
      </c>
      <c r="B24" s="337"/>
      <c r="C24" s="337"/>
      <c r="D24" s="323"/>
      <c r="E24" s="320"/>
      <c r="F24" s="329"/>
      <c r="G24" s="329"/>
      <c r="H24" s="323"/>
      <c r="I24" s="323"/>
      <c r="J24" s="324"/>
      <c r="K24" s="325"/>
      <c r="L24" s="326"/>
      <c r="M24" s="340"/>
      <c r="N24" s="327"/>
      <c r="O24" s="323"/>
      <c r="P24" s="328"/>
      <c r="Q24" s="329"/>
    </row>
    <row r="25" spans="1:17" s="330" customFormat="1" ht="18.899999999999999" customHeight="1" x14ac:dyDescent="0.25">
      <c r="A25" s="316">
        <v>19</v>
      </c>
      <c r="B25" s="337"/>
      <c r="C25" s="337"/>
      <c r="D25" s="323"/>
      <c r="E25" s="320"/>
      <c r="F25" s="329"/>
      <c r="G25" s="329"/>
      <c r="H25" s="323"/>
      <c r="I25" s="323"/>
      <c r="J25" s="324"/>
      <c r="K25" s="325"/>
      <c r="L25" s="326"/>
      <c r="M25" s="340"/>
      <c r="N25" s="327"/>
      <c r="O25" s="323"/>
      <c r="P25" s="328"/>
      <c r="Q25" s="329"/>
    </row>
    <row r="26" spans="1:17" s="330" customFormat="1" ht="18.899999999999999" customHeight="1" x14ac:dyDescent="0.25">
      <c r="A26" s="316">
        <v>20</v>
      </c>
      <c r="B26" s="337"/>
      <c r="C26" s="337"/>
      <c r="D26" s="323"/>
      <c r="E26" s="320"/>
      <c r="F26" s="329"/>
      <c r="G26" s="329"/>
      <c r="H26" s="323"/>
      <c r="I26" s="323"/>
      <c r="J26" s="324"/>
      <c r="K26" s="325"/>
      <c r="L26" s="326"/>
      <c r="M26" s="340"/>
      <c r="N26" s="327"/>
      <c r="O26" s="323"/>
      <c r="P26" s="328"/>
      <c r="Q26" s="329"/>
    </row>
    <row r="27" spans="1:17" s="330" customFormat="1" ht="18.899999999999999" customHeight="1" x14ac:dyDescent="0.25">
      <c r="A27" s="316">
        <v>21</v>
      </c>
      <c r="B27" s="337"/>
      <c r="C27" s="337"/>
      <c r="D27" s="323"/>
      <c r="E27" s="320"/>
      <c r="F27" s="329"/>
      <c r="G27" s="329"/>
      <c r="H27" s="323"/>
      <c r="I27" s="323"/>
      <c r="J27" s="324"/>
      <c r="K27" s="325"/>
      <c r="L27" s="326"/>
      <c r="M27" s="340"/>
      <c r="N27" s="327"/>
      <c r="O27" s="323"/>
      <c r="P27" s="328"/>
      <c r="Q27" s="329"/>
    </row>
    <row r="28" spans="1:17" s="330" customFormat="1" ht="18.899999999999999" customHeight="1" x14ac:dyDescent="0.25">
      <c r="A28" s="316">
        <v>22</v>
      </c>
      <c r="B28" s="337"/>
      <c r="C28" s="337"/>
      <c r="D28" s="323"/>
      <c r="E28" s="342"/>
      <c r="F28" s="343"/>
      <c r="G28" s="336"/>
      <c r="H28" s="323"/>
      <c r="I28" s="323"/>
      <c r="J28" s="324"/>
      <c r="K28" s="325"/>
      <c r="L28" s="326"/>
      <c r="M28" s="340"/>
      <c r="N28" s="327"/>
      <c r="O28" s="323"/>
      <c r="P28" s="328"/>
      <c r="Q28" s="329"/>
    </row>
    <row r="29" spans="1:17" s="330" customFormat="1" ht="18.899999999999999" customHeight="1" x14ac:dyDescent="0.25">
      <c r="A29" s="316">
        <v>23</v>
      </c>
      <c r="B29" s="337"/>
      <c r="C29" s="337"/>
      <c r="D29" s="323"/>
      <c r="E29" s="344"/>
      <c r="F29" s="329"/>
      <c r="G29" s="329"/>
      <c r="H29" s="323"/>
      <c r="I29" s="323"/>
      <c r="J29" s="324"/>
      <c r="K29" s="325"/>
      <c r="L29" s="326"/>
      <c r="M29" s="340"/>
      <c r="N29" s="327"/>
      <c r="O29" s="323"/>
      <c r="P29" s="328"/>
      <c r="Q29" s="329"/>
    </row>
    <row r="30" spans="1:17" s="330" customFormat="1" ht="18.899999999999999" customHeight="1" x14ac:dyDescent="0.25">
      <c r="A30" s="316">
        <v>24</v>
      </c>
      <c r="B30" s="337"/>
      <c r="C30" s="337"/>
      <c r="D30" s="323"/>
      <c r="E30" s="320"/>
      <c r="F30" s="329"/>
      <c r="G30" s="329"/>
      <c r="H30" s="323"/>
      <c r="I30" s="323"/>
      <c r="J30" s="324"/>
      <c r="K30" s="325"/>
      <c r="L30" s="326"/>
      <c r="M30" s="340"/>
      <c r="N30" s="327"/>
      <c r="O30" s="323"/>
      <c r="P30" s="328"/>
      <c r="Q30" s="329"/>
    </row>
    <row r="31" spans="1:17" s="330" customFormat="1" ht="18.899999999999999" customHeight="1" x14ac:dyDescent="0.25">
      <c r="A31" s="316">
        <v>25</v>
      </c>
      <c r="B31" s="337"/>
      <c r="C31" s="337"/>
      <c r="D31" s="323"/>
      <c r="E31" s="320"/>
      <c r="F31" s="329"/>
      <c r="G31" s="329"/>
      <c r="H31" s="323"/>
      <c r="I31" s="323"/>
      <c r="J31" s="324"/>
      <c r="K31" s="325"/>
      <c r="L31" s="326"/>
      <c r="M31" s="340"/>
      <c r="N31" s="327"/>
      <c r="O31" s="323"/>
      <c r="P31" s="328"/>
      <c r="Q31" s="329"/>
    </row>
    <row r="32" spans="1:17" s="330" customFormat="1" ht="18.899999999999999" customHeight="1" x14ac:dyDescent="0.25">
      <c r="A32" s="316">
        <v>26</v>
      </c>
      <c r="B32" s="337"/>
      <c r="C32" s="337"/>
      <c r="D32" s="323"/>
      <c r="E32" s="458"/>
      <c r="F32" s="329"/>
      <c r="G32" s="329"/>
      <c r="H32" s="323"/>
      <c r="I32" s="323"/>
      <c r="J32" s="324"/>
      <c r="K32" s="325"/>
      <c r="L32" s="326"/>
      <c r="M32" s="340"/>
      <c r="N32" s="327"/>
      <c r="O32" s="323"/>
      <c r="P32" s="328"/>
      <c r="Q32" s="329"/>
    </row>
    <row r="33" spans="1:17" s="330" customFormat="1" ht="18.899999999999999" customHeight="1" x14ac:dyDescent="0.25">
      <c r="A33" s="316">
        <v>27</v>
      </c>
      <c r="B33" s="337"/>
      <c r="C33" s="337"/>
      <c r="D33" s="323"/>
      <c r="E33" s="320"/>
      <c r="F33" s="329"/>
      <c r="G33" s="329"/>
      <c r="H33" s="323"/>
      <c r="I33" s="323"/>
      <c r="J33" s="324"/>
      <c r="K33" s="325"/>
      <c r="L33" s="326"/>
      <c r="M33" s="340"/>
      <c r="N33" s="327"/>
      <c r="O33" s="323"/>
      <c r="P33" s="328"/>
      <c r="Q33" s="329"/>
    </row>
    <row r="34" spans="1:17" s="330" customFormat="1" ht="18.899999999999999" customHeight="1" x14ac:dyDescent="0.25">
      <c r="A34" s="316">
        <v>28</v>
      </c>
      <c r="B34" s="337"/>
      <c r="C34" s="337"/>
      <c r="D34" s="323"/>
      <c r="E34" s="320"/>
      <c r="F34" s="329"/>
      <c r="G34" s="329"/>
      <c r="H34" s="323"/>
      <c r="I34" s="323"/>
      <c r="J34" s="324"/>
      <c r="K34" s="325"/>
      <c r="L34" s="326"/>
      <c r="M34" s="340"/>
      <c r="N34" s="327"/>
      <c r="O34" s="323"/>
      <c r="P34" s="328"/>
      <c r="Q34" s="329"/>
    </row>
    <row r="35" spans="1:17" s="330" customFormat="1" ht="18.899999999999999" customHeight="1" x14ac:dyDescent="0.25">
      <c r="A35" s="316">
        <v>29</v>
      </c>
      <c r="B35" s="337"/>
      <c r="C35" s="337"/>
      <c r="D35" s="323"/>
      <c r="E35" s="320"/>
      <c r="F35" s="329"/>
      <c r="G35" s="329"/>
      <c r="H35" s="323"/>
      <c r="I35" s="323"/>
      <c r="J35" s="324"/>
      <c r="K35" s="325"/>
      <c r="L35" s="326"/>
      <c r="M35" s="340"/>
      <c r="N35" s="327"/>
      <c r="O35" s="323"/>
      <c r="P35" s="328"/>
      <c r="Q35" s="329"/>
    </row>
    <row r="36" spans="1:17" s="330" customFormat="1" ht="18.899999999999999" customHeight="1" x14ac:dyDescent="0.25">
      <c r="A36" s="316">
        <v>30</v>
      </c>
      <c r="B36" s="337"/>
      <c r="C36" s="337"/>
      <c r="D36" s="323"/>
      <c r="E36" s="320"/>
      <c r="F36" s="329"/>
      <c r="G36" s="329"/>
      <c r="H36" s="323"/>
      <c r="I36" s="323"/>
      <c r="J36" s="324"/>
      <c r="K36" s="325"/>
      <c r="L36" s="326"/>
      <c r="M36" s="340"/>
      <c r="N36" s="327"/>
      <c r="O36" s="323"/>
      <c r="P36" s="328"/>
      <c r="Q36" s="329"/>
    </row>
    <row r="37" spans="1:17" s="330" customFormat="1" ht="18.899999999999999" customHeight="1" x14ac:dyDescent="0.25">
      <c r="A37" s="316">
        <v>31</v>
      </c>
      <c r="B37" s="337"/>
      <c r="C37" s="337"/>
      <c r="D37" s="323"/>
      <c r="E37" s="320"/>
      <c r="F37" s="329"/>
      <c r="G37" s="329"/>
      <c r="H37" s="323"/>
      <c r="I37" s="323"/>
      <c r="J37" s="324"/>
      <c r="K37" s="325"/>
      <c r="L37" s="326"/>
      <c r="M37" s="340"/>
      <c r="N37" s="327"/>
      <c r="O37" s="323"/>
      <c r="P37" s="328"/>
      <c r="Q37" s="329"/>
    </row>
    <row r="38" spans="1:17" s="330" customFormat="1" ht="18.899999999999999" customHeight="1" x14ac:dyDescent="0.25">
      <c r="A38" s="316">
        <v>32</v>
      </c>
      <c r="B38" s="337"/>
      <c r="C38" s="337"/>
      <c r="D38" s="323"/>
      <c r="E38" s="320"/>
      <c r="F38" s="329"/>
      <c r="G38" s="329"/>
      <c r="H38" s="333"/>
      <c r="I38" s="334"/>
      <c r="J38" s="324"/>
      <c r="K38" s="325"/>
      <c r="L38" s="326"/>
      <c r="M38" s="340"/>
      <c r="N38" s="327"/>
      <c r="O38" s="329"/>
      <c r="P38" s="328"/>
      <c r="Q38" s="329"/>
    </row>
    <row r="39" spans="1:17" s="330" customFormat="1" ht="18.899999999999999" customHeight="1" x14ac:dyDescent="0.25">
      <c r="A39" s="316">
        <v>33</v>
      </c>
      <c r="B39" s="337"/>
      <c r="C39" s="337"/>
      <c r="D39" s="323"/>
      <c r="E39" s="320"/>
      <c r="F39" s="329"/>
      <c r="G39" s="329"/>
      <c r="H39" s="333"/>
      <c r="I39" s="334"/>
      <c r="J39" s="324"/>
      <c r="K39" s="325"/>
      <c r="L39" s="326"/>
      <c r="M39" s="340"/>
      <c r="N39" s="336"/>
      <c r="O39" s="329"/>
      <c r="P39" s="328"/>
      <c r="Q39" s="329"/>
    </row>
    <row r="40" spans="1:17" s="330" customFormat="1" ht="18.899999999999999" customHeight="1" x14ac:dyDescent="0.25">
      <c r="A40" s="316">
        <v>34</v>
      </c>
      <c r="B40" s="337"/>
      <c r="C40" s="337"/>
      <c r="D40" s="323"/>
      <c r="E40" s="320"/>
      <c r="F40" s="329"/>
      <c r="G40" s="329"/>
      <c r="H40" s="333"/>
      <c r="I40" s="334"/>
      <c r="J40" s="324" t="e">
        <f>IF(AND(Q40="",#REF!&gt;0,#REF!&lt;5),K40,)</f>
        <v>#REF!</v>
      </c>
      <c r="K40" s="325" t="str">
        <f>IF(D40="","ZZZ9",IF(AND(#REF!&gt;0,#REF!&lt;5),D40&amp;#REF!,D40&amp;"9"))</f>
        <v>ZZZ9</v>
      </c>
      <c r="L40" s="326">
        <f t="shared" ref="L40:L103" si="0">IF(Q40="",999,Q40)</f>
        <v>999</v>
      </c>
      <c r="M40" s="340">
        <f t="shared" ref="M40:M103" si="1">IF(P40=999,999,1)</f>
        <v>999</v>
      </c>
      <c r="N40" s="336"/>
      <c r="O40" s="329"/>
      <c r="P40" s="328">
        <f t="shared" ref="P40:P103" si="2">IF(N40="DA",1,IF(N40="WC",2,IF(N40="SE",3,IF(N40="Q",4,IF(N40="LL",5,999)))))</f>
        <v>999</v>
      </c>
      <c r="Q40" s="329"/>
    </row>
    <row r="41" spans="1:17" s="330" customFormat="1" ht="18.899999999999999" customHeight="1" x14ac:dyDescent="0.25">
      <c r="A41" s="316">
        <v>35</v>
      </c>
      <c r="B41" s="337"/>
      <c r="C41" s="337"/>
      <c r="D41" s="323"/>
      <c r="E41" s="320"/>
      <c r="F41" s="329"/>
      <c r="G41" s="329"/>
      <c r="H41" s="333"/>
      <c r="I41" s="334"/>
      <c r="J41" s="324" t="e">
        <f>IF(AND(Q41="",#REF!&gt;0,#REF!&lt;5),K41,)</f>
        <v>#REF!</v>
      </c>
      <c r="K41" s="325" t="str">
        <f>IF(D41="","ZZZ9",IF(AND(#REF!&gt;0,#REF!&lt;5),D41&amp;#REF!,D41&amp;"9"))</f>
        <v>ZZZ9</v>
      </c>
      <c r="L41" s="326">
        <f t="shared" si="0"/>
        <v>999</v>
      </c>
      <c r="M41" s="340">
        <f t="shared" si="1"/>
        <v>999</v>
      </c>
      <c r="N41" s="336"/>
      <c r="O41" s="329"/>
      <c r="P41" s="328">
        <f t="shared" si="2"/>
        <v>999</v>
      </c>
      <c r="Q41" s="329"/>
    </row>
    <row r="42" spans="1:17" s="330" customFormat="1" ht="18.899999999999999" customHeight="1" x14ac:dyDescent="0.25">
      <c r="A42" s="316">
        <v>36</v>
      </c>
      <c r="B42" s="337"/>
      <c r="C42" s="337"/>
      <c r="D42" s="323"/>
      <c r="E42" s="320"/>
      <c r="F42" s="329"/>
      <c r="G42" s="329"/>
      <c r="H42" s="333"/>
      <c r="I42" s="334"/>
      <c r="J42" s="324" t="e">
        <f>IF(AND(Q42="",#REF!&gt;0,#REF!&lt;5),K42,)</f>
        <v>#REF!</v>
      </c>
      <c r="K42" s="325" t="str">
        <f>IF(D42="","ZZZ9",IF(AND(#REF!&gt;0,#REF!&lt;5),D42&amp;#REF!,D42&amp;"9"))</f>
        <v>ZZZ9</v>
      </c>
      <c r="L42" s="326">
        <f t="shared" si="0"/>
        <v>999</v>
      </c>
      <c r="M42" s="340">
        <f t="shared" si="1"/>
        <v>999</v>
      </c>
      <c r="N42" s="336"/>
      <c r="O42" s="329"/>
      <c r="P42" s="328">
        <f t="shared" si="2"/>
        <v>999</v>
      </c>
      <c r="Q42" s="329"/>
    </row>
    <row r="43" spans="1:17" s="330" customFormat="1" ht="18.899999999999999" customHeight="1" x14ac:dyDescent="0.25">
      <c r="A43" s="316">
        <v>37</v>
      </c>
      <c r="B43" s="337"/>
      <c r="C43" s="337"/>
      <c r="D43" s="323"/>
      <c r="E43" s="320"/>
      <c r="F43" s="329"/>
      <c r="G43" s="329"/>
      <c r="H43" s="333"/>
      <c r="I43" s="334"/>
      <c r="J43" s="324" t="e">
        <f>IF(AND(Q43="",#REF!&gt;0,#REF!&lt;5),K43,)</f>
        <v>#REF!</v>
      </c>
      <c r="K43" s="325" t="str">
        <f>IF(D43="","ZZZ9",IF(AND(#REF!&gt;0,#REF!&lt;5),D43&amp;#REF!,D43&amp;"9"))</f>
        <v>ZZZ9</v>
      </c>
      <c r="L43" s="326">
        <f t="shared" si="0"/>
        <v>999</v>
      </c>
      <c r="M43" s="340">
        <f t="shared" si="1"/>
        <v>999</v>
      </c>
      <c r="N43" s="336"/>
      <c r="O43" s="329"/>
      <c r="P43" s="328">
        <f t="shared" si="2"/>
        <v>999</v>
      </c>
      <c r="Q43" s="329"/>
    </row>
    <row r="44" spans="1:17" s="330" customFormat="1" ht="18.899999999999999" customHeight="1" x14ac:dyDescent="0.25">
      <c r="A44" s="316">
        <v>38</v>
      </c>
      <c r="B44" s="337"/>
      <c r="C44" s="337"/>
      <c r="D44" s="323"/>
      <c r="E44" s="320"/>
      <c r="F44" s="329"/>
      <c r="G44" s="329"/>
      <c r="H44" s="333"/>
      <c r="I44" s="334"/>
      <c r="J44" s="324" t="e">
        <f>IF(AND(Q44="",#REF!&gt;0,#REF!&lt;5),K44,)</f>
        <v>#REF!</v>
      </c>
      <c r="K44" s="325" t="str">
        <f>IF(D44="","ZZZ9",IF(AND(#REF!&gt;0,#REF!&lt;5),D44&amp;#REF!,D44&amp;"9"))</f>
        <v>ZZZ9</v>
      </c>
      <c r="L44" s="326">
        <f t="shared" si="0"/>
        <v>999</v>
      </c>
      <c r="M44" s="340">
        <f t="shared" si="1"/>
        <v>999</v>
      </c>
      <c r="N44" s="336"/>
      <c r="O44" s="329"/>
      <c r="P44" s="328">
        <f t="shared" si="2"/>
        <v>999</v>
      </c>
      <c r="Q44" s="329"/>
    </row>
    <row r="45" spans="1:17" s="330" customFormat="1" ht="18.899999999999999" customHeight="1" x14ac:dyDescent="0.25">
      <c r="A45" s="316">
        <v>39</v>
      </c>
      <c r="B45" s="337"/>
      <c r="C45" s="337"/>
      <c r="D45" s="323"/>
      <c r="E45" s="320"/>
      <c r="F45" s="329"/>
      <c r="G45" s="329"/>
      <c r="H45" s="333"/>
      <c r="I45" s="334"/>
      <c r="J45" s="324" t="e">
        <f>IF(AND(Q45="",#REF!&gt;0,#REF!&lt;5),K45,)</f>
        <v>#REF!</v>
      </c>
      <c r="K45" s="325" t="str">
        <f>IF(D45="","ZZZ9",IF(AND(#REF!&gt;0,#REF!&lt;5),D45&amp;#REF!,D45&amp;"9"))</f>
        <v>ZZZ9</v>
      </c>
      <c r="L45" s="326">
        <f t="shared" si="0"/>
        <v>999</v>
      </c>
      <c r="M45" s="340">
        <f t="shared" si="1"/>
        <v>999</v>
      </c>
      <c r="N45" s="336"/>
      <c r="O45" s="329"/>
      <c r="P45" s="328">
        <f t="shared" si="2"/>
        <v>999</v>
      </c>
      <c r="Q45" s="329"/>
    </row>
    <row r="46" spans="1:17" s="330" customFormat="1" ht="18.899999999999999" customHeight="1" x14ac:dyDescent="0.25">
      <c r="A46" s="316">
        <v>40</v>
      </c>
      <c r="B46" s="337"/>
      <c r="C46" s="337"/>
      <c r="D46" s="323"/>
      <c r="E46" s="320"/>
      <c r="F46" s="329"/>
      <c r="G46" s="329"/>
      <c r="H46" s="333"/>
      <c r="I46" s="334"/>
      <c r="J46" s="324" t="e">
        <f>IF(AND(Q46="",#REF!&gt;0,#REF!&lt;5),K46,)</f>
        <v>#REF!</v>
      </c>
      <c r="K46" s="325" t="str">
        <f>IF(D46="","ZZZ9",IF(AND(#REF!&gt;0,#REF!&lt;5),D46&amp;#REF!,D46&amp;"9"))</f>
        <v>ZZZ9</v>
      </c>
      <c r="L46" s="326">
        <f t="shared" si="0"/>
        <v>999</v>
      </c>
      <c r="M46" s="340">
        <f t="shared" si="1"/>
        <v>999</v>
      </c>
      <c r="N46" s="336"/>
      <c r="O46" s="329"/>
      <c r="P46" s="328">
        <f t="shared" si="2"/>
        <v>999</v>
      </c>
      <c r="Q46" s="329"/>
    </row>
    <row r="47" spans="1:17" s="330" customFormat="1" ht="18.899999999999999" customHeight="1" x14ac:dyDescent="0.25">
      <c r="A47" s="316">
        <v>41</v>
      </c>
      <c r="B47" s="337"/>
      <c r="C47" s="337"/>
      <c r="D47" s="323"/>
      <c r="E47" s="320"/>
      <c r="F47" s="329"/>
      <c r="G47" s="329"/>
      <c r="H47" s="333"/>
      <c r="I47" s="334"/>
      <c r="J47" s="324" t="e">
        <f>IF(AND(Q47="",#REF!&gt;0,#REF!&lt;5),K47,)</f>
        <v>#REF!</v>
      </c>
      <c r="K47" s="325" t="str">
        <f>IF(D47="","ZZZ9",IF(AND(#REF!&gt;0,#REF!&lt;5),D47&amp;#REF!,D47&amp;"9"))</f>
        <v>ZZZ9</v>
      </c>
      <c r="L47" s="326">
        <f t="shared" si="0"/>
        <v>999</v>
      </c>
      <c r="M47" s="340">
        <f t="shared" si="1"/>
        <v>999</v>
      </c>
      <c r="N47" s="336"/>
      <c r="O47" s="329"/>
      <c r="P47" s="328">
        <f t="shared" si="2"/>
        <v>999</v>
      </c>
      <c r="Q47" s="329"/>
    </row>
    <row r="48" spans="1:17" s="330" customFormat="1" ht="18.899999999999999" customHeight="1" x14ac:dyDescent="0.25">
      <c r="A48" s="316">
        <v>42</v>
      </c>
      <c r="B48" s="337"/>
      <c r="C48" s="337"/>
      <c r="D48" s="323"/>
      <c r="E48" s="320"/>
      <c r="F48" s="329"/>
      <c r="G48" s="329"/>
      <c r="H48" s="333"/>
      <c r="I48" s="334"/>
      <c r="J48" s="324" t="e">
        <f>IF(AND(Q48="",#REF!&gt;0,#REF!&lt;5),K48,)</f>
        <v>#REF!</v>
      </c>
      <c r="K48" s="325" t="str">
        <f>IF(D48="","ZZZ9",IF(AND(#REF!&gt;0,#REF!&lt;5),D48&amp;#REF!,D48&amp;"9"))</f>
        <v>ZZZ9</v>
      </c>
      <c r="L48" s="326">
        <f t="shared" si="0"/>
        <v>999</v>
      </c>
      <c r="M48" s="340">
        <f t="shared" si="1"/>
        <v>999</v>
      </c>
      <c r="N48" s="336"/>
      <c r="O48" s="329"/>
      <c r="P48" s="328">
        <f t="shared" si="2"/>
        <v>999</v>
      </c>
      <c r="Q48" s="329"/>
    </row>
    <row r="49" spans="1:17" s="330" customFormat="1" ht="18.899999999999999" customHeight="1" x14ac:dyDescent="0.25">
      <c r="A49" s="316">
        <v>43</v>
      </c>
      <c r="B49" s="337"/>
      <c r="C49" s="337"/>
      <c r="D49" s="323"/>
      <c r="E49" s="320"/>
      <c r="F49" s="329"/>
      <c r="G49" s="329"/>
      <c r="H49" s="333"/>
      <c r="I49" s="334"/>
      <c r="J49" s="324" t="e">
        <f>IF(AND(Q49="",#REF!&gt;0,#REF!&lt;5),K49,)</f>
        <v>#REF!</v>
      </c>
      <c r="K49" s="325" t="str">
        <f>IF(D49="","ZZZ9",IF(AND(#REF!&gt;0,#REF!&lt;5),D49&amp;#REF!,D49&amp;"9"))</f>
        <v>ZZZ9</v>
      </c>
      <c r="L49" s="326">
        <f t="shared" si="0"/>
        <v>999</v>
      </c>
      <c r="M49" s="340">
        <f t="shared" si="1"/>
        <v>999</v>
      </c>
      <c r="N49" s="336"/>
      <c r="O49" s="329"/>
      <c r="P49" s="328">
        <f t="shared" si="2"/>
        <v>999</v>
      </c>
      <c r="Q49" s="329"/>
    </row>
    <row r="50" spans="1:17" s="330" customFormat="1" ht="18.899999999999999" customHeight="1" x14ac:dyDescent="0.25">
      <c r="A50" s="316">
        <v>44</v>
      </c>
      <c r="B50" s="337"/>
      <c r="C50" s="337"/>
      <c r="D50" s="323"/>
      <c r="E50" s="320"/>
      <c r="F50" s="329"/>
      <c r="G50" s="329"/>
      <c r="H50" s="333"/>
      <c r="I50" s="334"/>
      <c r="J50" s="324" t="e">
        <f>IF(AND(Q50="",#REF!&gt;0,#REF!&lt;5),K50,)</f>
        <v>#REF!</v>
      </c>
      <c r="K50" s="325" t="str">
        <f>IF(D50="","ZZZ9",IF(AND(#REF!&gt;0,#REF!&lt;5),D50&amp;#REF!,D50&amp;"9"))</f>
        <v>ZZZ9</v>
      </c>
      <c r="L50" s="326">
        <f t="shared" si="0"/>
        <v>999</v>
      </c>
      <c r="M50" s="340">
        <f t="shared" si="1"/>
        <v>999</v>
      </c>
      <c r="N50" s="336"/>
      <c r="O50" s="329"/>
      <c r="P50" s="328">
        <f t="shared" si="2"/>
        <v>999</v>
      </c>
      <c r="Q50" s="329"/>
    </row>
    <row r="51" spans="1:17" s="330" customFormat="1" ht="18.899999999999999" customHeight="1" x14ac:dyDescent="0.25">
      <c r="A51" s="316">
        <v>45</v>
      </c>
      <c r="B51" s="337"/>
      <c r="C51" s="337"/>
      <c r="D51" s="323"/>
      <c r="E51" s="320"/>
      <c r="F51" s="329"/>
      <c r="G51" s="329"/>
      <c r="H51" s="333"/>
      <c r="I51" s="334"/>
      <c r="J51" s="324" t="e">
        <f>IF(AND(Q51="",#REF!&gt;0,#REF!&lt;5),K51,)</f>
        <v>#REF!</v>
      </c>
      <c r="K51" s="325" t="str">
        <f>IF(D51="","ZZZ9",IF(AND(#REF!&gt;0,#REF!&lt;5),D51&amp;#REF!,D51&amp;"9"))</f>
        <v>ZZZ9</v>
      </c>
      <c r="L51" s="326">
        <f t="shared" si="0"/>
        <v>999</v>
      </c>
      <c r="M51" s="340">
        <f t="shared" si="1"/>
        <v>999</v>
      </c>
      <c r="N51" s="336"/>
      <c r="O51" s="329"/>
      <c r="P51" s="328">
        <f t="shared" si="2"/>
        <v>999</v>
      </c>
      <c r="Q51" s="329"/>
    </row>
    <row r="52" spans="1:17" s="330" customFormat="1" ht="18.899999999999999" customHeight="1" x14ac:dyDescent="0.25">
      <c r="A52" s="316">
        <v>46</v>
      </c>
      <c r="B52" s="337"/>
      <c r="C52" s="337"/>
      <c r="D52" s="323"/>
      <c r="E52" s="320"/>
      <c r="F52" s="329"/>
      <c r="G52" s="329"/>
      <c r="H52" s="333"/>
      <c r="I52" s="334"/>
      <c r="J52" s="324" t="e">
        <f>IF(AND(Q52="",#REF!&gt;0,#REF!&lt;5),K52,)</f>
        <v>#REF!</v>
      </c>
      <c r="K52" s="325" t="str">
        <f>IF(D52="","ZZZ9",IF(AND(#REF!&gt;0,#REF!&lt;5),D52&amp;#REF!,D52&amp;"9"))</f>
        <v>ZZZ9</v>
      </c>
      <c r="L52" s="326">
        <f t="shared" si="0"/>
        <v>999</v>
      </c>
      <c r="M52" s="340">
        <f t="shared" si="1"/>
        <v>999</v>
      </c>
      <c r="N52" s="336"/>
      <c r="O52" s="329"/>
      <c r="P52" s="328">
        <f t="shared" si="2"/>
        <v>999</v>
      </c>
      <c r="Q52" s="329"/>
    </row>
    <row r="53" spans="1:17" s="330" customFormat="1" ht="18.899999999999999" customHeight="1" x14ac:dyDescent="0.25">
      <c r="A53" s="316">
        <v>47</v>
      </c>
      <c r="B53" s="337"/>
      <c r="C53" s="337"/>
      <c r="D53" s="323"/>
      <c r="E53" s="320"/>
      <c r="F53" s="329"/>
      <c r="G53" s="329"/>
      <c r="H53" s="333"/>
      <c r="I53" s="334"/>
      <c r="J53" s="324" t="e">
        <f>IF(AND(Q53="",#REF!&gt;0,#REF!&lt;5),K53,)</f>
        <v>#REF!</v>
      </c>
      <c r="K53" s="325" t="str">
        <f>IF(D53="","ZZZ9",IF(AND(#REF!&gt;0,#REF!&lt;5),D53&amp;#REF!,D53&amp;"9"))</f>
        <v>ZZZ9</v>
      </c>
      <c r="L53" s="326">
        <f t="shared" si="0"/>
        <v>999</v>
      </c>
      <c r="M53" s="340">
        <f t="shared" si="1"/>
        <v>999</v>
      </c>
      <c r="N53" s="336"/>
      <c r="O53" s="329"/>
      <c r="P53" s="328">
        <f t="shared" si="2"/>
        <v>999</v>
      </c>
      <c r="Q53" s="329"/>
    </row>
    <row r="54" spans="1:17" s="330" customFormat="1" ht="18.899999999999999" customHeight="1" x14ac:dyDescent="0.25">
      <c r="A54" s="316">
        <v>48</v>
      </c>
      <c r="B54" s="337"/>
      <c r="C54" s="337"/>
      <c r="D54" s="323"/>
      <c r="E54" s="320"/>
      <c r="F54" s="329"/>
      <c r="G54" s="329"/>
      <c r="H54" s="333"/>
      <c r="I54" s="334"/>
      <c r="J54" s="324" t="e">
        <f>IF(AND(Q54="",#REF!&gt;0,#REF!&lt;5),K54,)</f>
        <v>#REF!</v>
      </c>
      <c r="K54" s="325" t="str">
        <f>IF(D54="","ZZZ9",IF(AND(#REF!&gt;0,#REF!&lt;5),D54&amp;#REF!,D54&amp;"9"))</f>
        <v>ZZZ9</v>
      </c>
      <c r="L54" s="326">
        <f t="shared" si="0"/>
        <v>999</v>
      </c>
      <c r="M54" s="340">
        <f t="shared" si="1"/>
        <v>999</v>
      </c>
      <c r="N54" s="336"/>
      <c r="O54" s="329"/>
      <c r="P54" s="328">
        <f t="shared" si="2"/>
        <v>999</v>
      </c>
      <c r="Q54" s="329"/>
    </row>
    <row r="55" spans="1:17" s="330" customFormat="1" ht="18.899999999999999" customHeight="1" x14ac:dyDescent="0.25">
      <c r="A55" s="316">
        <v>49</v>
      </c>
      <c r="B55" s="337"/>
      <c r="C55" s="337"/>
      <c r="D55" s="323"/>
      <c r="E55" s="320"/>
      <c r="F55" s="329"/>
      <c r="G55" s="329"/>
      <c r="H55" s="333"/>
      <c r="I55" s="334"/>
      <c r="J55" s="324" t="e">
        <f>IF(AND(Q55="",#REF!&gt;0,#REF!&lt;5),K55,)</f>
        <v>#REF!</v>
      </c>
      <c r="K55" s="325" t="str">
        <f>IF(D55="","ZZZ9",IF(AND(#REF!&gt;0,#REF!&lt;5),D55&amp;#REF!,D55&amp;"9"))</f>
        <v>ZZZ9</v>
      </c>
      <c r="L55" s="326">
        <f t="shared" si="0"/>
        <v>999</v>
      </c>
      <c r="M55" s="340">
        <f t="shared" si="1"/>
        <v>999</v>
      </c>
      <c r="N55" s="336"/>
      <c r="O55" s="329"/>
      <c r="P55" s="328">
        <f t="shared" si="2"/>
        <v>999</v>
      </c>
      <c r="Q55" s="329"/>
    </row>
    <row r="56" spans="1:17" s="330" customFormat="1" ht="18.899999999999999" customHeight="1" x14ac:dyDescent="0.25">
      <c r="A56" s="316">
        <v>50</v>
      </c>
      <c r="B56" s="337"/>
      <c r="C56" s="337"/>
      <c r="D56" s="323"/>
      <c r="E56" s="320"/>
      <c r="F56" s="329"/>
      <c r="G56" s="329"/>
      <c r="H56" s="333"/>
      <c r="I56" s="334"/>
      <c r="J56" s="324" t="e">
        <f>IF(AND(Q56="",#REF!&gt;0,#REF!&lt;5),K56,)</f>
        <v>#REF!</v>
      </c>
      <c r="K56" s="325" t="str">
        <f>IF(D56="","ZZZ9",IF(AND(#REF!&gt;0,#REF!&lt;5),D56&amp;#REF!,D56&amp;"9"))</f>
        <v>ZZZ9</v>
      </c>
      <c r="L56" s="326">
        <f t="shared" si="0"/>
        <v>999</v>
      </c>
      <c r="M56" s="340">
        <f t="shared" si="1"/>
        <v>999</v>
      </c>
      <c r="N56" s="336"/>
      <c r="O56" s="329"/>
      <c r="P56" s="328">
        <f t="shared" si="2"/>
        <v>999</v>
      </c>
      <c r="Q56" s="329"/>
    </row>
    <row r="57" spans="1:17" s="330" customFormat="1" ht="18.899999999999999" customHeight="1" x14ac:dyDescent="0.25">
      <c r="A57" s="316">
        <v>51</v>
      </c>
      <c r="B57" s="337"/>
      <c r="C57" s="337"/>
      <c r="D57" s="323"/>
      <c r="E57" s="320"/>
      <c r="F57" s="329"/>
      <c r="G57" s="329"/>
      <c r="H57" s="333"/>
      <c r="I57" s="334"/>
      <c r="J57" s="324" t="e">
        <f>IF(AND(Q57="",#REF!&gt;0,#REF!&lt;5),K57,)</f>
        <v>#REF!</v>
      </c>
      <c r="K57" s="325" t="str">
        <f>IF(D57="","ZZZ9",IF(AND(#REF!&gt;0,#REF!&lt;5),D57&amp;#REF!,D57&amp;"9"))</f>
        <v>ZZZ9</v>
      </c>
      <c r="L57" s="326">
        <f t="shared" si="0"/>
        <v>999</v>
      </c>
      <c r="M57" s="340">
        <f t="shared" si="1"/>
        <v>999</v>
      </c>
      <c r="N57" s="336"/>
      <c r="O57" s="329"/>
      <c r="P57" s="328">
        <f t="shared" si="2"/>
        <v>999</v>
      </c>
      <c r="Q57" s="329"/>
    </row>
    <row r="58" spans="1:17" s="330" customFormat="1" ht="18.899999999999999" customHeight="1" x14ac:dyDescent="0.25">
      <c r="A58" s="316">
        <v>52</v>
      </c>
      <c r="B58" s="337"/>
      <c r="C58" s="337"/>
      <c r="D58" s="323"/>
      <c r="E58" s="320"/>
      <c r="F58" s="329"/>
      <c r="G58" s="329"/>
      <c r="H58" s="333"/>
      <c r="I58" s="334"/>
      <c r="J58" s="324" t="e">
        <f>IF(AND(Q58="",#REF!&gt;0,#REF!&lt;5),K58,)</f>
        <v>#REF!</v>
      </c>
      <c r="K58" s="325" t="str">
        <f>IF(D58="","ZZZ9",IF(AND(#REF!&gt;0,#REF!&lt;5),D58&amp;#REF!,D58&amp;"9"))</f>
        <v>ZZZ9</v>
      </c>
      <c r="L58" s="326">
        <f t="shared" si="0"/>
        <v>999</v>
      </c>
      <c r="M58" s="340">
        <f t="shared" si="1"/>
        <v>999</v>
      </c>
      <c r="N58" s="336"/>
      <c r="O58" s="329"/>
      <c r="P58" s="328">
        <f t="shared" si="2"/>
        <v>999</v>
      </c>
      <c r="Q58" s="329"/>
    </row>
    <row r="59" spans="1:17" s="330" customFormat="1" ht="18.899999999999999" customHeight="1" x14ac:dyDescent="0.25">
      <c r="A59" s="316">
        <v>53</v>
      </c>
      <c r="B59" s="337"/>
      <c r="C59" s="337"/>
      <c r="D59" s="323"/>
      <c r="E59" s="320"/>
      <c r="F59" s="329"/>
      <c r="G59" s="329"/>
      <c r="H59" s="333"/>
      <c r="I59" s="334"/>
      <c r="J59" s="324" t="e">
        <f>IF(AND(Q59="",#REF!&gt;0,#REF!&lt;5),K59,)</f>
        <v>#REF!</v>
      </c>
      <c r="K59" s="325" t="str">
        <f>IF(D59="","ZZZ9",IF(AND(#REF!&gt;0,#REF!&lt;5),D59&amp;#REF!,D59&amp;"9"))</f>
        <v>ZZZ9</v>
      </c>
      <c r="L59" s="326">
        <f t="shared" si="0"/>
        <v>999</v>
      </c>
      <c r="M59" s="340">
        <f t="shared" si="1"/>
        <v>999</v>
      </c>
      <c r="N59" s="336"/>
      <c r="O59" s="329"/>
      <c r="P59" s="328">
        <f t="shared" si="2"/>
        <v>999</v>
      </c>
      <c r="Q59" s="329"/>
    </row>
    <row r="60" spans="1:17" s="330" customFormat="1" ht="18.899999999999999" customHeight="1" x14ac:dyDescent="0.25">
      <c r="A60" s="316">
        <v>54</v>
      </c>
      <c r="B60" s="337"/>
      <c r="C60" s="337"/>
      <c r="D60" s="323"/>
      <c r="E60" s="320"/>
      <c r="F60" s="329"/>
      <c r="G60" s="329"/>
      <c r="H60" s="333"/>
      <c r="I60" s="334"/>
      <c r="J60" s="324" t="e">
        <f>IF(AND(Q60="",#REF!&gt;0,#REF!&lt;5),K60,)</f>
        <v>#REF!</v>
      </c>
      <c r="K60" s="325" t="str">
        <f>IF(D60="","ZZZ9",IF(AND(#REF!&gt;0,#REF!&lt;5),D60&amp;#REF!,D60&amp;"9"))</f>
        <v>ZZZ9</v>
      </c>
      <c r="L60" s="326">
        <f t="shared" si="0"/>
        <v>999</v>
      </c>
      <c r="M60" s="340">
        <f t="shared" si="1"/>
        <v>999</v>
      </c>
      <c r="N60" s="336"/>
      <c r="O60" s="329"/>
      <c r="P60" s="328">
        <f t="shared" si="2"/>
        <v>999</v>
      </c>
      <c r="Q60" s="329"/>
    </row>
    <row r="61" spans="1:17" s="330" customFormat="1" ht="18.899999999999999" customHeight="1" x14ac:dyDescent="0.25">
      <c r="A61" s="316">
        <v>55</v>
      </c>
      <c r="B61" s="337"/>
      <c r="C61" s="337"/>
      <c r="D61" s="323"/>
      <c r="E61" s="320"/>
      <c r="F61" s="329"/>
      <c r="G61" s="329"/>
      <c r="H61" s="333"/>
      <c r="I61" s="334"/>
      <c r="J61" s="324" t="e">
        <f>IF(AND(Q61="",#REF!&gt;0,#REF!&lt;5),K61,)</f>
        <v>#REF!</v>
      </c>
      <c r="K61" s="325" t="str">
        <f>IF(D61="","ZZZ9",IF(AND(#REF!&gt;0,#REF!&lt;5),D61&amp;#REF!,D61&amp;"9"))</f>
        <v>ZZZ9</v>
      </c>
      <c r="L61" s="326">
        <f t="shared" si="0"/>
        <v>999</v>
      </c>
      <c r="M61" s="340">
        <f t="shared" si="1"/>
        <v>999</v>
      </c>
      <c r="N61" s="336"/>
      <c r="O61" s="329"/>
      <c r="P61" s="328">
        <f t="shared" si="2"/>
        <v>999</v>
      </c>
      <c r="Q61" s="329"/>
    </row>
    <row r="62" spans="1:17" s="330" customFormat="1" ht="18.899999999999999" customHeight="1" x14ac:dyDescent="0.25">
      <c r="A62" s="316">
        <v>56</v>
      </c>
      <c r="B62" s="337"/>
      <c r="C62" s="337"/>
      <c r="D62" s="323"/>
      <c r="E62" s="320"/>
      <c r="F62" s="329"/>
      <c r="G62" s="329"/>
      <c r="H62" s="333"/>
      <c r="I62" s="334"/>
      <c r="J62" s="324" t="e">
        <f>IF(AND(Q62="",#REF!&gt;0,#REF!&lt;5),K62,)</f>
        <v>#REF!</v>
      </c>
      <c r="K62" s="325" t="str">
        <f>IF(D62="","ZZZ9",IF(AND(#REF!&gt;0,#REF!&lt;5),D62&amp;#REF!,D62&amp;"9"))</f>
        <v>ZZZ9</v>
      </c>
      <c r="L62" s="326">
        <f t="shared" si="0"/>
        <v>999</v>
      </c>
      <c r="M62" s="340">
        <f t="shared" si="1"/>
        <v>999</v>
      </c>
      <c r="N62" s="336"/>
      <c r="O62" s="329"/>
      <c r="P62" s="328">
        <f t="shared" si="2"/>
        <v>999</v>
      </c>
      <c r="Q62" s="329"/>
    </row>
    <row r="63" spans="1:17" s="330" customFormat="1" ht="18.899999999999999" customHeight="1" x14ac:dyDescent="0.25">
      <c r="A63" s="316">
        <v>57</v>
      </c>
      <c r="B63" s="337"/>
      <c r="C63" s="337"/>
      <c r="D63" s="323"/>
      <c r="E63" s="320"/>
      <c r="F63" s="329"/>
      <c r="G63" s="329"/>
      <c r="H63" s="333"/>
      <c r="I63" s="334"/>
      <c r="J63" s="324" t="e">
        <f>IF(AND(Q63="",#REF!&gt;0,#REF!&lt;5),K63,)</f>
        <v>#REF!</v>
      </c>
      <c r="K63" s="325" t="str">
        <f>IF(D63="","ZZZ9",IF(AND(#REF!&gt;0,#REF!&lt;5),D63&amp;#REF!,D63&amp;"9"))</f>
        <v>ZZZ9</v>
      </c>
      <c r="L63" s="326">
        <f t="shared" si="0"/>
        <v>999</v>
      </c>
      <c r="M63" s="340">
        <f t="shared" si="1"/>
        <v>999</v>
      </c>
      <c r="N63" s="336"/>
      <c r="O63" s="329"/>
      <c r="P63" s="328">
        <f t="shared" si="2"/>
        <v>999</v>
      </c>
      <c r="Q63" s="329"/>
    </row>
    <row r="64" spans="1:17" s="330" customFormat="1" ht="18.899999999999999" customHeight="1" x14ac:dyDescent="0.25">
      <c r="A64" s="316">
        <v>58</v>
      </c>
      <c r="B64" s="337"/>
      <c r="C64" s="337"/>
      <c r="D64" s="323"/>
      <c r="E64" s="320"/>
      <c r="F64" s="329"/>
      <c r="G64" s="329"/>
      <c r="H64" s="333"/>
      <c r="I64" s="334"/>
      <c r="J64" s="324" t="e">
        <f>IF(AND(Q64="",#REF!&gt;0,#REF!&lt;5),K64,)</f>
        <v>#REF!</v>
      </c>
      <c r="K64" s="325" t="str">
        <f>IF(D64="","ZZZ9",IF(AND(#REF!&gt;0,#REF!&lt;5),D64&amp;#REF!,D64&amp;"9"))</f>
        <v>ZZZ9</v>
      </c>
      <c r="L64" s="326">
        <f t="shared" si="0"/>
        <v>999</v>
      </c>
      <c r="M64" s="340">
        <f t="shared" si="1"/>
        <v>999</v>
      </c>
      <c r="N64" s="336"/>
      <c r="O64" s="329"/>
      <c r="P64" s="328">
        <f t="shared" si="2"/>
        <v>999</v>
      </c>
      <c r="Q64" s="329"/>
    </row>
    <row r="65" spans="1:17" s="330" customFormat="1" ht="18.899999999999999" customHeight="1" x14ac:dyDescent="0.25">
      <c r="A65" s="316">
        <v>59</v>
      </c>
      <c r="B65" s="337"/>
      <c r="C65" s="337"/>
      <c r="D65" s="323"/>
      <c r="E65" s="320"/>
      <c r="F65" s="329"/>
      <c r="G65" s="329"/>
      <c r="H65" s="333"/>
      <c r="I65" s="334"/>
      <c r="J65" s="324" t="e">
        <f>IF(AND(Q65="",#REF!&gt;0,#REF!&lt;5),K65,)</f>
        <v>#REF!</v>
      </c>
      <c r="K65" s="325" t="str">
        <f>IF(D65="","ZZZ9",IF(AND(#REF!&gt;0,#REF!&lt;5),D65&amp;#REF!,D65&amp;"9"))</f>
        <v>ZZZ9</v>
      </c>
      <c r="L65" s="326">
        <f t="shared" si="0"/>
        <v>999</v>
      </c>
      <c r="M65" s="340">
        <f t="shared" si="1"/>
        <v>999</v>
      </c>
      <c r="N65" s="336"/>
      <c r="O65" s="329"/>
      <c r="P65" s="328">
        <f t="shared" si="2"/>
        <v>999</v>
      </c>
      <c r="Q65" s="329"/>
    </row>
    <row r="66" spans="1:17" s="330" customFormat="1" ht="18.899999999999999" customHeight="1" x14ac:dyDescent="0.25">
      <c r="A66" s="316">
        <v>60</v>
      </c>
      <c r="B66" s="337"/>
      <c r="C66" s="337"/>
      <c r="D66" s="323"/>
      <c r="E66" s="320"/>
      <c r="F66" s="329"/>
      <c r="G66" s="329"/>
      <c r="H66" s="333"/>
      <c r="I66" s="334"/>
      <c r="J66" s="324" t="e">
        <f>IF(AND(Q66="",#REF!&gt;0,#REF!&lt;5),K66,)</f>
        <v>#REF!</v>
      </c>
      <c r="K66" s="325" t="str">
        <f>IF(D66="","ZZZ9",IF(AND(#REF!&gt;0,#REF!&lt;5),D66&amp;#REF!,D66&amp;"9"))</f>
        <v>ZZZ9</v>
      </c>
      <c r="L66" s="326">
        <f t="shared" si="0"/>
        <v>999</v>
      </c>
      <c r="M66" s="340">
        <f t="shared" si="1"/>
        <v>999</v>
      </c>
      <c r="N66" s="336"/>
      <c r="O66" s="329"/>
      <c r="P66" s="328">
        <f t="shared" si="2"/>
        <v>999</v>
      </c>
      <c r="Q66" s="329"/>
    </row>
    <row r="67" spans="1:17" s="330" customFormat="1" ht="18.899999999999999" customHeight="1" x14ac:dyDescent="0.25">
      <c r="A67" s="316">
        <v>61</v>
      </c>
      <c r="B67" s="337"/>
      <c r="C67" s="337"/>
      <c r="D67" s="323"/>
      <c r="E67" s="320"/>
      <c r="F67" s="329"/>
      <c r="G67" s="329"/>
      <c r="H67" s="333"/>
      <c r="I67" s="334"/>
      <c r="J67" s="324" t="e">
        <f>IF(AND(Q67="",#REF!&gt;0,#REF!&lt;5),K67,)</f>
        <v>#REF!</v>
      </c>
      <c r="K67" s="325" t="str">
        <f>IF(D67="","ZZZ9",IF(AND(#REF!&gt;0,#REF!&lt;5),D67&amp;#REF!,D67&amp;"9"))</f>
        <v>ZZZ9</v>
      </c>
      <c r="L67" s="326">
        <f t="shared" si="0"/>
        <v>999</v>
      </c>
      <c r="M67" s="340">
        <f t="shared" si="1"/>
        <v>999</v>
      </c>
      <c r="N67" s="336"/>
      <c r="O67" s="329"/>
      <c r="P67" s="328">
        <f t="shared" si="2"/>
        <v>999</v>
      </c>
      <c r="Q67" s="329"/>
    </row>
    <row r="68" spans="1:17" s="330" customFormat="1" ht="18.899999999999999" customHeight="1" x14ac:dyDescent="0.25">
      <c r="A68" s="316">
        <v>62</v>
      </c>
      <c r="B68" s="337"/>
      <c r="C68" s="337"/>
      <c r="D68" s="323"/>
      <c r="E68" s="320"/>
      <c r="F68" s="329"/>
      <c r="G68" s="329"/>
      <c r="H68" s="333"/>
      <c r="I68" s="334"/>
      <c r="J68" s="324" t="e">
        <f>IF(AND(Q68="",#REF!&gt;0,#REF!&lt;5),K68,)</f>
        <v>#REF!</v>
      </c>
      <c r="K68" s="325" t="str">
        <f>IF(D68="","ZZZ9",IF(AND(#REF!&gt;0,#REF!&lt;5),D68&amp;#REF!,D68&amp;"9"))</f>
        <v>ZZZ9</v>
      </c>
      <c r="L68" s="326">
        <f t="shared" si="0"/>
        <v>999</v>
      </c>
      <c r="M68" s="340">
        <f t="shared" si="1"/>
        <v>999</v>
      </c>
      <c r="N68" s="336"/>
      <c r="O68" s="329"/>
      <c r="P68" s="328">
        <f t="shared" si="2"/>
        <v>999</v>
      </c>
      <c r="Q68" s="329"/>
    </row>
    <row r="69" spans="1:17" s="330" customFormat="1" ht="18.899999999999999" customHeight="1" x14ac:dyDescent="0.25">
      <c r="A69" s="316">
        <v>63</v>
      </c>
      <c r="B69" s="337"/>
      <c r="C69" s="337"/>
      <c r="D69" s="323"/>
      <c r="E69" s="320"/>
      <c r="F69" s="329"/>
      <c r="G69" s="329"/>
      <c r="H69" s="333"/>
      <c r="I69" s="334"/>
      <c r="J69" s="324" t="e">
        <f>IF(AND(Q69="",#REF!&gt;0,#REF!&lt;5),K69,)</f>
        <v>#REF!</v>
      </c>
      <c r="K69" s="325" t="str">
        <f>IF(D69="","ZZZ9",IF(AND(#REF!&gt;0,#REF!&lt;5),D69&amp;#REF!,D69&amp;"9"))</f>
        <v>ZZZ9</v>
      </c>
      <c r="L69" s="326">
        <f t="shared" si="0"/>
        <v>999</v>
      </c>
      <c r="M69" s="340">
        <f t="shared" si="1"/>
        <v>999</v>
      </c>
      <c r="N69" s="336"/>
      <c r="O69" s="329"/>
      <c r="P69" s="328">
        <f t="shared" si="2"/>
        <v>999</v>
      </c>
      <c r="Q69" s="329"/>
    </row>
    <row r="70" spans="1:17" s="330" customFormat="1" ht="18.899999999999999" customHeight="1" x14ac:dyDescent="0.25">
      <c r="A70" s="316">
        <v>64</v>
      </c>
      <c r="B70" s="337"/>
      <c r="C70" s="337"/>
      <c r="D70" s="323"/>
      <c r="E70" s="320"/>
      <c r="F70" s="329"/>
      <c r="G70" s="329"/>
      <c r="H70" s="333"/>
      <c r="I70" s="334"/>
      <c r="J70" s="324" t="e">
        <f>IF(AND(Q70="",#REF!&gt;0,#REF!&lt;5),K70,)</f>
        <v>#REF!</v>
      </c>
      <c r="K70" s="325" t="str">
        <f>IF(D70="","ZZZ9",IF(AND(#REF!&gt;0,#REF!&lt;5),D70&amp;#REF!,D70&amp;"9"))</f>
        <v>ZZZ9</v>
      </c>
      <c r="L70" s="326">
        <f t="shared" si="0"/>
        <v>999</v>
      </c>
      <c r="M70" s="340">
        <f t="shared" si="1"/>
        <v>999</v>
      </c>
      <c r="N70" s="336"/>
      <c r="O70" s="329"/>
      <c r="P70" s="328">
        <f t="shared" si="2"/>
        <v>999</v>
      </c>
      <c r="Q70" s="329"/>
    </row>
    <row r="71" spans="1:17" s="330" customFormat="1" ht="18.899999999999999" customHeight="1" x14ac:dyDescent="0.25">
      <c r="A71" s="316">
        <v>65</v>
      </c>
      <c r="B71" s="337"/>
      <c r="C71" s="337"/>
      <c r="D71" s="323"/>
      <c r="E71" s="320"/>
      <c r="F71" s="329"/>
      <c r="G71" s="329"/>
      <c r="H71" s="333"/>
      <c r="I71" s="334"/>
      <c r="J71" s="324" t="e">
        <f>IF(AND(Q71="",#REF!&gt;0,#REF!&lt;5),K71,)</f>
        <v>#REF!</v>
      </c>
      <c r="K71" s="325" t="str">
        <f>IF(D71="","ZZZ9",IF(AND(#REF!&gt;0,#REF!&lt;5),D71&amp;#REF!,D71&amp;"9"))</f>
        <v>ZZZ9</v>
      </c>
      <c r="L71" s="326">
        <f t="shared" si="0"/>
        <v>999</v>
      </c>
      <c r="M71" s="340">
        <f t="shared" si="1"/>
        <v>999</v>
      </c>
      <c r="N71" s="336"/>
      <c r="O71" s="329"/>
      <c r="P71" s="328">
        <f t="shared" si="2"/>
        <v>999</v>
      </c>
      <c r="Q71" s="329"/>
    </row>
    <row r="72" spans="1:17" s="330" customFormat="1" ht="18.899999999999999" customHeight="1" x14ac:dyDescent="0.25">
      <c r="A72" s="316">
        <v>66</v>
      </c>
      <c r="B72" s="337"/>
      <c r="C72" s="337"/>
      <c r="D72" s="323"/>
      <c r="E72" s="320"/>
      <c r="F72" s="329"/>
      <c r="G72" s="329"/>
      <c r="H72" s="333"/>
      <c r="I72" s="334"/>
      <c r="J72" s="324" t="e">
        <f>IF(AND(Q72="",#REF!&gt;0,#REF!&lt;5),K72,)</f>
        <v>#REF!</v>
      </c>
      <c r="K72" s="325" t="str">
        <f>IF(D72="","ZZZ9",IF(AND(#REF!&gt;0,#REF!&lt;5),D72&amp;#REF!,D72&amp;"9"))</f>
        <v>ZZZ9</v>
      </c>
      <c r="L72" s="326">
        <f t="shared" si="0"/>
        <v>999</v>
      </c>
      <c r="M72" s="340">
        <f t="shared" si="1"/>
        <v>999</v>
      </c>
      <c r="N72" s="336"/>
      <c r="O72" s="329"/>
      <c r="P72" s="328">
        <f t="shared" si="2"/>
        <v>999</v>
      </c>
      <c r="Q72" s="329"/>
    </row>
    <row r="73" spans="1:17" s="330" customFormat="1" ht="18.899999999999999" customHeight="1" x14ac:dyDescent="0.25">
      <c r="A73" s="316">
        <v>67</v>
      </c>
      <c r="B73" s="337"/>
      <c r="C73" s="337"/>
      <c r="D73" s="323"/>
      <c r="E73" s="320"/>
      <c r="F73" s="329"/>
      <c r="G73" s="329"/>
      <c r="H73" s="333"/>
      <c r="I73" s="334"/>
      <c r="J73" s="324" t="e">
        <f>IF(AND(Q73="",#REF!&gt;0,#REF!&lt;5),K73,)</f>
        <v>#REF!</v>
      </c>
      <c r="K73" s="325" t="str">
        <f>IF(D73="","ZZZ9",IF(AND(#REF!&gt;0,#REF!&lt;5),D73&amp;#REF!,D73&amp;"9"))</f>
        <v>ZZZ9</v>
      </c>
      <c r="L73" s="326">
        <f t="shared" si="0"/>
        <v>999</v>
      </c>
      <c r="M73" s="340">
        <f t="shared" si="1"/>
        <v>999</v>
      </c>
      <c r="N73" s="336"/>
      <c r="O73" s="329"/>
      <c r="P73" s="328">
        <f t="shared" si="2"/>
        <v>999</v>
      </c>
      <c r="Q73" s="329"/>
    </row>
    <row r="74" spans="1:17" s="330" customFormat="1" ht="18.899999999999999" customHeight="1" x14ac:dyDescent="0.25">
      <c r="A74" s="316">
        <v>68</v>
      </c>
      <c r="B74" s="337"/>
      <c r="C74" s="337"/>
      <c r="D74" s="323"/>
      <c r="E74" s="320"/>
      <c r="F74" s="329"/>
      <c r="G74" s="329"/>
      <c r="H74" s="333"/>
      <c r="I74" s="334"/>
      <c r="J74" s="324" t="e">
        <f>IF(AND(Q74="",#REF!&gt;0,#REF!&lt;5),K74,)</f>
        <v>#REF!</v>
      </c>
      <c r="K74" s="325" t="str">
        <f>IF(D74="","ZZZ9",IF(AND(#REF!&gt;0,#REF!&lt;5),D74&amp;#REF!,D74&amp;"9"))</f>
        <v>ZZZ9</v>
      </c>
      <c r="L74" s="326">
        <f t="shared" si="0"/>
        <v>999</v>
      </c>
      <c r="M74" s="340">
        <f t="shared" si="1"/>
        <v>999</v>
      </c>
      <c r="N74" s="336"/>
      <c r="O74" s="329"/>
      <c r="P74" s="328">
        <f t="shared" si="2"/>
        <v>999</v>
      </c>
      <c r="Q74" s="329"/>
    </row>
    <row r="75" spans="1:17" s="330" customFormat="1" ht="18.899999999999999" customHeight="1" x14ac:dyDescent="0.25">
      <c r="A75" s="316">
        <v>69</v>
      </c>
      <c r="B75" s="337"/>
      <c r="C75" s="337"/>
      <c r="D75" s="323"/>
      <c r="E75" s="320"/>
      <c r="F75" s="329"/>
      <c r="G75" s="329"/>
      <c r="H75" s="333"/>
      <c r="I75" s="334"/>
      <c r="J75" s="324" t="e">
        <f>IF(AND(Q75="",#REF!&gt;0,#REF!&lt;5),K75,)</f>
        <v>#REF!</v>
      </c>
      <c r="K75" s="325" t="str">
        <f>IF(D75="","ZZZ9",IF(AND(#REF!&gt;0,#REF!&lt;5),D75&amp;#REF!,D75&amp;"9"))</f>
        <v>ZZZ9</v>
      </c>
      <c r="L75" s="326">
        <f t="shared" si="0"/>
        <v>999</v>
      </c>
      <c r="M75" s="340">
        <f t="shared" si="1"/>
        <v>999</v>
      </c>
      <c r="N75" s="336"/>
      <c r="O75" s="329"/>
      <c r="P75" s="328">
        <f t="shared" si="2"/>
        <v>999</v>
      </c>
      <c r="Q75" s="329"/>
    </row>
    <row r="76" spans="1:17" s="330" customFormat="1" ht="18.899999999999999" customHeight="1" x14ac:dyDescent="0.25">
      <c r="A76" s="316">
        <v>70</v>
      </c>
      <c r="B76" s="337"/>
      <c r="C76" s="337"/>
      <c r="D76" s="323"/>
      <c r="E76" s="320"/>
      <c r="F76" s="329"/>
      <c r="G76" s="329"/>
      <c r="H76" s="333"/>
      <c r="I76" s="334"/>
      <c r="J76" s="324" t="e">
        <f>IF(AND(Q76="",#REF!&gt;0,#REF!&lt;5),K76,)</f>
        <v>#REF!</v>
      </c>
      <c r="K76" s="325" t="str">
        <f>IF(D76="","ZZZ9",IF(AND(#REF!&gt;0,#REF!&lt;5),D76&amp;#REF!,D76&amp;"9"))</f>
        <v>ZZZ9</v>
      </c>
      <c r="L76" s="326">
        <f t="shared" si="0"/>
        <v>999</v>
      </c>
      <c r="M76" s="340">
        <f t="shared" si="1"/>
        <v>999</v>
      </c>
      <c r="N76" s="336"/>
      <c r="O76" s="329"/>
      <c r="P76" s="328">
        <f t="shared" si="2"/>
        <v>999</v>
      </c>
      <c r="Q76" s="329"/>
    </row>
    <row r="77" spans="1:17" s="330" customFormat="1" ht="18.899999999999999" customHeight="1" x14ac:dyDescent="0.25">
      <c r="A77" s="316">
        <v>71</v>
      </c>
      <c r="B77" s="337"/>
      <c r="C77" s="337"/>
      <c r="D77" s="323"/>
      <c r="E77" s="320"/>
      <c r="F77" s="329"/>
      <c r="G77" s="329"/>
      <c r="H77" s="333"/>
      <c r="I77" s="334"/>
      <c r="J77" s="324" t="e">
        <f>IF(AND(Q77="",#REF!&gt;0,#REF!&lt;5),K77,)</f>
        <v>#REF!</v>
      </c>
      <c r="K77" s="325" t="str">
        <f>IF(D77="","ZZZ9",IF(AND(#REF!&gt;0,#REF!&lt;5),D77&amp;#REF!,D77&amp;"9"))</f>
        <v>ZZZ9</v>
      </c>
      <c r="L77" s="326">
        <f t="shared" si="0"/>
        <v>999</v>
      </c>
      <c r="M77" s="340">
        <f t="shared" si="1"/>
        <v>999</v>
      </c>
      <c r="N77" s="336"/>
      <c r="O77" s="329"/>
      <c r="P77" s="328">
        <f t="shared" si="2"/>
        <v>999</v>
      </c>
      <c r="Q77" s="329"/>
    </row>
    <row r="78" spans="1:17" s="330" customFormat="1" ht="18.899999999999999" customHeight="1" x14ac:dyDescent="0.25">
      <c r="A78" s="316">
        <v>72</v>
      </c>
      <c r="B78" s="337"/>
      <c r="C78" s="337"/>
      <c r="D78" s="323"/>
      <c r="E78" s="320"/>
      <c r="F78" s="329"/>
      <c r="G78" s="329"/>
      <c r="H78" s="333"/>
      <c r="I78" s="334"/>
      <c r="J78" s="324" t="e">
        <f>IF(AND(Q78="",#REF!&gt;0,#REF!&lt;5),K78,)</f>
        <v>#REF!</v>
      </c>
      <c r="K78" s="325" t="str">
        <f>IF(D78="","ZZZ9",IF(AND(#REF!&gt;0,#REF!&lt;5),D78&amp;#REF!,D78&amp;"9"))</f>
        <v>ZZZ9</v>
      </c>
      <c r="L78" s="326">
        <f t="shared" si="0"/>
        <v>999</v>
      </c>
      <c r="M78" s="340">
        <f t="shared" si="1"/>
        <v>999</v>
      </c>
      <c r="N78" s="336"/>
      <c r="O78" s="329"/>
      <c r="P78" s="328">
        <f t="shared" si="2"/>
        <v>999</v>
      </c>
      <c r="Q78" s="329"/>
    </row>
    <row r="79" spans="1:17" s="330" customFormat="1" ht="18.899999999999999" customHeight="1" x14ac:dyDescent="0.25">
      <c r="A79" s="316">
        <v>73</v>
      </c>
      <c r="B79" s="337"/>
      <c r="C79" s="337"/>
      <c r="D79" s="323"/>
      <c r="E79" s="320"/>
      <c r="F79" s="329"/>
      <c r="G79" s="329"/>
      <c r="H79" s="333"/>
      <c r="I79" s="334"/>
      <c r="J79" s="324" t="e">
        <f>IF(AND(Q79="",#REF!&gt;0,#REF!&lt;5),K79,)</f>
        <v>#REF!</v>
      </c>
      <c r="K79" s="325" t="str">
        <f>IF(D79="","ZZZ9",IF(AND(#REF!&gt;0,#REF!&lt;5),D79&amp;#REF!,D79&amp;"9"))</f>
        <v>ZZZ9</v>
      </c>
      <c r="L79" s="326">
        <f t="shared" si="0"/>
        <v>999</v>
      </c>
      <c r="M79" s="340">
        <f t="shared" si="1"/>
        <v>999</v>
      </c>
      <c r="N79" s="336"/>
      <c r="O79" s="329"/>
      <c r="P79" s="328">
        <f t="shared" si="2"/>
        <v>999</v>
      </c>
      <c r="Q79" s="329"/>
    </row>
    <row r="80" spans="1:17" s="330" customFormat="1" ht="18.899999999999999" customHeight="1" x14ac:dyDescent="0.25">
      <c r="A80" s="316">
        <v>74</v>
      </c>
      <c r="B80" s="337"/>
      <c r="C80" s="337"/>
      <c r="D80" s="323"/>
      <c r="E80" s="320"/>
      <c r="F80" s="329"/>
      <c r="G80" s="329"/>
      <c r="H80" s="333"/>
      <c r="I80" s="334"/>
      <c r="J80" s="324" t="e">
        <f>IF(AND(Q80="",#REF!&gt;0,#REF!&lt;5),K80,)</f>
        <v>#REF!</v>
      </c>
      <c r="K80" s="325" t="str">
        <f>IF(D80="","ZZZ9",IF(AND(#REF!&gt;0,#REF!&lt;5),D80&amp;#REF!,D80&amp;"9"))</f>
        <v>ZZZ9</v>
      </c>
      <c r="L80" s="326">
        <f t="shared" si="0"/>
        <v>999</v>
      </c>
      <c r="M80" s="340">
        <f t="shared" si="1"/>
        <v>999</v>
      </c>
      <c r="N80" s="336"/>
      <c r="O80" s="329"/>
      <c r="P80" s="328">
        <f t="shared" si="2"/>
        <v>999</v>
      </c>
      <c r="Q80" s="329"/>
    </row>
    <row r="81" spans="1:17" s="330" customFormat="1" ht="18.899999999999999" customHeight="1" x14ac:dyDescent="0.25">
      <c r="A81" s="316">
        <v>75</v>
      </c>
      <c r="B81" s="337"/>
      <c r="C81" s="337"/>
      <c r="D81" s="323"/>
      <c r="E81" s="320"/>
      <c r="F81" s="329"/>
      <c r="G81" s="329"/>
      <c r="H81" s="333"/>
      <c r="I81" s="334"/>
      <c r="J81" s="324" t="e">
        <f>IF(AND(Q81="",#REF!&gt;0,#REF!&lt;5),K81,)</f>
        <v>#REF!</v>
      </c>
      <c r="K81" s="325" t="str">
        <f>IF(D81="","ZZZ9",IF(AND(#REF!&gt;0,#REF!&lt;5),D81&amp;#REF!,D81&amp;"9"))</f>
        <v>ZZZ9</v>
      </c>
      <c r="L81" s="326">
        <f t="shared" si="0"/>
        <v>999</v>
      </c>
      <c r="M81" s="340">
        <f t="shared" si="1"/>
        <v>999</v>
      </c>
      <c r="N81" s="336"/>
      <c r="O81" s="329"/>
      <c r="P81" s="328">
        <f t="shared" si="2"/>
        <v>999</v>
      </c>
      <c r="Q81" s="329"/>
    </row>
    <row r="82" spans="1:17" s="330" customFormat="1" ht="18.899999999999999" customHeight="1" x14ac:dyDescent="0.25">
      <c r="A82" s="316">
        <v>76</v>
      </c>
      <c r="B82" s="337"/>
      <c r="C82" s="337"/>
      <c r="D82" s="323"/>
      <c r="E82" s="320"/>
      <c r="F82" s="329"/>
      <c r="G82" s="329"/>
      <c r="H82" s="333"/>
      <c r="I82" s="334"/>
      <c r="J82" s="324" t="e">
        <f>IF(AND(Q82="",#REF!&gt;0,#REF!&lt;5),K82,)</f>
        <v>#REF!</v>
      </c>
      <c r="K82" s="325" t="str">
        <f>IF(D82="","ZZZ9",IF(AND(#REF!&gt;0,#REF!&lt;5),D82&amp;#REF!,D82&amp;"9"))</f>
        <v>ZZZ9</v>
      </c>
      <c r="L82" s="326">
        <f t="shared" si="0"/>
        <v>999</v>
      </c>
      <c r="M82" s="340">
        <f t="shared" si="1"/>
        <v>999</v>
      </c>
      <c r="N82" s="336"/>
      <c r="O82" s="329"/>
      <c r="P82" s="328">
        <f t="shared" si="2"/>
        <v>999</v>
      </c>
      <c r="Q82" s="329"/>
    </row>
    <row r="83" spans="1:17" s="330" customFormat="1" ht="18.899999999999999" customHeight="1" x14ac:dyDescent="0.25">
      <c r="A83" s="316">
        <v>77</v>
      </c>
      <c r="B83" s="337"/>
      <c r="C83" s="337"/>
      <c r="D83" s="323"/>
      <c r="E83" s="320"/>
      <c r="F83" s="329"/>
      <c r="G83" s="329"/>
      <c r="H83" s="333"/>
      <c r="I83" s="334"/>
      <c r="J83" s="324" t="e">
        <f>IF(AND(Q83="",#REF!&gt;0,#REF!&lt;5),K83,)</f>
        <v>#REF!</v>
      </c>
      <c r="K83" s="325" t="str">
        <f>IF(D83="","ZZZ9",IF(AND(#REF!&gt;0,#REF!&lt;5),D83&amp;#REF!,D83&amp;"9"))</f>
        <v>ZZZ9</v>
      </c>
      <c r="L83" s="326">
        <f t="shared" si="0"/>
        <v>999</v>
      </c>
      <c r="M83" s="340">
        <f t="shared" si="1"/>
        <v>999</v>
      </c>
      <c r="N83" s="336"/>
      <c r="O83" s="329"/>
      <c r="P83" s="328">
        <f t="shared" si="2"/>
        <v>999</v>
      </c>
      <c r="Q83" s="329"/>
    </row>
    <row r="84" spans="1:17" s="330" customFormat="1" ht="18.899999999999999" customHeight="1" x14ac:dyDescent="0.25">
      <c r="A84" s="316">
        <v>78</v>
      </c>
      <c r="B84" s="337"/>
      <c r="C84" s="337"/>
      <c r="D84" s="323"/>
      <c r="E84" s="320"/>
      <c r="F84" s="329"/>
      <c r="G84" s="329"/>
      <c r="H84" s="333"/>
      <c r="I84" s="334"/>
      <c r="J84" s="324" t="e">
        <f>IF(AND(Q84="",#REF!&gt;0,#REF!&lt;5),K84,)</f>
        <v>#REF!</v>
      </c>
      <c r="K84" s="325" t="str">
        <f>IF(D84="","ZZZ9",IF(AND(#REF!&gt;0,#REF!&lt;5),D84&amp;#REF!,D84&amp;"9"))</f>
        <v>ZZZ9</v>
      </c>
      <c r="L84" s="326">
        <f t="shared" si="0"/>
        <v>999</v>
      </c>
      <c r="M84" s="340">
        <f t="shared" si="1"/>
        <v>999</v>
      </c>
      <c r="N84" s="336"/>
      <c r="O84" s="329"/>
      <c r="P84" s="328">
        <f t="shared" si="2"/>
        <v>999</v>
      </c>
      <c r="Q84" s="329"/>
    </row>
    <row r="85" spans="1:17" s="330" customFormat="1" ht="18.899999999999999" customHeight="1" x14ac:dyDescent="0.25">
      <c r="A85" s="316">
        <v>79</v>
      </c>
      <c r="B85" s="337"/>
      <c r="C85" s="337"/>
      <c r="D85" s="323"/>
      <c r="E85" s="320"/>
      <c r="F85" s="329"/>
      <c r="G85" s="329"/>
      <c r="H85" s="333"/>
      <c r="I85" s="334"/>
      <c r="J85" s="324" t="e">
        <f>IF(AND(Q85="",#REF!&gt;0,#REF!&lt;5),K85,)</f>
        <v>#REF!</v>
      </c>
      <c r="K85" s="325" t="str">
        <f>IF(D85="","ZZZ9",IF(AND(#REF!&gt;0,#REF!&lt;5),D85&amp;#REF!,D85&amp;"9"))</f>
        <v>ZZZ9</v>
      </c>
      <c r="L85" s="326">
        <f t="shared" si="0"/>
        <v>999</v>
      </c>
      <c r="M85" s="340">
        <f t="shared" si="1"/>
        <v>999</v>
      </c>
      <c r="N85" s="336"/>
      <c r="O85" s="329"/>
      <c r="P85" s="328">
        <f t="shared" si="2"/>
        <v>999</v>
      </c>
      <c r="Q85" s="329"/>
    </row>
    <row r="86" spans="1:17" s="330" customFormat="1" ht="18.899999999999999" customHeight="1" x14ac:dyDescent="0.25">
      <c r="A86" s="316">
        <v>80</v>
      </c>
      <c r="B86" s="337"/>
      <c r="C86" s="337"/>
      <c r="D86" s="323"/>
      <c r="E86" s="320"/>
      <c r="F86" s="329"/>
      <c r="G86" s="329"/>
      <c r="H86" s="333"/>
      <c r="I86" s="334"/>
      <c r="J86" s="324" t="e">
        <f>IF(AND(Q86="",#REF!&gt;0,#REF!&lt;5),K86,)</f>
        <v>#REF!</v>
      </c>
      <c r="K86" s="325" t="str">
        <f>IF(D86="","ZZZ9",IF(AND(#REF!&gt;0,#REF!&lt;5),D86&amp;#REF!,D86&amp;"9"))</f>
        <v>ZZZ9</v>
      </c>
      <c r="L86" s="326">
        <f t="shared" si="0"/>
        <v>999</v>
      </c>
      <c r="M86" s="340">
        <f t="shared" si="1"/>
        <v>999</v>
      </c>
      <c r="N86" s="336"/>
      <c r="O86" s="329"/>
      <c r="P86" s="328">
        <f t="shared" si="2"/>
        <v>999</v>
      </c>
      <c r="Q86" s="329"/>
    </row>
    <row r="87" spans="1:17" s="330" customFormat="1" ht="18.899999999999999" customHeight="1" x14ac:dyDescent="0.25">
      <c r="A87" s="316">
        <v>81</v>
      </c>
      <c r="B87" s="337"/>
      <c r="C87" s="337"/>
      <c r="D87" s="323"/>
      <c r="E87" s="320"/>
      <c r="F87" s="329"/>
      <c r="G87" s="329"/>
      <c r="H87" s="333"/>
      <c r="I87" s="334"/>
      <c r="J87" s="324" t="e">
        <f>IF(AND(Q87="",#REF!&gt;0,#REF!&lt;5),K87,)</f>
        <v>#REF!</v>
      </c>
      <c r="K87" s="325" t="str">
        <f>IF(D87="","ZZZ9",IF(AND(#REF!&gt;0,#REF!&lt;5),D87&amp;#REF!,D87&amp;"9"))</f>
        <v>ZZZ9</v>
      </c>
      <c r="L87" s="326">
        <f t="shared" si="0"/>
        <v>999</v>
      </c>
      <c r="M87" s="340">
        <f t="shared" si="1"/>
        <v>999</v>
      </c>
      <c r="N87" s="336"/>
      <c r="O87" s="329"/>
      <c r="P87" s="328">
        <f t="shared" si="2"/>
        <v>999</v>
      </c>
      <c r="Q87" s="329"/>
    </row>
    <row r="88" spans="1:17" s="330" customFormat="1" ht="18.899999999999999" customHeight="1" x14ac:dyDescent="0.25">
      <c r="A88" s="316">
        <v>82</v>
      </c>
      <c r="B88" s="337"/>
      <c r="C88" s="337"/>
      <c r="D88" s="323"/>
      <c r="E88" s="320"/>
      <c r="F88" s="329"/>
      <c r="G88" s="329"/>
      <c r="H88" s="333"/>
      <c r="I88" s="334"/>
      <c r="J88" s="324" t="e">
        <f>IF(AND(Q88="",#REF!&gt;0,#REF!&lt;5),K88,)</f>
        <v>#REF!</v>
      </c>
      <c r="K88" s="325" t="str">
        <f>IF(D88="","ZZZ9",IF(AND(#REF!&gt;0,#REF!&lt;5),D88&amp;#REF!,D88&amp;"9"))</f>
        <v>ZZZ9</v>
      </c>
      <c r="L88" s="326">
        <f t="shared" si="0"/>
        <v>999</v>
      </c>
      <c r="M88" s="340">
        <f t="shared" si="1"/>
        <v>999</v>
      </c>
      <c r="N88" s="336"/>
      <c r="O88" s="329"/>
      <c r="P88" s="328">
        <f t="shared" si="2"/>
        <v>999</v>
      </c>
      <c r="Q88" s="329"/>
    </row>
    <row r="89" spans="1:17" s="330" customFormat="1" ht="18.899999999999999" customHeight="1" x14ac:dyDescent="0.25">
      <c r="A89" s="316">
        <v>83</v>
      </c>
      <c r="B89" s="337"/>
      <c r="C89" s="337"/>
      <c r="D89" s="323"/>
      <c r="E89" s="320"/>
      <c r="F89" s="329"/>
      <c r="G89" s="329"/>
      <c r="H89" s="333"/>
      <c r="I89" s="334"/>
      <c r="J89" s="324" t="e">
        <f>IF(AND(Q89="",#REF!&gt;0,#REF!&lt;5),K89,)</f>
        <v>#REF!</v>
      </c>
      <c r="K89" s="325" t="str">
        <f>IF(D89="","ZZZ9",IF(AND(#REF!&gt;0,#REF!&lt;5),D89&amp;#REF!,D89&amp;"9"))</f>
        <v>ZZZ9</v>
      </c>
      <c r="L89" s="326">
        <f t="shared" si="0"/>
        <v>999</v>
      </c>
      <c r="M89" s="340">
        <f t="shared" si="1"/>
        <v>999</v>
      </c>
      <c r="N89" s="336"/>
      <c r="O89" s="329"/>
      <c r="P89" s="328">
        <f t="shared" si="2"/>
        <v>999</v>
      </c>
      <c r="Q89" s="329"/>
    </row>
    <row r="90" spans="1:17" s="330" customFormat="1" ht="18.899999999999999" customHeight="1" x14ac:dyDescent="0.25">
      <c r="A90" s="316">
        <v>84</v>
      </c>
      <c r="B90" s="337"/>
      <c r="C90" s="337"/>
      <c r="D90" s="323"/>
      <c r="E90" s="320"/>
      <c r="F90" s="329"/>
      <c r="G90" s="329"/>
      <c r="H90" s="333"/>
      <c r="I90" s="334"/>
      <c r="J90" s="324" t="e">
        <f>IF(AND(Q90="",#REF!&gt;0,#REF!&lt;5),K90,)</f>
        <v>#REF!</v>
      </c>
      <c r="K90" s="325" t="str">
        <f>IF(D90="","ZZZ9",IF(AND(#REF!&gt;0,#REF!&lt;5),D90&amp;#REF!,D90&amp;"9"))</f>
        <v>ZZZ9</v>
      </c>
      <c r="L90" s="326">
        <f t="shared" si="0"/>
        <v>999</v>
      </c>
      <c r="M90" s="340">
        <f t="shared" si="1"/>
        <v>999</v>
      </c>
      <c r="N90" s="336"/>
      <c r="O90" s="329"/>
      <c r="P90" s="328">
        <f t="shared" si="2"/>
        <v>999</v>
      </c>
      <c r="Q90" s="329"/>
    </row>
    <row r="91" spans="1:17" s="330" customFormat="1" ht="18.899999999999999" customHeight="1" x14ac:dyDescent="0.25">
      <c r="A91" s="316">
        <v>85</v>
      </c>
      <c r="B91" s="337"/>
      <c r="C91" s="337"/>
      <c r="D91" s="323"/>
      <c r="E91" s="320"/>
      <c r="F91" s="329"/>
      <c r="G91" s="329"/>
      <c r="H91" s="333"/>
      <c r="I91" s="334"/>
      <c r="J91" s="324" t="e">
        <f>IF(AND(Q91="",#REF!&gt;0,#REF!&lt;5),K91,)</f>
        <v>#REF!</v>
      </c>
      <c r="K91" s="325" t="str">
        <f>IF(D91="","ZZZ9",IF(AND(#REF!&gt;0,#REF!&lt;5),D91&amp;#REF!,D91&amp;"9"))</f>
        <v>ZZZ9</v>
      </c>
      <c r="L91" s="326">
        <f t="shared" si="0"/>
        <v>999</v>
      </c>
      <c r="M91" s="340">
        <f t="shared" si="1"/>
        <v>999</v>
      </c>
      <c r="N91" s="336"/>
      <c r="O91" s="329"/>
      <c r="P91" s="328">
        <f t="shared" si="2"/>
        <v>999</v>
      </c>
      <c r="Q91" s="329"/>
    </row>
    <row r="92" spans="1:17" s="330" customFormat="1" ht="18.899999999999999" customHeight="1" x14ac:dyDescent="0.25">
      <c r="A92" s="316">
        <v>86</v>
      </c>
      <c r="B92" s="337"/>
      <c r="C92" s="337"/>
      <c r="D92" s="323"/>
      <c r="E92" s="320"/>
      <c r="F92" s="329"/>
      <c r="G92" s="329"/>
      <c r="H92" s="333"/>
      <c r="I92" s="334"/>
      <c r="J92" s="324" t="e">
        <f>IF(AND(Q92="",#REF!&gt;0,#REF!&lt;5),K92,)</f>
        <v>#REF!</v>
      </c>
      <c r="K92" s="325" t="str">
        <f>IF(D92="","ZZZ9",IF(AND(#REF!&gt;0,#REF!&lt;5),D92&amp;#REF!,D92&amp;"9"))</f>
        <v>ZZZ9</v>
      </c>
      <c r="L92" s="326">
        <f t="shared" si="0"/>
        <v>999</v>
      </c>
      <c r="M92" s="340">
        <f t="shared" si="1"/>
        <v>999</v>
      </c>
      <c r="N92" s="336"/>
      <c r="O92" s="329"/>
      <c r="P92" s="328">
        <f t="shared" si="2"/>
        <v>999</v>
      </c>
      <c r="Q92" s="329"/>
    </row>
    <row r="93" spans="1:17" s="330" customFormat="1" ht="18.899999999999999" customHeight="1" x14ac:dyDescent="0.25">
      <c r="A93" s="316">
        <v>87</v>
      </c>
      <c r="B93" s="337"/>
      <c r="C93" s="337"/>
      <c r="D93" s="323"/>
      <c r="E93" s="320"/>
      <c r="F93" s="329"/>
      <c r="G93" s="329"/>
      <c r="H93" s="333"/>
      <c r="I93" s="334"/>
      <c r="J93" s="324" t="e">
        <f>IF(AND(Q93="",#REF!&gt;0,#REF!&lt;5),K93,)</f>
        <v>#REF!</v>
      </c>
      <c r="K93" s="325" t="str">
        <f>IF(D93="","ZZZ9",IF(AND(#REF!&gt;0,#REF!&lt;5),D93&amp;#REF!,D93&amp;"9"))</f>
        <v>ZZZ9</v>
      </c>
      <c r="L93" s="326">
        <f t="shared" si="0"/>
        <v>999</v>
      </c>
      <c r="M93" s="340">
        <f t="shared" si="1"/>
        <v>999</v>
      </c>
      <c r="N93" s="336"/>
      <c r="O93" s="329"/>
      <c r="P93" s="328">
        <f t="shared" si="2"/>
        <v>999</v>
      </c>
      <c r="Q93" s="329"/>
    </row>
    <row r="94" spans="1:17" s="330" customFormat="1" ht="18.899999999999999" customHeight="1" x14ac:dyDescent="0.25">
      <c r="A94" s="316">
        <v>88</v>
      </c>
      <c r="B94" s="337"/>
      <c r="C94" s="337"/>
      <c r="D94" s="323"/>
      <c r="E94" s="320"/>
      <c r="F94" s="329"/>
      <c r="G94" s="329"/>
      <c r="H94" s="333"/>
      <c r="I94" s="334"/>
      <c r="J94" s="324" t="e">
        <f>IF(AND(Q94="",#REF!&gt;0,#REF!&lt;5),K94,)</f>
        <v>#REF!</v>
      </c>
      <c r="K94" s="325" t="str">
        <f>IF(D94="","ZZZ9",IF(AND(#REF!&gt;0,#REF!&lt;5),D94&amp;#REF!,D94&amp;"9"))</f>
        <v>ZZZ9</v>
      </c>
      <c r="L94" s="326">
        <f t="shared" si="0"/>
        <v>999</v>
      </c>
      <c r="M94" s="340">
        <f t="shared" si="1"/>
        <v>999</v>
      </c>
      <c r="N94" s="336"/>
      <c r="O94" s="329"/>
      <c r="P94" s="328">
        <f t="shared" si="2"/>
        <v>999</v>
      </c>
      <c r="Q94" s="329"/>
    </row>
    <row r="95" spans="1:17" s="330" customFormat="1" ht="18.899999999999999" customHeight="1" x14ac:dyDescent="0.25">
      <c r="A95" s="316">
        <v>89</v>
      </c>
      <c r="B95" s="337"/>
      <c r="C95" s="337"/>
      <c r="D95" s="323"/>
      <c r="E95" s="320"/>
      <c r="F95" s="329"/>
      <c r="G95" s="329"/>
      <c r="H95" s="333"/>
      <c r="I95" s="334"/>
      <c r="J95" s="324" t="e">
        <f>IF(AND(Q95="",#REF!&gt;0,#REF!&lt;5),K95,)</f>
        <v>#REF!</v>
      </c>
      <c r="K95" s="325" t="str">
        <f>IF(D95="","ZZZ9",IF(AND(#REF!&gt;0,#REF!&lt;5),D95&amp;#REF!,D95&amp;"9"))</f>
        <v>ZZZ9</v>
      </c>
      <c r="L95" s="326">
        <f t="shared" si="0"/>
        <v>999</v>
      </c>
      <c r="M95" s="340">
        <f t="shared" si="1"/>
        <v>999</v>
      </c>
      <c r="N95" s="336"/>
      <c r="O95" s="329"/>
      <c r="P95" s="328">
        <f t="shared" si="2"/>
        <v>999</v>
      </c>
      <c r="Q95" s="329"/>
    </row>
    <row r="96" spans="1:17" s="330" customFormat="1" ht="18.899999999999999" customHeight="1" x14ac:dyDescent="0.25">
      <c r="A96" s="316">
        <v>90</v>
      </c>
      <c r="B96" s="337"/>
      <c r="C96" s="337"/>
      <c r="D96" s="323"/>
      <c r="E96" s="320"/>
      <c r="F96" s="329"/>
      <c r="G96" s="329"/>
      <c r="H96" s="333"/>
      <c r="I96" s="334"/>
      <c r="J96" s="324" t="e">
        <f>IF(AND(Q96="",#REF!&gt;0,#REF!&lt;5),K96,)</f>
        <v>#REF!</v>
      </c>
      <c r="K96" s="325" t="str">
        <f>IF(D96="","ZZZ9",IF(AND(#REF!&gt;0,#REF!&lt;5),D96&amp;#REF!,D96&amp;"9"))</f>
        <v>ZZZ9</v>
      </c>
      <c r="L96" s="326">
        <f t="shared" si="0"/>
        <v>999</v>
      </c>
      <c r="M96" s="340">
        <f t="shared" si="1"/>
        <v>999</v>
      </c>
      <c r="N96" s="336"/>
      <c r="O96" s="329"/>
      <c r="P96" s="328">
        <f t="shared" si="2"/>
        <v>999</v>
      </c>
      <c r="Q96" s="329"/>
    </row>
    <row r="97" spans="1:17" s="330" customFormat="1" ht="18.899999999999999" customHeight="1" x14ac:dyDescent="0.25">
      <c r="A97" s="316">
        <v>91</v>
      </c>
      <c r="B97" s="337"/>
      <c r="C97" s="337"/>
      <c r="D97" s="323"/>
      <c r="E97" s="320"/>
      <c r="F97" s="329"/>
      <c r="G97" s="329"/>
      <c r="H97" s="333"/>
      <c r="I97" s="334"/>
      <c r="J97" s="324" t="e">
        <f>IF(AND(Q97="",#REF!&gt;0,#REF!&lt;5),K97,)</f>
        <v>#REF!</v>
      </c>
      <c r="K97" s="325" t="str">
        <f>IF(D97="","ZZZ9",IF(AND(#REF!&gt;0,#REF!&lt;5),D97&amp;#REF!,D97&amp;"9"))</f>
        <v>ZZZ9</v>
      </c>
      <c r="L97" s="326">
        <f t="shared" si="0"/>
        <v>999</v>
      </c>
      <c r="M97" s="340">
        <f t="shared" si="1"/>
        <v>999</v>
      </c>
      <c r="N97" s="336"/>
      <c r="O97" s="329"/>
      <c r="P97" s="328">
        <f t="shared" si="2"/>
        <v>999</v>
      </c>
      <c r="Q97" s="329"/>
    </row>
    <row r="98" spans="1:17" s="330" customFormat="1" ht="18.899999999999999" customHeight="1" x14ac:dyDescent="0.25">
      <c r="A98" s="316">
        <v>92</v>
      </c>
      <c r="B98" s="337"/>
      <c r="C98" s="337"/>
      <c r="D98" s="323"/>
      <c r="E98" s="320"/>
      <c r="F98" s="329"/>
      <c r="G98" s="329"/>
      <c r="H98" s="333"/>
      <c r="I98" s="334"/>
      <c r="J98" s="324" t="e">
        <f>IF(AND(Q98="",#REF!&gt;0,#REF!&lt;5),K98,)</f>
        <v>#REF!</v>
      </c>
      <c r="K98" s="325" t="str">
        <f>IF(D98="","ZZZ9",IF(AND(#REF!&gt;0,#REF!&lt;5),D98&amp;#REF!,D98&amp;"9"))</f>
        <v>ZZZ9</v>
      </c>
      <c r="L98" s="326">
        <f t="shared" si="0"/>
        <v>999</v>
      </c>
      <c r="M98" s="340">
        <f t="shared" si="1"/>
        <v>999</v>
      </c>
      <c r="N98" s="336"/>
      <c r="O98" s="329"/>
      <c r="P98" s="328">
        <f t="shared" si="2"/>
        <v>999</v>
      </c>
      <c r="Q98" s="329"/>
    </row>
    <row r="99" spans="1:17" s="330" customFormat="1" ht="18.899999999999999" customHeight="1" x14ac:dyDescent="0.25">
      <c r="A99" s="316">
        <v>93</v>
      </c>
      <c r="B99" s="337"/>
      <c r="C99" s="337"/>
      <c r="D99" s="323"/>
      <c r="E99" s="320"/>
      <c r="F99" s="329"/>
      <c r="G99" s="329"/>
      <c r="H99" s="333"/>
      <c r="I99" s="334"/>
      <c r="J99" s="324" t="e">
        <f>IF(AND(Q99="",#REF!&gt;0,#REF!&lt;5),K99,)</f>
        <v>#REF!</v>
      </c>
      <c r="K99" s="325" t="str">
        <f>IF(D99="","ZZZ9",IF(AND(#REF!&gt;0,#REF!&lt;5),D99&amp;#REF!,D99&amp;"9"))</f>
        <v>ZZZ9</v>
      </c>
      <c r="L99" s="326">
        <f t="shared" si="0"/>
        <v>999</v>
      </c>
      <c r="M99" s="340">
        <f t="shared" si="1"/>
        <v>999</v>
      </c>
      <c r="N99" s="336"/>
      <c r="O99" s="329"/>
      <c r="P99" s="328">
        <f t="shared" si="2"/>
        <v>999</v>
      </c>
      <c r="Q99" s="329"/>
    </row>
    <row r="100" spans="1:17" s="330" customFormat="1" ht="18.899999999999999" customHeight="1" x14ac:dyDescent="0.25">
      <c r="A100" s="316">
        <v>94</v>
      </c>
      <c r="B100" s="337"/>
      <c r="C100" s="337"/>
      <c r="D100" s="323"/>
      <c r="E100" s="320"/>
      <c r="F100" s="329"/>
      <c r="G100" s="329"/>
      <c r="H100" s="333"/>
      <c r="I100" s="334"/>
      <c r="J100" s="324" t="e">
        <f>IF(AND(Q100="",#REF!&gt;0,#REF!&lt;5),K100,)</f>
        <v>#REF!</v>
      </c>
      <c r="K100" s="325" t="str">
        <f>IF(D100="","ZZZ9",IF(AND(#REF!&gt;0,#REF!&lt;5),D100&amp;#REF!,D100&amp;"9"))</f>
        <v>ZZZ9</v>
      </c>
      <c r="L100" s="326">
        <f t="shared" si="0"/>
        <v>999</v>
      </c>
      <c r="M100" s="340">
        <f t="shared" si="1"/>
        <v>999</v>
      </c>
      <c r="N100" s="336"/>
      <c r="O100" s="329"/>
      <c r="P100" s="328">
        <f t="shared" si="2"/>
        <v>999</v>
      </c>
      <c r="Q100" s="329"/>
    </row>
    <row r="101" spans="1:17" s="330" customFormat="1" ht="18.899999999999999" customHeight="1" x14ac:dyDescent="0.25">
      <c r="A101" s="316">
        <v>95</v>
      </c>
      <c r="B101" s="337"/>
      <c r="C101" s="337"/>
      <c r="D101" s="323"/>
      <c r="E101" s="320"/>
      <c r="F101" s="329"/>
      <c r="G101" s="329"/>
      <c r="H101" s="333"/>
      <c r="I101" s="334"/>
      <c r="J101" s="324" t="e">
        <f>IF(AND(Q101="",#REF!&gt;0,#REF!&lt;5),K101,)</f>
        <v>#REF!</v>
      </c>
      <c r="K101" s="325" t="str">
        <f>IF(D101="","ZZZ9",IF(AND(#REF!&gt;0,#REF!&lt;5),D101&amp;#REF!,D101&amp;"9"))</f>
        <v>ZZZ9</v>
      </c>
      <c r="L101" s="326">
        <f t="shared" si="0"/>
        <v>999</v>
      </c>
      <c r="M101" s="340">
        <f t="shared" si="1"/>
        <v>999</v>
      </c>
      <c r="N101" s="336"/>
      <c r="O101" s="329"/>
      <c r="P101" s="328">
        <f t="shared" si="2"/>
        <v>999</v>
      </c>
      <c r="Q101" s="329"/>
    </row>
    <row r="102" spans="1:17" s="330" customFormat="1" ht="18.899999999999999" customHeight="1" x14ac:dyDescent="0.25">
      <c r="A102" s="316">
        <v>96</v>
      </c>
      <c r="B102" s="337"/>
      <c r="C102" s="337"/>
      <c r="D102" s="323"/>
      <c r="E102" s="320"/>
      <c r="F102" s="329"/>
      <c r="G102" s="329"/>
      <c r="H102" s="333"/>
      <c r="I102" s="334"/>
      <c r="J102" s="324" t="e">
        <f>IF(AND(Q102="",#REF!&gt;0,#REF!&lt;5),K102,)</f>
        <v>#REF!</v>
      </c>
      <c r="K102" s="325" t="str">
        <f>IF(D102="","ZZZ9",IF(AND(#REF!&gt;0,#REF!&lt;5),D102&amp;#REF!,D102&amp;"9"))</f>
        <v>ZZZ9</v>
      </c>
      <c r="L102" s="326">
        <f t="shared" si="0"/>
        <v>999</v>
      </c>
      <c r="M102" s="340">
        <f t="shared" si="1"/>
        <v>999</v>
      </c>
      <c r="N102" s="336"/>
      <c r="O102" s="329"/>
      <c r="P102" s="328">
        <f t="shared" si="2"/>
        <v>999</v>
      </c>
      <c r="Q102" s="329"/>
    </row>
    <row r="103" spans="1:17" s="330" customFormat="1" ht="18.899999999999999" customHeight="1" x14ac:dyDescent="0.25">
      <c r="A103" s="316">
        <v>97</v>
      </c>
      <c r="B103" s="337"/>
      <c r="C103" s="337"/>
      <c r="D103" s="323"/>
      <c r="E103" s="320"/>
      <c r="F103" s="329"/>
      <c r="G103" s="329"/>
      <c r="H103" s="333"/>
      <c r="I103" s="334"/>
      <c r="J103" s="324" t="e">
        <f>IF(AND(Q103="",#REF!&gt;0,#REF!&lt;5),K103,)</f>
        <v>#REF!</v>
      </c>
      <c r="K103" s="325" t="str">
        <f>IF(D103="","ZZZ9",IF(AND(#REF!&gt;0,#REF!&lt;5),D103&amp;#REF!,D103&amp;"9"))</f>
        <v>ZZZ9</v>
      </c>
      <c r="L103" s="326">
        <f t="shared" si="0"/>
        <v>999</v>
      </c>
      <c r="M103" s="340">
        <f t="shared" si="1"/>
        <v>999</v>
      </c>
      <c r="N103" s="336"/>
      <c r="O103" s="329"/>
      <c r="P103" s="328">
        <f t="shared" si="2"/>
        <v>999</v>
      </c>
      <c r="Q103" s="329"/>
    </row>
    <row r="104" spans="1:17" s="330" customFormat="1" ht="18.899999999999999" customHeight="1" x14ac:dyDescent="0.25">
      <c r="A104" s="316">
        <v>98</v>
      </c>
      <c r="B104" s="337"/>
      <c r="C104" s="337"/>
      <c r="D104" s="323"/>
      <c r="E104" s="320"/>
      <c r="F104" s="329"/>
      <c r="G104" s="329"/>
      <c r="H104" s="333"/>
      <c r="I104" s="334"/>
      <c r="J104" s="324" t="e">
        <f>IF(AND(Q104="",#REF!&gt;0,#REF!&lt;5),K104,)</f>
        <v>#REF!</v>
      </c>
      <c r="K104" s="325" t="str">
        <f>IF(D104="","ZZZ9",IF(AND(#REF!&gt;0,#REF!&lt;5),D104&amp;#REF!,D104&amp;"9"))</f>
        <v>ZZZ9</v>
      </c>
      <c r="L104" s="326">
        <f t="shared" ref="L104:L156" si="3">IF(Q104="",999,Q104)</f>
        <v>999</v>
      </c>
      <c r="M104" s="340">
        <f t="shared" ref="M104:M156" si="4">IF(P104=999,999,1)</f>
        <v>999</v>
      </c>
      <c r="N104" s="336"/>
      <c r="O104" s="329"/>
      <c r="P104" s="328">
        <f t="shared" ref="P104:P156" si="5">IF(N104="DA",1,IF(N104="WC",2,IF(N104="SE",3,IF(N104="Q",4,IF(N104="LL",5,999)))))</f>
        <v>999</v>
      </c>
      <c r="Q104" s="329"/>
    </row>
    <row r="105" spans="1:17" s="330" customFormat="1" ht="18.899999999999999" customHeight="1" x14ac:dyDescent="0.25">
      <c r="A105" s="316">
        <v>99</v>
      </c>
      <c r="B105" s="337"/>
      <c r="C105" s="337"/>
      <c r="D105" s="323"/>
      <c r="E105" s="320"/>
      <c r="F105" s="329"/>
      <c r="G105" s="329"/>
      <c r="H105" s="333"/>
      <c r="I105" s="334"/>
      <c r="J105" s="324" t="e">
        <f>IF(AND(Q105="",#REF!&gt;0,#REF!&lt;5),K105,)</f>
        <v>#REF!</v>
      </c>
      <c r="K105" s="325" t="str">
        <f>IF(D105="","ZZZ9",IF(AND(#REF!&gt;0,#REF!&lt;5),D105&amp;#REF!,D105&amp;"9"))</f>
        <v>ZZZ9</v>
      </c>
      <c r="L105" s="326">
        <f t="shared" si="3"/>
        <v>999</v>
      </c>
      <c r="M105" s="340">
        <f t="shared" si="4"/>
        <v>999</v>
      </c>
      <c r="N105" s="336"/>
      <c r="O105" s="329"/>
      <c r="P105" s="328">
        <f t="shared" si="5"/>
        <v>999</v>
      </c>
      <c r="Q105" s="329"/>
    </row>
    <row r="106" spans="1:17" s="330" customFormat="1" ht="18.899999999999999" customHeight="1" x14ac:dyDescent="0.25">
      <c r="A106" s="316">
        <v>100</v>
      </c>
      <c r="B106" s="337"/>
      <c r="C106" s="337"/>
      <c r="D106" s="323"/>
      <c r="E106" s="320"/>
      <c r="F106" s="329"/>
      <c r="G106" s="329"/>
      <c r="H106" s="333"/>
      <c r="I106" s="334"/>
      <c r="J106" s="324" t="e">
        <f>IF(AND(Q106="",#REF!&gt;0,#REF!&lt;5),K106,)</f>
        <v>#REF!</v>
      </c>
      <c r="K106" s="325" t="str">
        <f>IF(D106="","ZZZ9",IF(AND(#REF!&gt;0,#REF!&lt;5),D106&amp;#REF!,D106&amp;"9"))</f>
        <v>ZZZ9</v>
      </c>
      <c r="L106" s="326">
        <f t="shared" si="3"/>
        <v>999</v>
      </c>
      <c r="M106" s="340">
        <f t="shared" si="4"/>
        <v>999</v>
      </c>
      <c r="N106" s="336"/>
      <c r="O106" s="329"/>
      <c r="P106" s="328">
        <f t="shared" si="5"/>
        <v>999</v>
      </c>
      <c r="Q106" s="329"/>
    </row>
    <row r="107" spans="1:17" s="330" customFormat="1" ht="18.899999999999999" customHeight="1" x14ac:dyDescent="0.25">
      <c r="A107" s="316">
        <v>101</v>
      </c>
      <c r="B107" s="337"/>
      <c r="C107" s="337"/>
      <c r="D107" s="323"/>
      <c r="E107" s="320"/>
      <c r="F107" s="329"/>
      <c r="G107" s="329"/>
      <c r="H107" s="333"/>
      <c r="I107" s="334"/>
      <c r="J107" s="324" t="e">
        <f>IF(AND(Q107="",#REF!&gt;0,#REF!&lt;5),K107,)</f>
        <v>#REF!</v>
      </c>
      <c r="K107" s="325" t="str">
        <f>IF(D107="","ZZZ9",IF(AND(#REF!&gt;0,#REF!&lt;5),D107&amp;#REF!,D107&amp;"9"))</f>
        <v>ZZZ9</v>
      </c>
      <c r="L107" s="326">
        <f t="shared" si="3"/>
        <v>999</v>
      </c>
      <c r="M107" s="340">
        <f t="shared" si="4"/>
        <v>999</v>
      </c>
      <c r="N107" s="336"/>
      <c r="O107" s="329"/>
      <c r="P107" s="328">
        <f t="shared" si="5"/>
        <v>999</v>
      </c>
      <c r="Q107" s="329"/>
    </row>
    <row r="108" spans="1:17" s="330" customFormat="1" ht="18.899999999999999" customHeight="1" x14ac:dyDescent="0.25">
      <c r="A108" s="316">
        <v>102</v>
      </c>
      <c r="B108" s="337"/>
      <c r="C108" s="337"/>
      <c r="D108" s="323"/>
      <c r="E108" s="320"/>
      <c r="F108" s="329"/>
      <c r="G108" s="329"/>
      <c r="H108" s="333"/>
      <c r="I108" s="334"/>
      <c r="J108" s="324" t="e">
        <f>IF(AND(Q108="",#REF!&gt;0,#REF!&lt;5),K108,)</f>
        <v>#REF!</v>
      </c>
      <c r="K108" s="325" t="str">
        <f>IF(D108="","ZZZ9",IF(AND(#REF!&gt;0,#REF!&lt;5),D108&amp;#REF!,D108&amp;"9"))</f>
        <v>ZZZ9</v>
      </c>
      <c r="L108" s="326">
        <f t="shared" si="3"/>
        <v>999</v>
      </c>
      <c r="M108" s="340">
        <f t="shared" si="4"/>
        <v>999</v>
      </c>
      <c r="N108" s="336"/>
      <c r="O108" s="329"/>
      <c r="P108" s="328">
        <f t="shared" si="5"/>
        <v>999</v>
      </c>
      <c r="Q108" s="329"/>
    </row>
    <row r="109" spans="1:17" s="330" customFormat="1" ht="18.899999999999999" customHeight="1" x14ac:dyDescent="0.25">
      <c r="A109" s="316">
        <v>103</v>
      </c>
      <c r="B109" s="337"/>
      <c r="C109" s="337"/>
      <c r="D109" s="323"/>
      <c r="E109" s="320"/>
      <c r="F109" s="329"/>
      <c r="G109" s="329"/>
      <c r="H109" s="333"/>
      <c r="I109" s="334"/>
      <c r="J109" s="324" t="e">
        <f>IF(AND(Q109="",#REF!&gt;0,#REF!&lt;5),K109,)</f>
        <v>#REF!</v>
      </c>
      <c r="K109" s="325" t="str">
        <f>IF(D109="","ZZZ9",IF(AND(#REF!&gt;0,#REF!&lt;5),D109&amp;#REF!,D109&amp;"9"))</f>
        <v>ZZZ9</v>
      </c>
      <c r="L109" s="326">
        <f t="shared" si="3"/>
        <v>999</v>
      </c>
      <c r="M109" s="340">
        <f t="shared" si="4"/>
        <v>999</v>
      </c>
      <c r="N109" s="336"/>
      <c r="O109" s="329"/>
      <c r="P109" s="328">
        <f t="shared" si="5"/>
        <v>999</v>
      </c>
      <c r="Q109" s="329"/>
    </row>
    <row r="110" spans="1:17" s="330" customFormat="1" ht="18.899999999999999" customHeight="1" x14ac:dyDescent="0.25">
      <c r="A110" s="316">
        <v>104</v>
      </c>
      <c r="B110" s="337"/>
      <c r="C110" s="337"/>
      <c r="D110" s="323"/>
      <c r="E110" s="320"/>
      <c r="F110" s="329"/>
      <c r="G110" s="329"/>
      <c r="H110" s="333"/>
      <c r="I110" s="334"/>
      <c r="J110" s="324" t="e">
        <f>IF(AND(Q110="",#REF!&gt;0,#REF!&lt;5),K110,)</f>
        <v>#REF!</v>
      </c>
      <c r="K110" s="325" t="str">
        <f>IF(D110="","ZZZ9",IF(AND(#REF!&gt;0,#REF!&lt;5),D110&amp;#REF!,D110&amp;"9"))</f>
        <v>ZZZ9</v>
      </c>
      <c r="L110" s="326">
        <f t="shared" si="3"/>
        <v>999</v>
      </c>
      <c r="M110" s="340">
        <f t="shared" si="4"/>
        <v>999</v>
      </c>
      <c r="N110" s="336"/>
      <c r="O110" s="329"/>
      <c r="P110" s="328">
        <f t="shared" si="5"/>
        <v>999</v>
      </c>
      <c r="Q110" s="329"/>
    </row>
    <row r="111" spans="1:17" s="330" customFormat="1" ht="18.899999999999999" customHeight="1" x14ac:dyDescent="0.25">
      <c r="A111" s="316">
        <v>105</v>
      </c>
      <c r="B111" s="337"/>
      <c r="C111" s="337"/>
      <c r="D111" s="323"/>
      <c r="E111" s="320"/>
      <c r="F111" s="329"/>
      <c r="G111" s="329"/>
      <c r="H111" s="333"/>
      <c r="I111" s="334"/>
      <c r="J111" s="324" t="e">
        <f>IF(AND(Q111="",#REF!&gt;0,#REF!&lt;5),K111,)</f>
        <v>#REF!</v>
      </c>
      <c r="K111" s="325" t="str">
        <f>IF(D111="","ZZZ9",IF(AND(#REF!&gt;0,#REF!&lt;5),D111&amp;#REF!,D111&amp;"9"))</f>
        <v>ZZZ9</v>
      </c>
      <c r="L111" s="326">
        <f t="shared" si="3"/>
        <v>999</v>
      </c>
      <c r="M111" s="340">
        <f t="shared" si="4"/>
        <v>999</v>
      </c>
      <c r="N111" s="336"/>
      <c r="O111" s="329"/>
      <c r="P111" s="328">
        <f t="shared" si="5"/>
        <v>999</v>
      </c>
      <c r="Q111" s="329"/>
    </row>
    <row r="112" spans="1:17" s="330" customFormat="1" ht="18.899999999999999" customHeight="1" x14ac:dyDescent="0.25">
      <c r="A112" s="316">
        <v>106</v>
      </c>
      <c r="B112" s="337"/>
      <c r="C112" s="337"/>
      <c r="D112" s="323"/>
      <c r="E112" s="320"/>
      <c r="F112" s="329"/>
      <c r="G112" s="329"/>
      <c r="H112" s="333"/>
      <c r="I112" s="334"/>
      <c r="J112" s="324" t="e">
        <f>IF(AND(Q112="",#REF!&gt;0,#REF!&lt;5),K112,)</f>
        <v>#REF!</v>
      </c>
      <c r="K112" s="325" t="str">
        <f>IF(D112="","ZZZ9",IF(AND(#REF!&gt;0,#REF!&lt;5),D112&amp;#REF!,D112&amp;"9"))</f>
        <v>ZZZ9</v>
      </c>
      <c r="L112" s="326">
        <f t="shared" si="3"/>
        <v>999</v>
      </c>
      <c r="M112" s="340">
        <f t="shared" si="4"/>
        <v>999</v>
      </c>
      <c r="N112" s="336"/>
      <c r="O112" s="329"/>
      <c r="P112" s="328">
        <f t="shared" si="5"/>
        <v>999</v>
      </c>
      <c r="Q112" s="329"/>
    </row>
    <row r="113" spans="1:17" s="330" customFormat="1" ht="18.899999999999999" customHeight="1" x14ac:dyDescent="0.25">
      <c r="A113" s="316">
        <v>107</v>
      </c>
      <c r="B113" s="337"/>
      <c r="C113" s="337"/>
      <c r="D113" s="323"/>
      <c r="E113" s="320"/>
      <c r="F113" s="329"/>
      <c r="G113" s="329"/>
      <c r="H113" s="333"/>
      <c r="I113" s="334"/>
      <c r="J113" s="324" t="e">
        <f>IF(AND(Q113="",#REF!&gt;0,#REF!&lt;5),K113,)</f>
        <v>#REF!</v>
      </c>
      <c r="K113" s="325" t="str">
        <f>IF(D113="","ZZZ9",IF(AND(#REF!&gt;0,#REF!&lt;5),D113&amp;#REF!,D113&amp;"9"))</f>
        <v>ZZZ9</v>
      </c>
      <c r="L113" s="326">
        <f t="shared" si="3"/>
        <v>999</v>
      </c>
      <c r="M113" s="340">
        <f t="shared" si="4"/>
        <v>999</v>
      </c>
      <c r="N113" s="336"/>
      <c r="O113" s="329"/>
      <c r="P113" s="328">
        <f t="shared" si="5"/>
        <v>999</v>
      </c>
      <c r="Q113" s="329"/>
    </row>
    <row r="114" spans="1:17" s="330" customFormat="1" ht="18.899999999999999" customHeight="1" x14ac:dyDescent="0.25">
      <c r="A114" s="316">
        <v>108</v>
      </c>
      <c r="B114" s="337"/>
      <c r="C114" s="337"/>
      <c r="D114" s="323"/>
      <c r="E114" s="320"/>
      <c r="F114" s="329"/>
      <c r="G114" s="329"/>
      <c r="H114" s="333"/>
      <c r="I114" s="334"/>
      <c r="J114" s="324" t="e">
        <f>IF(AND(Q114="",#REF!&gt;0,#REF!&lt;5),K114,)</f>
        <v>#REF!</v>
      </c>
      <c r="K114" s="325" t="str">
        <f>IF(D114="","ZZZ9",IF(AND(#REF!&gt;0,#REF!&lt;5),D114&amp;#REF!,D114&amp;"9"))</f>
        <v>ZZZ9</v>
      </c>
      <c r="L114" s="326">
        <f t="shared" si="3"/>
        <v>999</v>
      </c>
      <c r="M114" s="340">
        <f t="shared" si="4"/>
        <v>999</v>
      </c>
      <c r="N114" s="336"/>
      <c r="O114" s="329"/>
      <c r="P114" s="328">
        <f t="shared" si="5"/>
        <v>999</v>
      </c>
      <c r="Q114" s="329"/>
    </row>
    <row r="115" spans="1:17" s="330" customFormat="1" ht="18.899999999999999" customHeight="1" x14ac:dyDescent="0.25">
      <c r="A115" s="316">
        <v>109</v>
      </c>
      <c r="B115" s="337"/>
      <c r="C115" s="337"/>
      <c r="D115" s="323"/>
      <c r="E115" s="320"/>
      <c r="F115" s="329"/>
      <c r="G115" s="329"/>
      <c r="H115" s="333"/>
      <c r="I115" s="334"/>
      <c r="J115" s="324" t="e">
        <f>IF(AND(Q115="",#REF!&gt;0,#REF!&lt;5),K115,)</f>
        <v>#REF!</v>
      </c>
      <c r="K115" s="325" t="str">
        <f>IF(D115="","ZZZ9",IF(AND(#REF!&gt;0,#REF!&lt;5),D115&amp;#REF!,D115&amp;"9"))</f>
        <v>ZZZ9</v>
      </c>
      <c r="L115" s="326">
        <f t="shared" si="3"/>
        <v>999</v>
      </c>
      <c r="M115" s="340">
        <f t="shared" si="4"/>
        <v>999</v>
      </c>
      <c r="N115" s="336"/>
      <c r="O115" s="329"/>
      <c r="P115" s="328">
        <f t="shared" si="5"/>
        <v>999</v>
      </c>
      <c r="Q115" s="329"/>
    </row>
    <row r="116" spans="1:17" s="330" customFormat="1" ht="18.899999999999999" customHeight="1" x14ac:dyDescent="0.25">
      <c r="A116" s="316">
        <v>110</v>
      </c>
      <c r="B116" s="337"/>
      <c r="C116" s="337"/>
      <c r="D116" s="323"/>
      <c r="E116" s="320"/>
      <c r="F116" s="329"/>
      <c r="G116" s="329"/>
      <c r="H116" s="333"/>
      <c r="I116" s="334"/>
      <c r="J116" s="324" t="e">
        <f>IF(AND(Q116="",#REF!&gt;0,#REF!&lt;5),K116,)</f>
        <v>#REF!</v>
      </c>
      <c r="K116" s="325" t="str">
        <f>IF(D116="","ZZZ9",IF(AND(#REF!&gt;0,#REF!&lt;5),D116&amp;#REF!,D116&amp;"9"))</f>
        <v>ZZZ9</v>
      </c>
      <c r="L116" s="326">
        <f t="shared" si="3"/>
        <v>999</v>
      </c>
      <c r="M116" s="340">
        <f t="shared" si="4"/>
        <v>999</v>
      </c>
      <c r="N116" s="336"/>
      <c r="O116" s="329"/>
      <c r="P116" s="328">
        <f t="shared" si="5"/>
        <v>999</v>
      </c>
      <c r="Q116" s="329"/>
    </row>
    <row r="117" spans="1:17" s="330" customFormat="1" ht="18.899999999999999" customHeight="1" x14ac:dyDescent="0.25">
      <c r="A117" s="316">
        <v>111</v>
      </c>
      <c r="B117" s="337"/>
      <c r="C117" s="337"/>
      <c r="D117" s="323"/>
      <c r="E117" s="320"/>
      <c r="F117" s="329"/>
      <c r="G117" s="329"/>
      <c r="H117" s="333"/>
      <c r="I117" s="334"/>
      <c r="J117" s="324" t="e">
        <f>IF(AND(Q117="",#REF!&gt;0,#REF!&lt;5),K117,)</f>
        <v>#REF!</v>
      </c>
      <c r="K117" s="325" t="str">
        <f>IF(D117="","ZZZ9",IF(AND(#REF!&gt;0,#REF!&lt;5),D117&amp;#REF!,D117&amp;"9"))</f>
        <v>ZZZ9</v>
      </c>
      <c r="L117" s="326">
        <f t="shared" si="3"/>
        <v>999</v>
      </c>
      <c r="M117" s="340">
        <f t="shared" si="4"/>
        <v>999</v>
      </c>
      <c r="N117" s="336"/>
      <c r="O117" s="329"/>
      <c r="P117" s="328">
        <f t="shared" si="5"/>
        <v>999</v>
      </c>
      <c r="Q117" s="329"/>
    </row>
    <row r="118" spans="1:17" s="330" customFormat="1" ht="18.899999999999999" customHeight="1" x14ac:dyDescent="0.25">
      <c r="A118" s="316">
        <v>112</v>
      </c>
      <c r="B118" s="337"/>
      <c r="C118" s="337"/>
      <c r="D118" s="323"/>
      <c r="E118" s="320"/>
      <c r="F118" s="329"/>
      <c r="G118" s="329"/>
      <c r="H118" s="333"/>
      <c r="I118" s="334"/>
      <c r="J118" s="324" t="e">
        <f>IF(AND(Q118="",#REF!&gt;0,#REF!&lt;5),K118,)</f>
        <v>#REF!</v>
      </c>
      <c r="K118" s="325" t="str">
        <f>IF(D118="","ZZZ9",IF(AND(#REF!&gt;0,#REF!&lt;5),D118&amp;#REF!,D118&amp;"9"))</f>
        <v>ZZZ9</v>
      </c>
      <c r="L118" s="326">
        <f t="shared" si="3"/>
        <v>999</v>
      </c>
      <c r="M118" s="340">
        <f t="shared" si="4"/>
        <v>999</v>
      </c>
      <c r="N118" s="336"/>
      <c r="O118" s="329"/>
      <c r="P118" s="328">
        <f t="shared" si="5"/>
        <v>999</v>
      </c>
      <c r="Q118" s="329"/>
    </row>
    <row r="119" spans="1:17" s="330" customFormat="1" ht="18.899999999999999" customHeight="1" x14ac:dyDescent="0.25">
      <c r="A119" s="316">
        <v>113</v>
      </c>
      <c r="B119" s="337"/>
      <c r="C119" s="337"/>
      <c r="D119" s="323"/>
      <c r="E119" s="320"/>
      <c r="F119" s="329"/>
      <c r="G119" s="329"/>
      <c r="H119" s="333"/>
      <c r="I119" s="334"/>
      <c r="J119" s="324" t="e">
        <f>IF(AND(Q119="",#REF!&gt;0,#REF!&lt;5),K119,)</f>
        <v>#REF!</v>
      </c>
      <c r="K119" s="325" t="str">
        <f>IF(D119="","ZZZ9",IF(AND(#REF!&gt;0,#REF!&lt;5),D119&amp;#REF!,D119&amp;"9"))</f>
        <v>ZZZ9</v>
      </c>
      <c r="L119" s="326">
        <f t="shared" si="3"/>
        <v>999</v>
      </c>
      <c r="M119" s="340">
        <f t="shared" si="4"/>
        <v>999</v>
      </c>
      <c r="N119" s="336"/>
      <c r="O119" s="329"/>
      <c r="P119" s="328">
        <f t="shared" si="5"/>
        <v>999</v>
      </c>
      <c r="Q119" s="329"/>
    </row>
    <row r="120" spans="1:17" s="330" customFormat="1" ht="18.899999999999999" customHeight="1" x14ac:dyDescent="0.25">
      <c r="A120" s="316">
        <v>114</v>
      </c>
      <c r="B120" s="337"/>
      <c r="C120" s="337"/>
      <c r="D120" s="323"/>
      <c r="E120" s="320"/>
      <c r="F120" s="329"/>
      <c r="G120" s="329"/>
      <c r="H120" s="333"/>
      <c r="I120" s="334"/>
      <c r="J120" s="324" t="e">
        <f>IF(AND(Q120="",#REF!&gt;0,#REF!&lt;5),K120,)</f>
        <v>#REF!</v>
      </c>
      <c r="K120" s="325" t="str">
        <f>IF(D120="","ZZZ9",IF(AND(#REF!&gt;0,#REF!&lt;5),D120&amp;#REF!,D120&amp;"9"))</f>
        <v>ZZZ9</v>
      </c>
      <c r="L120" s="326">
        <f t="shared" si="3"/>
        <v>999</v>
      </c>
      <c r="M120" s="340">
        <f t="shared" si="4"/>
        <v>999</v>
      </c>
      <c r="N120" s="336"/>
      <c r="O120" s="329"/>
      <c r="P120" s="328">
        <f t="shared" si="5"/>
        <v>999</v>
      </c>
      <c r="Q120" s="329"/>
    </row>
    <row r="121" spans="1:17" s="330" customFormat="1" ht="18.899999999999999" customHeight="1" x14ac:dyDescent="0.25">
      <c r="A121" s="316">
        <v>115</v>
      </c>
      <c r="B121" s="337"/>
      <c r="C121" s="337"/>
      <c r="D121" s="323"/>
      <c r="E121" s="320"/>
      <c r="F121" s="329"/>
      <c r="G121" s="329"/>
      <c r="H121" s="333"/>
      <c r="I121" s="334"/>
      <c r="J121" s="324" t="e">
        <f>IF(AND(Q121="",#REF!&gt;0,#REF!&lt;5),K121,)</f>
        <v>#REF!</v>
      </c>
      <c r="K121" s="325" t="str">
        <f>IF(D121="","ZZZ9",IF(AND(#REF!&gt;0,#REF!&lt;5),D121&amp;#REF!,D121&amp;"9"))</f>
        <v>ZZZ9</v>
      </c>
      <c r="L121" s="326">
        <f t="shared" si="3"/>
        <v>999</v>
      </c>
      <c r="M121" s="340">
        <f t="shared" si="4"/>
        <v>999</v>
      </c>
      <c r="N121" s="336"/>
      <c r="O121" s="329"/>
      <c r="P121" s="328">
        <f t="shared" si="5"/>
        <v>999</v>
      </c>
      <c r="Q121" s="329"/>
    </row>
    <row r="122" spans="1:17" s="330" customFormat="1" ht="18.899999999999999" customHeight="1" x14ac:dyDescent="0.25">
      <c r="A122" s="316">
        <v>116</v>
      </c>
      <c r="B122" s="337"/>
      <c r="C122" s="337"/>
      <c r="D122" s="323"/>
      <c r="E122" s="320"/>
      <c r="F122" s="329"/>
      <c r="G122" s="329"/>
      <c r="H122" s="333"/>
      <c r="I122" s="334"/>
      <c r="J122" s="324" t="e">
        <f>IF(AND(Q122="",#REF!&gt;0,#REF!&lt;5),K122,)</f>
        <v>#REF!</v>
      </c>
      <c r="K122" s="325" t="str">
        <f>IF(D122="","ZZZ9",IF(AND(#REF!&gt;0,#REF!&lt;5),D122&amp;#REF!,D122&amp;"9"))</f>
        <v>ZZZ9</v>
      </c>
      <c r="L122" s="326">
        <f t="shared" si="3"/>
        <v>999</v>
      </c>
      <c r="M122" s="340">
        <f t="shared" si="4"/>
        <v>999</v>
      </c>
      <c r="N122" s="336"/>
      <c r="O122" s="329"/>
      <c r="P122" s="328">
        <f t="shared" si="5"/>
        <v>999</v>
      </c>
      <c r="Q122" s="329"/>
    </row>
    <row r="123" spans="1:17" s="330" customFormat="1" ht="18.899999999999999" customHeight="1" x14ac:dyDescent="0.25">
      <c r="A123" s="316">
        <v>117</v>
      </c>
      <c r="B123" s="337"/>
      <c r="C123" s="337"/>
      <c r="D123" s="323"/>
      <c r="E123" s="320"/>
      <c r="F123" s="329"/>
      <c r="G123" s="329"/>
      <c r="H123" s="333"/>
      <c r="I123" s="334"/>
      <c r="J123" s="324" t="e">
        <f>IF(AND(Q123="",#REF!&gt;0,#REF!&lt;5),K123,)</f>
        <v>#REF!</v>
      </c>
      <c r="K123" s="325" t="str">
        <f>IF(D123="","ZZZ9",IF(AND(#REF!&gt;0,#REF!&lt;5),D123&amp;#REF!,D123&amp;"9"))</f>
        <v>ZZZ9</v>
      </c>
      <c r="L123" s="326">
        <f t="shared" si="3"/>
        <v>999</v>
      </c>
      <c r="M123" s="340">
        <f t="shared" si="4"/>
        <v>999</v>
      </c>
      <c r="N123" s="336"/>
      <c r="O123" s="329"/>
      <c r="P123" s="328">
        <f t="shared" si="5"/>
        <v>999</v>
      </c>
      <c r="Q123" s="329"/>
    </row>
    <row r="124" spans="1:17" s="330" customFormat="1" ht="18.899999999999999" customHeight="1" x14ac:dyDescent="0.25">
      <c r="A124" s="316">
        <v>118</v>
      </c>
      <c r="B124" s="337"/>
      <c r="C124" s="337"/>
      <c r="D124" s="323"/>
      <c r="E124" s="320"/>
      <c r="F124" s="329"/>
      <c r="G124" s="329"/>
      <c r="H124" s="333"/>
      <c r="I124" s="334"/>
      <c r="J124" s="324" t="e">
        <f>IF(AND(Q124="",#REF!&gt;0,#REF!&lt;5),K124,)</f>
        <v>#REF!</v>
      </c>
      <c r="K124" s="325" t="str">
        <f>IF(D124="","ZZZ9",IF(AND(#REF!&gt;0,#REF!&lt;5),D124&amp;#REF!,D124&amp;"9"))</f>
        <v>ZZZ9</v>
      </c>
      <c r="L124" s="326">
        <f t="shared" si="3"/>
        <v>999</v>
      </c>
      <c r="M124" s="340">
        <f t="shared" si="4"/>
        <v>999</v>
      </c>
      <c r="N124" s="336"/>
      <c r="O124" s="329"/>
      <c r="P124" s="328">
        <f t="shared" si="5"/>
        <v>999</v>
      </c>
      <c r="Q124" s="329"/>
    </row>
    <row r="125" spans="1:17" s="330" customFormat="1" ht="18.899999999999999" customHeight="1" x14ac:dyDescent="0.25">
      <c r="A125" s="316">
        <v>119</v>
      </c>
      <c r="B125" s="337"/>
      <c r="C125" s="337"/>
      <c r="D125" s="323"/>
      <c r="E125" s="320"/>
      <c r="F125" s="329"/>
      <c r="G125" s="329"/>
      <c r="H125" s="333"/>
      <c r="I125" s="334"/>
      <c r="J125" s="324" t="e">
        <f>IF(AND(Q125="",#REF!&gt;0,#REF!&lt;5),K125,)</f>
        <v>#REF!</v>
      </c>
      <c r="K125" s="325" t="str">
        <f>IF(D125="","ZZZ9",IF(AND(#REF!&gt;0,#REF!&lt;5),D125&amp;#REF!,D125&amp;"9"))</f>
        <v>ZZZ9</v>
      </c>
      <c r="L125" s="326">
        <f t="shared" si="3"/>
        <v>999</v>
      </c>
      <c r="M125" s="340">
        <f t="shared" si="4"/>
        <v>999</v>
      </c>
      <c r="N125" s="336"/>
      <c r="O125" s="329"/>
      <c r="P125" s="328">
        <f t="shared" si="5"/>
        <v>999</v>
      </c>
      <c r="Q125" s="329"/>
    </row>
    <row r="126" spans="1:17" s="330" customFormat="1" ht="18.899999999999999" customHeight="1" x14ac:dyDescent="0.25">
      <c r="A126" s="316">
        <v>120</v>
      </c>
      <c r="B126" s="337"/>
      <c r="C126" s="337"/>
      <c r="D126" s="323"/>
      <c r="E126" s="320"/>
      <c r="F126" s="329"/>
      <c r="G126" s="329"/>
      <c r="H126" s="333"/>
      <c r="I126" s="334"/>
      <c r="J126" s="324" t="e">
        <f>IF(AND(Q126="",#REF!&gt;0,#REF!&lt;5),K126,)</f>
        <v>#REF!</v>
      </c>
      <c r="K126" s="325" t="str">
        <f>IF(D126="","ZZZ9",IF(AND(#REF!&gt;0,#REF!&lt;5),D126&amp;#REF!,D126&amp;"9"))</f>
        <v>ZZZ9</v>
      </c>
      <c r="L126" s="326">
        <f t="shared" si="3"/>
        <v>999</v>
      </c>
      <c r="M126" s="340">
        <f t="shared" si="4"/>
        <v>999</v>
      </c>
      <c r="N126" s="336"/>
      <c r="O126" s="329"/>
      <c r="P126" s="328">
        <f t="shared" si="5"/>
        <v>999</v>
      </c>
      <c r="Q126" s="329"/>
    </row>
    <row r="127" spans="1:17" s="330" customFormat="1" ht="18.899999999999999" customHeight="1" x14ac:dyDescent="0.25">
      <c r="A127" s="316">
        <v>121</v>
      </c>
      <c r="B127" s="337"/>
      <c r="C127" s="337"/>
      <c r="D127" s="323"/>
      <c r="E127" s="320"/>
      <c r="F127" s="329"/>
      <c r="G127" s="329"/>
      <c r="H127" s="333"/>
      <c r="I127" s="334"/>
      <c r="J127" s="324" t="e">
        <f>IF(AND(Q127="",#REF!&gt;0,#REF!&lt;5),K127,)</f>
        <v>#REF!</v>
      </c>
      <c r="K127" s="325" t="str">
        <f>IF(D127="","ZZZ9",IF(AND(#REF!&gt;0,#REF!&lt;5),D127&amp;#REF!,D127&amp;"9"))</f>
        <v>ZZZ9</v>
      </c>
      <c r="L127" s="326">
        <f t="shared" si="3"/>
        <v>999</v>
      </c>
      <c r="M127" s="340">
        <f t="shared" si="4"/>
        <v>999</v>
      </c>
      <c r="N127" s="336"/>
      <c r="O127" s="329"/>
      <c r="P127" s="328">
        <f t="shared" si="5"/>
        <v>999</v>
      </c>
      <c r="Q127" s="329"/>
    </row>
    <row r="128" spans="1:17" s="330" customFormat="1" ht="18.899999999999999" customHeight="1" x14ac:dyDescent="0.25">
      <c r="A128" s="316">
        <v>122</v>
      </c>
      <c r="B128" s="337"/>
      <c r="C128" s="337"/>
      <c r="D128" s="323"/>
      <c r="E128" s="320"/>
      <c r="F128" s="329"/>
      <c r="G128" s="329"/>
      <c r="H128" s="333"/>
      <c r="I128" s="334"/>
      <c r="J128" s="324" t="e">
        <f>IF(AND(Q128="",#REF!&gt;0,#REF!&lt;5),K128,)</f>
        <v>#REF!</v>
      </c>
      <c r="K128" s="325" t="str">
        <f>IF(D128="","ZZZ9",IF(AND(#REF!&gt;0,#REF!&lt;5),D128&amp;#REF!,D128&amp;"9"))</f>
        <v>ZZZ9</v>
      </c>
      <c r="L128" s="326">
        <f t="shared" si="3"/>
        <v>999</v>
      </c>
      <c r="M128" s="340">
        <f t="shared" si="4"/>
        <v>999</v>
      </c>
      <c r="N128" s="336"/>
      <c r="O128" s="329"/>
      <c r="P128" s="328">
        <f t="shared" si="5"/>
        <v>999</v>
      </c>
      <c r="Q128" s="329"/>
    </row>
    <row r="129" spans="1:17" s="330" customFormat="1" ht="18.899999999999999" customHeight="1" x14ac:dyDescent="0.25">
      <c r="A129" s="316">
        <v>123</v>
      </c>
      <c r="B129" s="337"/>
      <c r="C129" s="337"/>
      <c r="D129" s="323"/>
      <c r="E129" s="320"/>
      <c r="F129" s="329"/>
      <c r="G129" s="329"/>
      <c r="H129" s="333"/>
      <c r="I129" s="334"/>
      <c r="J129" s="324" t="e">
        <f>IF(AND(Q129="",#REF!&gt;0,#REF!&lt;5),K129,)</f>
        <v>#REF!</v>
      </c>
      <c r="K129" s="325" t="str">
        <f>IF(D129="","ZZZ9",IF(AND(#REF!&gt;0,#REF!&lt;5),D129&amp;#REF!,D129&amp;"9"))</f>
        <v>ZZZ9</v>
      </c>
      <c r="L129" s="326">
        <f t="shared" si="3"/>
        <v>999</v>
      </c>
      <c r="M129" s="340">
        <f t="shared" si="4"/>
        <v>999</v>
      </c>
      <c r="N129" s="336"/>
      <c r="O129" s="329"/>
      <c r="P129" s="328">
        <f t="shared" si="5"/>
        <v>999</v>
      </c>
      <c r="Q129" s="329"/>
    </row>
    <row r="130" spans="1:17" s="330" customFormat="1" ht="18.899999999999999" customHeight="1" x14ac:dyDescent="0.25">
      <c r="A130" s="316">
        <v>124</v>
      </c>
      <c r="B130" s="337"/>
      <c r="C130" s="337"/>
      <c r="D130" s="323"/>
      <c r="E130" s="320"/>
      <c r="F130" s="329"/>
      <c r="G130" s="329"/>
      <c r="H130" s="333"/>
      <c r="I130" s="334"/>
      <c r="J130" s="324" t="e">
        <f>IF(AND(Q130="",#REF!&gt;0,#REF!&lt;5),K130,)</f>
        <v>#REF!</v>
      </c>
      <c r="K130" s="325" t="str">
        <f>IF(D130="","ZZZ9",IF(AND(#REF!&gt;0,#REF!&lt;5),D130&amp;#REF!,D130&amp;"9"))</f>
        <v>ZZZ9</v>
      </c>
      <c r="L130" s="326">
        <f t="shared" si="3"/>
        <v>999</v>
      </c>
      <c r="M130" s="340">
        <f t="shared" si="4"/>
        <v>999</v>
      </c>
      <c r="N130" s="336"/>
      <c r="O130" s="329"/>
      <c r="P130" s="328">
        <f t="shared" si="5"/>
        <v>999</v>
      </c>
      <c r="Q130" s="329"/>
    </row>
    <row r="131" spans="1:17" s="330" customFormat="1" ht="18.899999999999999" customHeight="1" x14ac:dyDescent="0.25">
      <c r="A131" s="316">
        <v>125</v>
      </c>
      <c r="B131" s="337"/>
      <c r="C131" s="337"/>
      <c r="D131" s="323"/>
      <c r="E131" s="320"/>
      <c r="F131" s="329"/>
      <c r="G131" s="329"/>
      <c r="H131" s="333"/>
      <c r="I131" s="334"/>
      <c r="J131" s="324" t="e">
        <f>IF(AND(Q131="",#REF!&gt;0,#REF!&lt;5),K131,)</f>
        <v>#REF!</v>
      </c>
      <c r="K131" s="325" t="str">
        <f>IF(D131="","ZZZ9",IF(AND(#REF!&gt;0,#REF!&lt;5),D131&amp;#REF!,D131&amp;"9"))</f>
        <v>ZZZ9</v>
      </c>
      <c r="L131" s="326">
        <f t="shared" si="3"/>
        <v>999</v>
      </c>
      <c r="M131" s="340">
        <f t="shared" si="4"/>
        <v>999</v>
      </c>
      <c r="N131" s="336"/>
      <c r="O131" s="329"/>
      <c r="P131" s="328">
        <f t="shared" si="5"/>
        <v>999</v>
      </c>
      <c r="Q131" s="329"/>
    </row>
    <row r="132" spans="1:17" s="330" customFormat="1" ht="18.899999999999999" customHeight="1" x14ac:dyDescent="0.25">
      <c r="A132" s="316">
        <v>126</v>
      </c>
      <c r="B132" s="337"/>
      <c r="C132" s="337"/>
      <c r="D132" s="323"/>
      <c r="E132" s="320"/>
      <c r="F132" s="329"/>
      <c r="G132" s="329"/>
      <c r="H132" s="333"/>
      <c r="I132" s="334"/>
      <c r="J132" s="324" t="e">
        <f>IF(AND(Q132="",#REF!&gt;0,#REF!&lt;5),K132,)</f>
        <v>#REF!</v>
      </c>
      <c r="K132" s="325" t="str">
        <f>IF(D132="","ZZZ9",IF(AND(#REF!&gt;0,#REF!&lt;5),D132&amp;#REF!,D132&amp;"9"))</f>
        <v>ZZZ9</v>
      </c>
      <c r="L132" s="326">
        <f t="shared" si="3"/>
        <v>999</v>
      </c>
      <c r="M132" s="340">
        <f t="shared" si="4"/>
        <v>999</v>
      </c>
      <c r="N132" s="336"/>
      <c r="O132" s="329"/>
      <c r="P132" s="328">
        <f t="shared" si="5"/>
        <v>999</v>
      </c>
      <c r="Q132" s="329"/>
    </row>
    <row r="133" spans="1:17" s="330" customFormat="1" ht="18.899999999999999" customHeight="1" x14ac:dyDescent="0.25">
      <c r="A133" s="316">
        <v>127</v>
      </c>
      <c r="B133" s="337"/>
      <c r="C133" s="337"/>
      <c r="D133" s="323"/>
      <c r="E133" s="320"/>
      <c r="F133" s="329"/>
      <c r="G133" s="329"/>
      <c r="H133" s="333"/>
      <c r="I133" s="334"/>
      <c r="J133" s="324" t="e">
        <f>IF(AND(Q133="",#REF!&gt;0,#REF!&lt;5),K133,)</f>
        <v>#REF!</v>
      </c>
      <c r="K133" s="325" t="str">
        <f>IF(D133="","ZZZ9",IF(AND(#REF!&gt;0,#REF!&lt;5),D133&amp;#REF!,D133&amp;"9"))</f>
        <v>ZZZ9</v>
      </c>
      <c r="L133" s="326">
        <f t="shared" si="3"/>
        <v>999</v>
      </c>
      <c r="M133" s="340">
        <f t="shared" si="4"/>
        <v>999</v>
      </c>
      <c r="N133" s="336"/>
      <c r="O133" s="329"/>
      <c r="P133" s="328">
        <f t="shared" si="5"/>
        <v>999</v>
      </c>
      <c r="Q133" s="329"/>
    </row>
    <row r="134" spans="1:17" s="330" customFormat="1" ht="18.899999999999999" customHeight="1" x14ac:dyDescent="0.25">
      <c r="A134" s="316">
        <v>128</v>
      </c>
      <c r="B134" s="337"/>
      <c r="C134" s="337"/>
      <c r="D134" s="323"/>
      <c r="E134" s="320"/>
      <c r="F134" s="329"/>
      <c r="G134" s="329"/>
      <c r="H134" s="333"/>
      <c r="I134" s="334"/>
      <c r="J134" s="324" t="e">
        <f>IF(AND(Q134="",#REF!&gt;0,#REF!&lt;5),K134,)</f>
        <v>#REF!</v>
      </c>
      <c r="K134" s="325" t="str">
        <f>IF(D134="","ZZZ9",IF(AND(#REF!&gt;0,#REF!&lt;5),D134&amp;#REF!,D134&amp;"9"))</f>
        <v>ZZZ9</v>
      </c>
      <c r="L134" s="326">
        <f t="shared" si="3"/>
        <v>999</v>
      </c>
      <c r="M134" s="340">
        <f t="shared" si="4"/>
        <v>999</v>
      </c>
      <c r="N134" s="336"/>
      <c r="O134" s="334"/>
      <c r="P134" s="345">
        <f t="shared" si="5"/>
        <v>999</v>
      </c>
      <c r="Q134" s="334"/>
    </row>
    <row r="135" spans="1:17" x14ac:dyDescent="0.25">
      <c r="A135" s="316">
        <v>129</v>
      </c>
      <c r="B135" s="337"/>
      <c r="C135" s="337"/>
      <c r="D135" s="323"/>
      <c r="E135" s="320"/>
      <c r="F135" s="329"/>
      <c r="G135" s="329"/>
      <c r="H135" s="333"/>
      <c r="I135" s="334"/>
      <c r="J135" s="324" t="e">
        <f>IF(AND(Q135="",#REF!&gt;0,#REF!&lt;5),K135,)</f>
        <v>#REF!</v>
      </c>
      <c r="K135" s="325" t="str">
        <f>IF(D135="","ZZZ9",IF(AND(#REF!&gt;0,#REF!&lt;5),D135&amp;#REF!,D135&amp;"9"))</f>
        <v>ZZZ9</v>
      </c>
      <c r="L135" s="326">
        <f t="shared" si="3"/>
        <v>999</v>
      </c>
      <c r="M135" s="340">
        <f t="shared" si="4"/>
        <v>999</v>
      </c>
      <c r="N135" s="336"/>
      <c r="O135" s="329"/>
      <c r="P135" s="328">
        <f t="shared" si="5"/>
        <v>999</v>
      </c>
      <c r="Q135" s="329"/>
    </row>
    <row r="136" spans="1:17" x14ac:dyDescent="0.25">
      <c r="A136" s="316">
        <v>130</v>
      </c>
      <c r="B136" s="337"/>
      <c r="C136" s="337"/>
      <c r="D136" s="323"/>
      <c r="E136" s="320"/>
      <c r="F136" s="329"/>
      <c r="G136" s="329"/>
      <c r="H136" s="333"/>
      <c r="I136" s="334"/>
      <c r="J136" s="324" t="e">
        <f>IF(AND(Q136="",#REF!&gt;0,#REF!&lt;5),K136,)</f>
        <v>#REF!</v>
      </c>
      <c r="K136" s="325" t="str">
        <f>IF(D136="","ZZZ9",IF(AND(#REF!&gt;0,#REF!&lt;5),D136&amp;#REF!,D136&amp;"9"))</f>
        <v>ZZZ9</v>
      </c>
      <c r="L136" s="326">
        <f t="shared" si="3"/>
        <v>999</v>
      </c>
      <c r="M136" s="340">
        <f t="shared" si="4"/>
        <v>999</v>
      </c>
      <c r="N136" s="336"/>
      <c r="O136" s="329"/>
      <c r="P136" s="328">
        <f t="shared" si="5"/>
        <v>999</v>
      </c>
      <c r="Q136" s="329"/>
    </row>
    <row r="137" spans="1:17" x14ac:dyDescent="0.25">
      <c r="A137" s="316">
        <v>131</v>
      </c>
      <c r="B137" s="337"/>
      <c r="C137" s="337"/>
      <c r="D137" s="323"/>
      <c r="E137" s="320"/>
      <c r="F137" s="329"/>
      <c r="G137" s="329"/>
      <c r="H137" s="333"/>
      <c r="I137" s="334"/>
      <c r="J137" s="324" t="e">
        <f>IF(AND(Q137="",#REF!&gt;0,#REF!&lt;5),K137,)</f>
        <v>#REF!</v>
      </c>
      <c r="K137" s="325" t="str">
        <f>IF(D137="","ZZZ9",IF(AND(#REF!&gt;0,#REF!&lt;5),D137&amp;#REF!,D137&amp;"9"))</f>
        <v>ZZZ9</v>
      </c>
      <c r="L137" s="326">
        <f t="shared" si="3"/>
        <v>999</v>
      </c>
      <c r="M137" s="340">
        <f t="shared" si="4"/>
        <v>999</v>
      </c>
      <c r="N137" s="336"/>
      <c r="O137" s="329"/>
      <c r="P137" s="328">
        <f t="shared" si="5"/>
        <v>999</v>
      </c>
      <c r="Q137" s="329"/>
    </row>
    <row r="138" spans="1:17" x14ac:dyDescent="0.25">
      <c r="A138" s="316">
        <v>132</v>
      </c>
      <c r="B138" s="337"/>
      <c r="C138" s="337"/>
      <c r="D138" s="323"/>
      <c r="E138" s="320"/>
      <c r="F138" s="329"/>
      <c r="G138" s="329"/>
      <c r="H138" s="333"/>
      <c r="I138" s="334"/>
      <c r="J138" s="324" t="e">
        <f>IF(AND(Q138="",#REF!&gt;0,#REF!&lt;5),K138,)</f>
        <v>#REF!</v>
      </c>
      <c r="K138" s="325" t="str">
        <f>IF(D138="","ZZZ9",IF(AND(#REF!&gt;0,#REF!&lt;5),D138&amp;#REF!,D138&amp;"9"))</f>
        <v>ZZZ9</v>
      </c>
      <c r="L138" s="326">
        <f t="shared" si="3"/>
        <v>999</v>
      </c>
      <c r="M138" s="340">
        <f t="shared" si="4"/>
        <v>999</v>
      </c>
      <c r="N138" s="336"/>
      <c r="O138" s="329"/>
      <c r="P138" s="328">
        <f t="shared" si="5"/>
        <v>999</v>
      </c>
      <c r="Q138" s="329"/>
    </row>
    <row r="139" spans="1:17" x14ac:dyDescent="0.25">
      <c r="A139" s="316">
        <v>133</v>
      </c>
      <c r="B139" s="337"/>
      <c r="C139" s="337"/>
      <c r="D139" s="323"/>
      <c r="E139" s="320"/>
      <c r="F139" s="329"/>
      <c r="G139" s="329"/>
      <c r="H139" s="333"/>
      <c r="I139" s="334"/>
      <c r="J139" s="324" t="e">
        <f>IF(AND(Q139="",#REF!&gt;0,#REF!&lt;5),K139,)</f>
        <v>#REF!</v>
      </c>
      <c r="K139" s="325" t="str">
        <f>IF(D139="","ZZZ9",IF(AND(#REF!&gt;0,#REF!&lt;5),D139&amp;#REF!,D139&amp;"9"))</f>
        <v>ZZZ9</v>
      </c>
      <c r="L139" s="326">
        <f t="shared" si="3"/>
        <v>999</v>
      </c>
      <c r="M139" s="340">
        <f t="shared" si="4"/>
        <v>999</v>
      </c>
      <c r="N139" s="336"/>
      <c r="O139" s="329"/>
      <c r="P139" s="328">
        <f t="shared" si="5"/>
        <v>999</v>
      </c>
      <c r="Q139" s="329"/>
    </row>
    <row r="140" spans="1:17" x14ac:dyDescent="0.25">
      <c r="A140" s="316">
        <v>134</v>
      </c>
      <c r="B140" s="337"/>
      <c r="C140" s="337"/>
      <c r="D140" s="323"/>
      <c r="E140" s="320"/>
      <c r="F140" s="329"/>
      <c r="G140" s="329"/>
      <c r="H140" s="333"/>
      <c r="I140" s="334"/>
      <c r="J140" s="324" t="e">
        <f>IF(AND(Q140="",#REF!&gt;0,#REF!&lt;5),K140,)</f>
        <v>#REF!</v>
      </c>
      <c r="K140" s="325" t="str">
        <f>IF(D140="","ZZZ9",IF(AND(#REF!&gt;0,#REF!&lt;5),D140&amp;#REF!,D140&amp;"9"))</f>
        <v>ZZZ9</v>
      </c>
      <c r="L140" s="326">
        <f t="shared" si="3"/>
        <v>999</v>
      </c>
      <c r="M140" s="340">
        <f t="shared" si="4"/>
        <v>999</v>
      </c>
      <c r="N140" s="336"/>
      <c r="O140" s="329"/>
      <c r="P140" s="328">
        <f t="shared" si="5"/>
        <v>999</v>
      </c>
      <c r="Q140" s="329"/>
    </row>
    <row r="141" spans="1:17" x14ac:dyDescent="0.25">
      <c r="A141" s="316">
        <v>135</v>
      </c>
      <c r="B141" s="337"/>
      <c r="C141" s="337"/>
      <c r="D141" s="323"/>
      <c r="E141" s="320"/>
      <c r="F141" s="329"/>
      <c r="G141" s="329"/>
      <c r="H141" s="333"/>
      <c r="I141" s="334"/>
      <c r="J141" s="324" t="e">
        <f>IF(AND(Q141="",#REF!&gt;0,#REF!&lt;5),K141,)</f>
        <v>#REF!</v>
      </c>
      <c r="K141" s="325" t="str">
        <f>IF(D141="","ZZZ9",IF(AND(#REF!&gt;0,#REF!&lt;5),D141&amp;#REF!,D141&amp;"9"))</f>
        <v>ZZZ9</v>
      </c>
      <c r="L141" s="326">
        <f t="shared" si="3"/>
        <v>999</v>
      </c>
      <c r="M141" s="340">
        <f t="shared" si="4"/>
        <v>999</v>
      </c>
      <c r="N141" s="336"/>
      <c r="O141" s="334"/>
      <c r="P141" s="345">
        <f t="shared" si="5"/>
        <v>999</v>
      </c>
      <c r="Q141" s="334"/>
    </row>
    <row r="142" spans="1:17" x14ac:dyDescent="0.25">
      <c r="A142" s="316">
        <v>136</v>
      </c>
      <c r="B142" s="337"/>
      <c r="C142" s="337"/>
      <c r="D142" s="323"/>
      <c r="E142" s="320"/>
      <c r="F142" s="329"/>
      <c r="G142" s="329"/>
      <c r="H142" s="333"/>
      <c r="I142" s="334"/>
      <c r="J142" s="324" t="e">
        <f>IF(AND(Q142="",#REF!&gt;0,#REF!&lt;5),K142,)</f>
        <v>#REF!</v>
      </c>
      <c r="K142" s="325" t="str">
        <f>IF(D142="","ZZZ9",IF(AND(#REF!&gt;0,#REF!&lt;5),D142&amp;#REF!,D142&amp;"9"))</f>
        <v>ZZZ9</v>
      </c>
      <c r="L142" s="326">
        <f t="shared" si="3"/>
        <v>999</v>
      </c>
      <c r="M142" s="340">
        <f t="shared" si="4"/>
        <v>999</v>
      </c>
      <c r="N142" s="336"/>
      <c r="O142" s="329"/>
      <c r="P142" s="328">
        <f t="shared" si="5"/>
        <v>999</v>
      </c>
      <c r="Q142" s="329"/>
    </row>
    <row r="143" spans="1:17" x14ac:dyDescent="0.25">
      <c r="A143" s="316">
        <v>137</v>
      </c>
      <c r="B143" s="337"/>
      <c r="C143" s="337"/>
      <c r="D143" s="323"/>
      <c r="E143" s="320"/>
      <c r="F143" s="329"/>
      <c r="G143" s="329"/>
      <c r="H143" s="333"/>
      <c r="I143" s="334"/>
      <c r="J143" s="324" t="e">
        <f>IF(AND(Q143="",#REF!&gt;0,#REF!&lt;5),K143,)</f>
        <v>#REF!</v>
      </c>
      <c r="K143" s="325" t="str">
        <f>IF(D143="","ZZZ9",IF(AND(#REF!&gt;0,#REF!&lt;5),D143&amp;#REF!,D143&amp;"9"))</f>
        <v>ZZZ9</v>
      </c>
      <c r="L143" s="326">
        <f t="shared" si="3"/>
        <v>999</v>
      </c>
      <c r="M143" s="340">
        <f t="shared" si="4"/>
        <v>999</v>
      </c>
      <c r="N143" s="336"/>
      <c r="O143" s="329"/>
      <c r="P143" s="328">
        <f t="shared" si="5"/>
        <v>999</v>
      </c>
      <c r="Q143" s="329"/>
    </row>
    <row r="144" spans="1:17" x14ac:dyDescent="0.25">
      <c r="A144" s="316">
        <v>138</v>
      </c>
      <c r="B144" s="337"/>
      <c r="C144" s="337"/>
      <c r="D144" s="323"/>
      <c r="E144" s="320"/>
      <c r="F144" s="329"/>
      <c r="G144" s="329"/>
      <c r="H144" s="333"/>
      <c r="I144" s="334"/>
      <c r="J144" s="324" t="e">
        <f>IF(AND(Q144="",#REF!&gt;0,#REF!&lt;5),K144,)</f>
        <v>#REF!</v>
      </c>
      <c r="K144" s="325" t="str">
        <f>IF(D144="","ZZZ9",IF(AND(#REF!&gt;0,#REF!&lt;5),D144&amp;#REF!,D144&amp;"9"))</f>
        <v>ZZZ9</v>
      </c>
      <c r="L144" s="326">
        <f t="shared" si="3"/>
        <v>999</v>
      </c>
      <c r="M144" s="340">
        <f t="shared" si="4"/>
        <v>999</v>
      </c>
      <c r="N144" s="336"/>
      <c r="O144" s="329"/>
      <c r="P144" s="328">
        <f t="shared" si="5"/>
        <v>999</v>
      </c>
      <c r="Q144" s="329"/>
    </row>
    <row r="145" spans="1:17" x14ac:dyDescent="0.25">
      <c r="A145" s="316">
        <v>139</v>
      </c>
      <c r="B145" s="337"/>
      <c r="C145" s="337"/>
      <c r="D145" s="323"/>
      <c r="E145" s="320"/>
      <c r="F145" s="329"/>
      <c r="G145" s="329"/>
      <c r="H145" s="333"/>
      <c r="I145" s="334"/>
      <c r="J145" s="324" t="e">
        <f>IF(AND(Q145="",#REF!&gt;0,#REF!&lt;5),K145,)</f>
        <v>#REF!</v>
      </c>
      <c r="K145" s="325" t="str">
        <f>IF(D145="","ZZZ9",IF(AND(#REF!&gt;0,#REF!&lt;5),D145&amp;#REF!,D145&amp;"9"))</f>
        <v>ZZZ9</v>
      </c>
      <c r="L145" s="326">
        <f t="shared" si="3"/>
        <v>999</v>
      </c>
      <c r="M145" s="340">
        <f t="shared" si="4"/>
        <v>999</v>
      </c>
      <c r="N145" s="336"/>
      <c r="O145" s="329"/>
      <c r="P145" s="328">
        <f t="shared" si="5"/>
        <v>999</v>
      </c>
      <c r="Q145" s="329"/>
    </row>
    <row r="146" spans="1:17" x14ac:dyDescent="0.25">
      <c r="A146" s="316">
        <v>140</v>
      </c>
      <c r="B146" s="337"/>
      <c r="C146" s="337"/>
      <c r="D146" s="323"/>
      <c r="E146" s="320"/>
      <c r="F146" s="329"/>
      <c r="G146" s="329"/>
      <c r="H146" s="333"/>
      <c r="I146" s="334"/>
      <c r="J146" s="324" t="e">
        <f>IF(AND(Q146="",#REF!&gt;0,#REF!&lt;5),K146,)</f>
        <v>#REF!</v>
      </c>
      <c r="K146" s="325" t="str">
        <f>IF(D146="","ZZZ9",IF(AND(#REF!&gt;0,#REF!&lt;5),D146&amp;#REF!,D146&amp;"9"))</f>
        <v>ZZZ9</v>
      </c>
      <c r="L146" s="326">
        <f t="shared" si="3"/>
        <v>999</v>
      </c>
      <c r="M146" s="340">
        <f t="shared" si="4"/>
        <v>999</v>
      </c>
      <c r="N146" s="336"/>
      <c r="O146" s="329"/>
      <c r="P146" s="328">
        <f t="shared" si="5"/>
        <v>999</v>
      </c>
      <c r="Q146" s="329"/>
    </row>
    <row r="147" spans="1:17" x14ac:dyDescent="0.25">
      <c r="A147" s="316">
        <v>141</v>
      </c>
      <c r="B147" s="337"/>
      <c r="C147" s="337"/>
      <c r="D147" s="323"/>
      <c r="E147" s="320"/>
      <c r="F147" s="329"/>
      <c r="G147" s="329"/>
      <c r="H147" s="333"/>
      <c r="I147" s="334"/>
      <c r="J147" s="324" t="e">
        <f>IF(AND(Q147="",#REF!&gt;0,#REF!&lt;5),K147,)</f>
        <v>#REF!</v>
      </c>
      <c r="K147" s="325" t="str">
        <f>IF(D147="","ZZZ9",IF(AND(#REF!&gt;0,#REF!&lt;5),D147&amp;#REF!,D147&amp;"9"))</f>
        <v>ZZZ9</v>
      </c>
      <c r="L147" s="326">
        <f t="shared" si="3"/>
        <v>999</v>
      </c>
      <c r="M147" s="340">
        <f t="shared" si="4"/>
        <v>999</v>
      </c>
      <c r="N147" s="336"/>
      <c r="O147" s="329"/>
      <c r="P147" s="328">
        <f t="shared" si="5"/>
        <v>999</v>
      </c>
      <c r="Q147" s="329"/>
    </row>
    <row r="148" spans="1:17" x14ac:dyDescent="0.25">
      <c r="A148" s="316">
        <v>142</v>
      </c>
      <c r="B148" s="337"/>
      <c r="C148" s="337"/>
      <c r="D148" s="323"/>
      <c r="E148" s="320"/>
      <c r="F148" s="329"/>
      <c r="G148" s="329"/>
      <c r="H148" s="333"/>
      <c r="I148" s="334"/>
      <c r="J148" s="324" t="e">
        <f>IF(AND(Q148="",#REF!&gt;0,#REF!&lt;5),K148,)</f>
        <v>#REF!</v>
      </c>
      <c r="K148" s="325" t="str">
        <f>IF(D148="","ZZZ9",IF(AND(#REF!&gt;0,#REF!&lt;5),D148&amp;#REF!,D148&amp;"9"))</f>
        <v>ZZZ9</v>
      </c>
      <c r="L148" s="326">
        <f t="shared" si="3"/>
        <v>999</v>
      </c>
      <c r="M148" s="340">
        <f t="shared" si="4"/>
        <v>999</v>
      </c>
      <c r="N148" s="336"/>
      <c r="O148" s="334"/>
      <c r="P148" s="345">
        <f t="shared" si="5"/>
        <v>999</v>
      </c>
      <c r="Q148" s="334"/>
    </row>
    <row r="149" spans="1:17" x14ac:dyDescent="0.25">
      <c r="A149" s="316">
        <v>143</v>
      </c>
      <c r="B149" s="337"/>
      <c r="C149" s="337"/>
      <c r="D149" s="323"/>
      <c r="E149" s="320"/>
      <c r="F149" s="329"/>
      <c r="G149" s="329"/>
      <c r="H149" s="333"/>
      <c r="I149" s="334"/>
      <c r="J149" s="324" t="e">
        <f>IF(AND(Q149="",#REF!&gt;0,#REF!&lt;5),K149,)</f>
        <v>#REF!</v>
      </c>
      <c r="K149" s="325" t="str">
        <f>IF(D149="","ZZZ9",IF(AND(#REF!&gt;0,#REF!&lt;5),D149&amp;#REF!,D149&amp;"9"))</f>
        <v>ZZZ9</v>
      </c>
      <c r="L149" s="326">
        <f t="shared" si="3"/>
        <v>999</v>
      </c>
      <c r="M149" s="340">
        <f t="shared" si="4"/>
        <v>999</v>
      </c>
      <c r="N149" s="336"/>
      <c r="O149" s="329"/>
      <c r="P149" s="328">
        <f t="shared" si="5"/>
        <v>999</v>
      </c>
      <c r="Q149" s="329"/>
    </row>
    <row r="150" spans="1:17" x14ac:dyDescent="0.25">
      <c r="A150" s="316">
        <v>144</v>
      </c>
      <c r="B150" s="337"/>
      <c r="C150" s="337"/>
      <c r="D150" s="323"/>
      <c r="E150" s="320"/>
      <c r="F150" s="329"/>
      <c r="G150" s="329"/>
      <c r="H150" s="333"/>
      <c r="I150" s="334"/>
      <c r="J150" s="324" t="e">
        <f>IF(AND(Q150="",#REF!&gt;0,#REF!&lt;5),K150,)</f>
        <v>#REF!</v>
      </c>
      <c r="K150" s="325" t="str">
        <f>IF(D150="","ZZZ9",IF(AND(#REF!&gt;0,#REF!&lt;5),D150&amp;#REF!,D150&amp;"9"))</f>
        <v>ZZZ9</v>
      </c>
      <c r="L150" s="326">
        <f t="shared" si="3"/>
        <v>999</v>
      </c>
      <c r="M150" s="340">
        <f t="shared" si="4"/>
        <v>999</v>
      </c>
      <c r="N150" s="336"/>
      <c r="O150" s="329"/>
      <c r="P150" s="328">
        <f t="shared" si="5"/>
        <v>999</v>
      </c>
      <c r="Q150" s="329"/>
    </row>
    <row r="151" spans="1:17" x14ac:dyDescent="0.25">
      <c r="A151" s="316">
        <v>145</v>
      </c>
      <c r="B151" s="337"/>
      <c r="C151" s="337"/>
      <c r="D151" s="323"/>
      <c r="E151" s="320"/>
      <c r="F151" s="329"/>
      <c r="G151" s="329"/>
      <c r="H151" s="333"/>
      <c r="I151" s="334"/>
      <c r="J151" s="324" t="e">
        <f>IF(AND(Q151="",#REF!&gt;0,#REF!&lt;5),K151,)</f>
        <v>#REF!</v>
      </c>
      <c r="K151" s="325" t="str">
        <f>IF(D151="","ZZZ9",IF(AND(#REF!&gt;0,#REF!&lt;5),D151&amp;#REF!,D151&amp;"9"))</f>
        <v>ZZZ9</v>
      </c>
      <c r="L151" s="326">
        <f t="shared" si="3"/>
        <v>999</v>
      </c>
      <c r="M151" s="340">
        <f t="shared" si="4"/>
        <v>999</v>
      </c>
      <c r="N151" s="336"/>
      <c r="O151" s="329"/>
      <c r="P151" s="328">
        <f t="shared" si="5"/>
        <v>999</v>
      </c>
      <c r="Q151" s="329"/>
    </row>
    <row r="152" spans="1:17" x14ac:dyDescent="0.25">
      <c r="A152" s="316">
        <v>146</v>
      </c>
      <c r="B152" s="337"/>
      <c r="C152" s="337"/>
      <c r="D152" s="323"/>
      <c r="E152" s="320"/>
      <c r="F152" s="329"/>
      <c r="G152" s="329"/>
      <c r="H152" s="333"/>
      <c r="I152" s="334"/>
      <c r="J152" s="324" t="e">
        <f>IF(AND(Q152="",#REF!&gt;0,#REF!&lt;5),K152,)</f>
        <v>#REF!</v>
      </c>
      <c r="K152" s="325" t="str">
        <f>IF(D152="","ZZZ9",IF(AND(#REF!&gt;0,#REF!&lt;5),D152&amp;#REF!,D152&amp;"9"))</f>
        <v>ZZZ9</v>
      </c>
      <c r="L152" s="326">
        <f t="shared" si="3"/>
        <v>999</v>
      </c>
      <c r="M152" s="340">
        <f t="shared" si="4"/>
        <v>999</v>
      </c>
      <c r="N152" s="336"/>
      <c r="O152" s="329"/>
      <c r="P152" s="328">
        <f t="shared" si="5"/>
        <v>999</v>
      </c>
      <c r="Q152" s="329"/>
    </row>
    <row r="153" spans="1:17" x14ac:dyDescent="0.25">
      <c r="A153" s="316">
        <v>147</v>
      </c>
      <c r="B153" s="337"/>
      <c r="C153" s="337"/>
      <c r="D153" s="323"/>
      <c r="E153" s="320"/>
      <c r="F153" s="329"/>
      <c r="G153" s="329"/>
      <c r="H153" s="333"/>
      <c r="I153" s="334"/>
      <c r="J153" s="324" t="e">
        <f>IF(AND(Q153="",#REF!&gt;0,#REF!&lt;5),K153,)</f>
        <v>#REF!</v>
      </c>
      <c r="K153" s="325" t="str">
        <f>IF(D153="","ZZZ9",IF(AND(#REF!&gt;0,#REF!&lt;5),D153&amp;#REF!,D153&amp;"9"))</f>
        <v>ZZZ9</v>
      </c>
      <c r="L153" s="326">
        <f t="shared" si="3"/>
        <v>999</v>
      </c>
      <c r="M153" s="340">
        <f t="shared" si="4"/>
        <v>999</v>
      </c>
      <c r="N153" s="336"/>
      <c r="O153" s="329"/>
      <c r="P153" s="328">
        <f t="shared" si="5"/>
        <v>999</v>
      </c>
      <c r="Q153" s="329"/>
    </row>
    <row r="154" spans="1:17" x14ac:dyDescent="0.25">
      <c r="A154" s="316">
        <v>148</v>
      </c>
      <c r="B154" s="337"/>
      <c r="C154" s="337"/>
      <c r="D154" s="323"/>
      <c r="E154" s="320"/>
      <c r="F154" s="329"/>
      <c r="G154" s="329"/>
      <c r="H154" s="333"/>
      <c r="I154" s="334"/>
      <c r="J154" s="324" t="e">
        <f>IF(AND(Q154="",#REF!&gt;0,#REF!&lt;5),K154,)</f>
        <v>#REF!</v>
      </c>
      <c r="K154" s="325" t="str">
        <f>IF(D154="","ZZZ9",IF(AND(#REF!&gt;0,#REF!&lt;5),D154&amp;#REF!,D154&amp;"9"))</f>
        <v>ZZZ9</v>
      </c>
      <c r="L154" s="326">
        <f t="shared" si="3"/>
        <v>999</v>
      </c>
      <c r="M154" s="340">
        <f t="shared" si="4"/>
        <v>999</v>
      </c>
      <c r="N154" s="336"/>
      <c r="O154" s="329"/>
      <c r="P154" s="328">
        <f t="shared" si="5"/>
        <v>999</v>
      </c>
      <c r="Q154" s="329"/>
    </row>
    <row r="155" spans="1:17" x14ac:dyDescent="0.25">
      <c r="A155" s="316">
        <v>149</v>
      </c>
      <c r="B155" s="337"/>
      <c r="C155" s="337"/>
      <c r="D155" s="323"/>
      <c r="E155" s="320"/>
      <c r="F155" s="329"/>
      <c r="G155" s="329"/>
      <c r="H155" s="333"/>
      <c r="I155" s="334"/>
      <c r="J155" s="324" t="e">
        <f>IF(AND(Q155="",#REF!&gt;0,#REF!&lt;5),K155,)</f>
        <v>#REF!</v>
      </c>
      <c r="K155" s="325" t="str">
        <f>IF(D155="","ZZZ9",IF(AND(#REF!&gt;0,#REF!&lt;5),D155&amp;#REF!,D155&amp;"9"))</f>
        <v>ZZZ9</v>
      </c>
      <c r="L155" s="326">
        <f t="shared" si="3"/>
        <v>999</v>
      </c>
      <c r="M155" s="340">
        <f t="shared" si="4"/>
        <v>999</v>
      </c>
      <c r="N155" s="336"/>
      <c r="O155" s="329"/>
      <c r="P155" s="328">
        <f t="shared" si="5"/>
        <v>999</v>
      </c>
      <c r="Q155" s="329"/>
    </row>
    <row r="156" spans="1:17" x14ac:dyDescent="0.25">
      <c r="A156" s="316">
        <v>150</v>
      </c>
      <c r="B156" s="337"/>
      <c r="C156" s="337"/>
      <c r="D156" s="323"/>
      <c r="E156" s="320"/>
      <c r="F156" s="329"/>
      <c r="G156" s="329"/>
      <c r="H156" s="333"/>
      <c r="I156" s="334"/>
      <c r="J156" s="324" t="e">
        <f>IF(AND(Q156="",#REF!&gt;0,#REF!&lt;5),K156,)</f>
        <v>#REF!</v>
      </c>
      <c r="K156" s="325" t="str">
        <f>IF(D156="","ZZZ9",IF(AND(#REF!&gt;0,#REF!&lt;5),D156&amp;#REF!,D156&amp;"9"))</f>
        <v>ZZZ9</v>
      </c>
      <c r="L156" s="326">
        <f t="shared" si="3"/>
        <v>999</v>
      </c>
      <c r="M156" s="340">
        <f t="shared" si="4"/>
        <v>999</v>
      </c>
      <c r="N156" s="336"/>
      <c r="O156" s="329"/>
      <c r="P156" s="328">
        <f t="shared" si="5"/>
        <v>999</v>
      </c>
      <c r="Q156" s="329"/>
    </row>
  </sheetData>
  <conditionalFormatting sqref="E7:E156">
    <cfRule type="expression" dxfId="163" priority="20" stopIfTrue="1">
      <formula>AND(ROUNDDOWN(($A$4-E7)/365.25,0)&lt;=13,G7&lt;&gt;"OK")</formula>
    </cfRule>
    <cfRule type="expression" dxfId="162" priority="21" stopIfTrue="1">
      <formula>AND(ROUNDDOWN(($A$4-E7)/365.25,0)&lt;=14,G7&lt;&gt;"OK")</formula>
    </cfRule>
    <cfRule type="expression" dxfId="161" priority="22" stopIfTrue="1">
      <formula>AND(ROUNDDOWN(($A$4-E7)/365.25,0)&lt;=17,G7&lt;&gt;"OK")</formula>
    </cfRule>
  </conditionalFormatting>
  <conditionalFormatting sqref="J7:J156">
    <cfRule type="cellIs" dxfId="160" priority="19" stopIfTrue="1" operator="equal">
      <formula>"Z"</formula>
    </cfRule>
  </conditionalFormatting>
  <conditionalFormatting sqref="A7:D156">
    <cfRule type="expression" dxfId="159" priority="18" stopIfTrue="1">
      <formula>$Q7&gt;=1</formula>
    </cfRule>
  </conditionalFormatting>
  <conditionalFormatting sqref="E7:E14">
    <cfRule type="expression" dxfId="158" priority="15" stopIfTrue="1">
      <formula>AND(ROUNDDOWN(($A$4-E7)/365.25,0)&lt;=13,G7&lt;&gt;"OK")</formula>
    </cfRule>
    <cfRule type="expression" dxfId="157" priority="16" stopIfTrue="1">
      <formula>AND(ROUNDDOWN(($A$4-E7)/365.25,0)&lt;=14,G7&lt;&gt;"OK")</formula>
    </cfRule>
    <cfRule type="expression" dxfId="156" priority="17" stopIfTrue="1">
      <formula>AND(ROUNDDOWN(($A$4-E7)/365.25,0)&lt;=17,G7&lt;&gt;"OK")</formula>
    </cfRule>
  </conditionalFormatting>
  <conditionalFormatting sqref="J7:J14">
    <cfRule type="cellIs" dxfId="155" priority="14" stopIfTrue="1" operator="equal">
      <formula>"Z"</formula>
    </cfRule>
  </conditionalFormatting>
  <conditionalFormatting sqref="B7:D14">
    <cfRule type="expression" dxfId="154" priority="13" stopIfTrue="1">
      <formula>$Q7&gt;=1</formula>
    </cfRule>
  </conditionalFormatting>
  <conditionalFormatting sqref="E7:E14">
    <cfRule type="expression" dxfId="153" priority="10" stopIfTrue="1">
      <formula>AND(ROUNDDOWN(($A$4-E7)/365.25,0)&lt;=13,G7&lt;&gt;"OK")</formula>
    </cfRule>
    <cfRule type="expression" dxfId="152" priority="11" stopIfTrue="1">
      <formula>AND(ROUNDDOWN(($A$4-E7)/365.25,0)&lt;=14,G7&lt;&gt;"OK")</formula>
    </cfRule>
    <cfRule type="expression" dxfId="151" priority="12" stopIfTrue="1">
      <formula>AND(ROUNDDOWN(($A$4-E7)/365.25,0)&lt;=17,G7&lt;&gt;"OK")</formula>
    </cfRule>
  </conditionalFormatting>
  <conditionalFormatting sqref="B7:D14">
    <cfRule type="expression" dxfId="150" priority="9" stopIfTrue="1">
      <formula>$Q7&gt;=1</formula>
    </cfRule>
  </conditionalFormatting>
  <conditionalFormatting sqref="E7:E27 E29:E37">
    <cfRule type="expression" dxfId="149" priority="6" stopIfTrue="1">
      <formula>AND(ROUNDDOWN(($A$4-E7)/365.25,0)&lt;=13,G7&lt;&gt;"OK")</formula>
    </cfRule>
    <cfRule type="expression" dxfId="148" priority="7" stopIfTrue="1">
      <formula>AND(ROUNDDOWN(($A$4-E7)/365.25,0)&lt;=14,G7&lt;&gt;"OK")</formula>
    </cfRule>
    <cfRule type="expression" dxfId="147" priority="8" stopIfTrue="1">
      <formula>AND(ROUNDDOWN(($A$4-E7)/365.25,0)&lt;=17,G7&lt;&gt;"OK")</formula>
    </cfRule>
  </conditionalFormatting>
  <conditionalFormatting sqref="B7:D37">
    <cfRule type="expression" dxfId="146" priority="5" stopIfTrue="1">
      <formula>$Q7&gt;=1</formula>
    </cfRule>
  </conditionalFormatting>
  <conditionalFormatting sqref="D17">
    <cfRule type="expression" dxfId="145" priority="4" stopIfTrue="1">
      <formula>$Q17&gt;=1</formula>
    </cfRule>
  </conditionalFormatting>
  <conditionalFormatting sqref="D17">
    <cfRule type="expression" dxfId="144" priority="3" stopIfTrue="1">
      <formula>$Q17&gt;=1</formula>
    </cfRule>
  </conditionalFormatting>
  <conditionalFormatting sqref="D18">
    <cfRule type="expression" dxfId="143" priority="2" stopIfTrue="1">
      <formula>$Q18&gt;=1</formula>
    </cfRule>
  </conditionalFormatting>
  <conditionalFormatting sqref="D18">
    <cfRule type="expression" dxfId="142" priority="1" stopIfTrue="1">
      <formula>$Q18&gt;=1</formula>
    </cfRule>
  </conditionalFormatting>
  <printOptions horizontalCentered="1"/>
  <pageMargins left="0.35" right="0.35" top="0.39" bottom="0.39" header="0" footer="0"/>
  <pageSetup paperSize="9" orientation="landscape" horizontalDpi="200" verticalDpi="200" r:id="rId1"/>
  <headerFooter alignWithMargins="0"/>
  <rowBreaks count="6" manualBreakCount="6">
    <brk id="26" max="16383" man="1"/>
    <brk id="46" max="16383" man="1"/>
    <brk id="66" max="16383" man="1"/>
    <brk id="86" max="16383" man="1"/>
    <brk id="106" max="16383" man="1"/>
    <brk id="126" max="16383" man="1"/>
  </rowBreaks>
  <colBreaks count="1" manualBreakCount="1">
    <brk id="17"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732161" r:id="rId4" name="Button 1">
              <controlPr defaultSize="0" print="0" autoFill="0" autoPict="0" macro="[3]!egyeni_fotabla_sorsolasi_ranglista">
                <anchor moveWithCells="1" sizeWithCells="1">
                  <from>
                    <xdr:col>7</xdr:col>
                    <xdr:colOff>205740</xdr:colOff>
                    <xdr:row>0</xdr:row>
                    <xdr:rowOff>68580</xdr:rowOff>
                  </from>
                  <to>
                    <xdr:col>14</xdr:col>
                    <xdr:colOff>129540</xdr:colOff>
                    <xdr:row>1</xdr:row>
                    <xdr:rowOff>137160</xdr:rowOff>
                  </to>
                </anchor>
              </controlPr>
            </control>
          </mc:Choice>
        </mc:AlternateContent>
      </controls>
    </mc:Choice>
  </mc:AlternateContent>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7934A1-BF32-4915-A3E9-CC7E952DDE5B}">
  <sheetPr codeName="Sheet19">
    <tabColor indexed="42"/>
  </sheetPr>
  <dimension ref="A1:Q156"/>
  <sheetViews>
    <sheetView showGridLines="0" showZeros="0" workbookViewId="0">
      <pane ySplit="6" topLeftCell="A7" activePane="bottomLeft" state="frozen"/>
      <selection activeCell="V11" sqref="V11"/>
      <selection pane="bottomLeft" activeCell="V11" sqref="V11"/>
    </sheetView>
  </sheetViews>
  <sheetFormatPr defaultRowHeight="13.2" x14ac:dyDescent="0.25"/>
  <cols>
    <col min="1" max="1" width="3.88671875" style="270" customWidth="1"/>
    <col min="2" max="2" width="14.33203125" style="270" customWidth="1"/>
    <col min="3" max="3" width="12" style="270" customWidth="1"/>
    <col min="4" max="4" width="33.109375" style="346" customWidth="1"/>
    <col min="5" max="5" width="9.33203125" style="347" customWidth="1"/>
    <col min="6" max="6" width="6.109375" style="348" hidden="1" customWidth="1"/>
    <col min="7" max="7" width="33.88671875" style="348" customWidth="1"/>
    <col min="8" max="8" width="7.6640625" style="346" customWidth="1"/>
    <col min="9" max="13" width="7.44140625" style="346" hidden="1" customWidth="1"/>
    <col min="14" max="15" width="7.44140625" style="346" customWidth="1"/>
    <col min="16" max="16" width="7.44140625" style="346" hidden="1" customWidth="1"/>
    <col min="17" max="17" width="7.44140625" style="346" customWidth="1"/>
    <col min="18" max="256" width="8.88671875" style="270"/>
    <col min="257" max="257" width="3.88671875" style="270" customWidth="1"/>
    <col min="258" max="258" width="14.33203125" style="270" customWidth="1"/>
    <col min="259" max="259" width="12" style="270" customWidth="1"/>
    <col min="260" max="260" width="33.109375" style="270" customWidth="1"/>
    <col min="261" max="261" width="9.33203125" style="270" customWidth="1"/>
    <col min="262" max="262" width="0" style="270" hidden="1" customWidth="1"/>
    <col min="263" max="263" width="33.88671875" style="270" customWidth="1"/>
    <col min="264" max="264" width="7.6640625" style="270" customWidth="1"/>
    <col min="265" max="269" width="0" style="270" hidden="1" customWidth="1"/>
    <col min="270" max="271" width="7.44140625" style="270" customWidth="1"/>
    <col min="272" max="272" width="0" style="270" hidden="1" customWidth="1"/>
    <col min="273" max="273" width="7.44140625" style="270" customWidth="1"/>
    <col min="274" max="512" width="8.88671875" style="270"/>
    <col min="513" max="513" width="3.88671875" style="270" customWidth="1"/>
    <col min="514" max="514" width="14.33203125" style="270" customWidth="1"/>
    <col min="515" max="515" width="12" style="270" customWidth="1"/>
    <col min="516" max="516" width="33.109375" style="270" customWidth="1"/>
    <col min="517" max="517" width="9.33203125" style="270" customWidth="1"/>
    <col min="518" max="518" width="0" style="270" hidden="1" customWidth="1"/>
    <col min="519" max="519" width="33.88671875" style="270" customWidth="1"/>
    <col min="520" max="520" width="7.6640625" style="270" customWidth="1"/>
    <col min="521" max="525" width="0" style="270" hidden="1" customWidth="1"/>
    <col min="526" max="527" width="7.44140625" style="270" customWidth="1"/>
    <col min="528" max="528" width="0" style="270" hidden="1" customWidth="1"/>
    <col min="529" max="529" width="7.44140625" style="270" customWidth="1"/>
    <col min="530" max="768" width="8.88671875" style="270"/>
    <col min="769" max="769" width="3.88671875" style="270" customWidth="1"/>
    <col min="770" max="770" width="14.33203125" style="270" customWidth="1"/>
    <col min="771" max="771" width="12" style="270" customWidth="1"/>
    <col min="772" max="772" width="33.109375" style="270" customWidth="1"/>
    <col min="773" max="773" width="9.33203125" style="270" customWidth="1"/>
    <col min="774" max="774" width="0" style="270" hidden="1" customWidth="1"/>
    <col min="775" max="775" width="33.88671875" style="270" customWidth="1"/>
    <col min="776" max="776" width="7.6640625" style="270" customWidth="1"/>
    <col min="777" max="781" width="0" style="270" hidden="1" customWidth="1"/>
    <col min="782" max="783" width="7.44140625" style="270" customWidth="1"/>
    <col min="784" max="784" width="0" style="270" hidden="1" customWidth="1"/>
    <col min="785" max="785" width="7.44140625" style="270" customWidth="1"/>
    <col min="786" max="1024" width="8.88671875" style="270"/>
    <col min="1025" max="1025" width="3.88671875" style="270" customWidth="1"/>
    <col min="1026" max="1026" width="14.33203125" style="270" customWidth="1"/>
    <col min="1027" max="1027" width="12" style="270" customWidth="1"/>
    <col min="1028" max="1028" width="33.109375" style="270" customWidth="1"/>
    <col min="1029" max="1029" width="9.33203125" style="270" customWidth="1"/>
    <col min="1030" max="1030" width="0" style="270" hidden="1" customWidth="1"/>
    <col min="1031" max="1031" width="33.88671875" style="270" customWidth="1"/>
    <col min="1032" max="1032" width="7.6640625" style="270" customWidth="1"/>
    <col min="1033" max="1037" width="0" style="270" hidden="1" customWidth="1"/>
    <col min="1038" max="1039" width="7.44140625" style="270" customWidth="1"/>
    <col min="1040" max="1040" width="0" style="270" hidden="1" customWidth="1"/>
    <col min="1041" max="1041" width="7.44140625" style="270" customWidth="1"/>
    <col min="1042" max="1280" width="8.88671875" style="270"/>
    <col min="1281" max="1281" width="3.88671875" style="270" customWidth="1"/>
    <col min="1282" max="1282" width="14.33203125" style="270" customWidth="1"/>
    <col min="1283" max="1283" width="12" style="270" customWidth="1"/>
    <col min="1284" max="1284" width="33.109375" style="270" customWidth="1"/>
    <col min="1285" max="1285" width="9.33203125" style="270" customWidth="1"/>
    <col min="1286" max="1286" width="0" style="270" hidden="1" customWidth="1"/>
    <col min="1287" max="1287" width="33.88671875" style="270" customWidth="1"/>
    <col min="1288" max="1288" width="7.6640625" style="270" customWidth="1"/>
    <col min="1289" max="1293" width="0" style="270" hidden="1" customWidth="1"/>
    <col min="1294" max="1295" width="7.44140625" style="270" customWidth="1"/>
    <col min="1296" max="1296" width="0" style="270" hidden="1" customWidth="1"/>
    <col min="1297" max="1297" width="7.44140625" style="270" customWidth="1"/>
    <col min="1298" max="1536" width="8.88671875" style="270"/>
    <col min="1537" max="1537" width="3.88671875" style="270" customWidth="1"/>
    <col min="1538" max="1538" width="14.33203125" style="270" customWidth="1"/>
    <col min="1539" max="1539" width="12" style="270" customWidth="1"/>
    <col min="1540" max="1540" width="33.109375" style="270" customWidth="1"/>
    <col min="1541" max="1541" width="9.33203125" style="270" customWidth="1"/>
    <col min="1542" max="1542" width="0" style="270" hidden="1" customWidth="1"/>
    <col min="1543" max="1543" width="33.88671875" style="270" customWidth="1"/>
    <col min="1544" max="1544" width="7.6640625" style="270" customWidth="1"/>
    <col min="1545" max="1549" width="0" style="270" hidden="1" customWidth="1"/>
    <col min="1550" max="1551" width="7.44140625" style="270" customWidth="1"/>
    <col min="1552" max="1552" width="0" style="270" hidden="1" customWidth="1"/>
    <col min="1553" max="1553" width="7.44140625" style="270" customWidth="1"/>
    <col min="1554" max="1792" width="8.88671875" style="270"/>
    <col min="1793" max="1793" width="3.88671875" style="270" customWidth="1"/>
    <col min="1794" max="1794" width="14.33203125" style="270" customWidth="1"/>
    <col min="1795" max="1795" width="12" style="270" customWidth="1"/>
    <col min="1796" max="1796" width="33.109375" style="270" customWidth="1"/>
    <col min="1797" max="1797" width="9.33203125" style="270" customWidth="1"/>
    <col min="1798" max="1798" width="0" style="270" hidden="1" customWidth="1"/>
    <col min="1799" max="1799" width="33.88671875" style="270" customWidth="1"/>
    <col min="1800" max="1800" width="7.6640625" style="270" customWidth="1"/>
    <col min="1801" max="1805" width="0" style="270" hidden="1" customWidth="1"/>
    <col min="1806" max="1807" width="7.44140625" style="270" customWidth="1"/>
    <col min="1808" max="1808" width="0" style="270" hidden="1" customWidth="1"/>
    <col min="1809" max="1809" width="7.44140625" style="270" customWidth="1"/>
    <col min="1810" max="2048" width="8.88671875" style="270"/>
    <col min="2049" max="2049" width="3.88671875" style="270" customWidth="1"/>
    <col min="2050" max="2050" width="14.33203125" style="270" customWidth="1"/>
    <col min="2051" max="2051" width="12" style="270" customWidth="1"/>
    <col min="2052" max="2052" width="33.109375" style="270" customWidth="1"/>
    <col min="2053" max="2053" width="9.33203125" style="270" customWidth="1"/>
    <col min="2054" max="2054" width="0" style="270" hidden="1" customWidth="1"/>
    <col min="2055" max="2055" width="33.88671875" style="270" customWidth="1"/>
    <col min="2056" max="2056" width="7.6640625" style="270" customWidth="1"/>
    <col min="2057" max="2061" width="0" style="270" hidden="1" customWidth="1"/>
    <col min="2062" max="2063" width="7.44140625" style="270" customWidth="1"/>
    <col min="2064" max="2064" width="0" style="270" hidden="1" customWidth="1"/>
    <col min="2065" max="2065" width="7.44140625" style="270" customWidth="1"/>
    <col min="2066" max="2304" width="8.88671875" style="270"/>
    <col min="2305" max="2305" width="3.88671875" style="270" customWidth="1"/>
    <col min="2306" max="2306" width="14.33203125" style="270" customWidth="1"/>
    <col min="2307" max="2307" width="12" style="270" customWidth="1"/>
    <col min="2308" max="2308" width="33.109375" style="270" customWidth="1"/>
    <col min="2309" max="2309" width="9.33203125" style="270" customWidth="1"/>
    <col min="2310" max="2310" width="0" style="270" hidden="1" customWidth="1"/>
    <col min="2311" max="2311" width="33.88671875" style="270" customWidth="1"/>
    <col min="2312" max="2312" width="7.6640625" style="270" customWidth="1"/>
    <col min="2313" max="2317" width="0" style="270" hidden="1" customWidth="1"/>
    <col min="2318" max="2319" width="7.44140625" style="270" customWidth="1"/>
    <col min="2320" max="2320" width="0" style="270" hidden="1" customWidth="1"/>
    <col min="2321" max="2321" width="7.44140625" style="270" customWidth="1"/>
    <col min="2322" max="2560" width="8.88671875" style="270"/>
    <col min="2561" max="2561" width="3.88671875" style="270" customWidth="1"/>
    <col min="2562" max="2562" width="14.33203125" style="270" customWidth="1"/>
    <col min="2563" max="2563" width="12" style="270" customWidth="1"/>
    <col min="2564" max="2564" width="33.109375" style="270" customWidth="1"/>
    <col min="2565" max="2565" width="9.33203125" style="270" customWidth="1"/>
    <col min="2566" max="2566" width="0" style="270" hidden="1" customWidth="1"/>
    <col min="2567" max="2567" width="33.88671875" style="270" customWidth="1"/>
    <col min="2568" max="2568" width="7.6640625" style="270" customWidth="1"/>
    <col min="2569" max="2573" width="0" style="270" hidden="1" customWidth="1"/>
    <col min="2574" max="2575" width="7.44140625" style="270" customWidth="1"/>
    <col min="2576" max="2576" width="0" style="270" hidden="1" customWidth="1"/>
    <col min="2577" max="2577" width="7.44140625" style="270" customWidth="1"/>
    <col min="2578" max="2816" width="8.88671875" style="270"/>
    <col min="2817" max="2817" width="3.88671875" style="270" customWidth="1"/>
    <col min="2818" max="2818" width="14.33203125" style="270" customWidth="1"/>
    <col min="2819" max="2819" width="12" style="270" customWidth="1"/>
    <col min="2820" max="2820" width="33.109375" style="270" customWidth="1"/>
    <col min="2821" max="2821" width="9.33203125" style="270" customWidth="1"/>
    <col min="2822" max="2822" width="0" style="270" hidden="1" customWidth="1"/>
    <col min="2823" max="2823" width="33.88671875" style="270" customWidth="1"/>
    <col min="2824" max="2824" width="7.6640625" style="270" customWidth="1"/>
    <col min="2825" max="2829" width="0" style="270" hidden="1" customWidth="1"/>
    <col min="2830" max="2831" width="7.44140625" style="270" customWidth="1"/>
    <col min="2832" max="2832" width="0" style="270" hidden="1" customWidth="1"/>
    <col min="2833" max="2833" width="7.44140625" style="270" customWidth="1"/>
    <col min="2834" max="3072" width="8.88671875" style="270"/>
    <col min="3073" max="3073" width="3.88671875" style="270" customWidth="1"/>
    <col min="3074" max="3074" width="14.33203125" style="270" customWidth="1"/>
    <col min="3075" max="3075" width="12" style="270" customWidth="1"/>
    <col min="3076" max="3076" width="33.109375" style="270" customWidth="1"/>
    <col min="3077" max="3077" width="9.33203125" style="270" customWidth="1"/>
    <col min="3078" max="3078" width="0" style="270" hidden="1" customWidth="1"/>
    <col min="3079" max="3079" width="33.88671875" style="270" customWidth="1"/>
    <col min="3080" max="3080" width="7.6640625" style="270" customWidth="1"/>
    <col min="3081" max="3085" width="0" style="270" hidden="1" customWidth="1"/>
    <col min="3086" max="3087" width="7.44140625" style="270" customWidth="1"/>
    <col min="3088" max="3088" width="0" style="270" hidden="1" customWidth="1"/>
    <col min="3089" max="3089" width="7.44140625" style="270" customWidth="1"/>
    <col min="3090" max="3328" width="8.88671875" style="270"/>
    <col min="3329" max="3329" width="3.88671875" style="270" customWidth="1"/>
    <col min="3330" max="3330" width="14.33203125" style="270" customWidth="1"/>
    <col min="3331" max="3331" width="12" style="270" customWidth="1"/>
    <col min="3332" max="3332" width="33.109375" style="270" customWidth="1"/>
    <col min="3333" max="3333" width="9.33203125" style="270" customWidth="1"/>
    <col min="3334" max="3334" width="0" style="270" hidden="1" customWidth="1"/>
    <col min="3335" max="3335" width="33.88671875" style="270" customWidth="1"/>
    <col min="3336" max="3336" width="7.6640625" style="270" customWidth="1"/>
    <col min="3337" max="3341" width="0" style="270" hidden="1" customWidth="1"/>
    <col min="3342" max="3343" width="7.44140625" style="270" customWidth="1"/>
    <col min="3344" max="3344" width="0" style="270" hidden="1" customWidth="1"/>
    <col min="3345" max="3345" width="7.44140625" style="270" customWidth="1"/>
    <col min="3346" max="3584" width="8.88671875" style="270"/>
    <col min="3585" max="3585" width="3.88671875" style="270" customWidth="1"/>
    <col min="3586" max="3586" width="14.33203125" style="270" customWidth="1"/>
    <col min="3587" max="3587" width="12" style="270" customWidth="1"/>
    <col min="3588" max="3588" width="33.109375" style="270" customWidth="1"/>
    <col min="3589" max="3589" width="9.33203125" style="270" customWidth="1"/>
    <col min="3590" max="3590" width="0" style="270" hidden="1" customWidth="1"/>
    <col min="3591" max="3591" width="33.88671875" style="270" customWidth="1"/>
    <col min="3592" max="3592" width="7.6640625" style="270" customWidth="1"/>
    <col min="3593" max="3597" width="0" style="270" hidden="1" customWidth="1"/>
    <col min="3598" max="3599" width="7.44140625" style="270" customWidth="1"/>
    <col min="3600" max="3600" width="0" style="270" hidden="1" customWidth="1"/>
    <col min="3601" max="3601" width="7.44140625" style="270" customWidth="1"/>
    <col min="3602" max="3840" width="8.88671875" style="270"/>
    <col min="3841" max="3841" width="3.88671875" style="270" customWidth="1"/>
    <col min="3842" max="3842" width="14.33203125" style="270" customWidth="1"/>
    <col min="3843" max="3843" width="12" style="270" customWidth="1"/>
    <col min="3844" max="3844" width="33.109375" style="270" customWidth="1"/>
    <col min="3845" max="3845" width="9.33203125" style="270" customWidth="1"/>
    <col min="3846" max="3846" width="0" style="270" hidden="1" customWidth="1"/>
    <col min="3847" max="3847" width="33.88671875" style="270" customWidth="1"/>
    <col min="3848" max="3848" width="7.6640625" style="270" customWidth="1"/>
    <col min="3849" max="3853" width="0" style="270" hidden="1" customWidth="1"/>
    <col min="3854" max="3855" width="7.44140625" style="270" customWidth="1"/>
    <col min="3856" max="3856" width="0" style="270" hidden="1" customWidth="1"/>
    <col min="3857" max="3857" width="7.44140625" style="270" customWidth="1"/>
    <col min="3858" max="4096" width="8.88671875" style="270"/>
    <col min="4097" max="4097" width="3.88671875" style="270" customWidth="1"/>
    <col min="4098" max="4098" width="14.33203125" style="270" customWidth="1"/>
    <col min="4099" max="4099" width="12" style="270" customWidth="1"/>
    <col min="4100" max="4100" width="33.109375" style="270" customWidth="1"/>
    <col min="4101" max="4101" width="9.33203125" style="270" customWidth="1"/>
    <col min="4102" max="4102" width="0" style="270" hidden="1" customWidth="1"/>
    <col min="4103" max="4103" width="33.88671875" style="270" customWidth="1"/>
    <col min="4104" max="4104" width="7.6640625" style="270" customWidth="1"/>
    <col min="4105" max="4109" width="0" style="270" hidden="1" customWidth="1"/>
    <col min="4110" max="4111" width="7.44140625" style="270" customWidth="1"/>
    <col min="4112" max="4112" width="0" style="270" hidden="1" customWidth="1"/>
    <col min="4113" max="4113" width="7.44140625" style="270" customWidth="1"/>
    <col min="4114" max="4352" width="8.88671875" style="270"/>
    <col min="4353" max="4353" width="3.88671875" style="270" customWidth="1"/>
    <col min="4354" max="4354" width="14.33203125" style="270" customWidth="1"/>
    <col min="4355" max="4355" width="12" style="270" customWidth="1"/>
    <col min="4356" max="4356" width="33.109375" style="270" customWidth="1"/>
    <col min="4357" max="4357" width="9.33203125" style="270" customWidth="1"/>
    <col min="4358" max="4358" width="0" style="270" hidden="1" customWidth="1"/>
    <col min="4359" max="4359" width="33.88671875" style="270" customWidth="1"/>
    <col min="4360" max="4360" width="7.6640625" style="270" customWidth="1"/>
    <col min="4361" max="4365" width="0" style="270" hidden="1" customWidth="1"/>
    <col min="4366" max="4367" width="7.44140625" style="270" customWidth="1"/>
    <col min="4368" max="4368" width="0" style="270" hidden="1" customWidth="1"/>
    <col min="4369" max="4369" width="7.44140625" style="270" customWidth="1"/>
    <col min="4370" max="4608" width="8.88671875" style="270"/>
    <col min="4609" max="4609" width="3.88671875" style="270" customWidth="1"/>
    <col min="4610" max="4610" width="14.33203125" style="270" customWidth="1"/>
    <col min="4611" max="4611" width="12" style="270" customWidth="1"/>
    <col min="4612" max="4612" width="33.109375" style="270" customWidth="1"/>
    <col min="4613" max="4613" width="9.33203125" style="270" customWidth="1"/>
    <col min="4614" max="4614" width="0" style="270" hidden="1" customWidth="1"/>
    <col min="4615" max="4615" width="33.88671875" style="270" customWidth="1"/>
    <col min="4616" max="4616" width="7.6640625" style="270" customWidth="1"/>
    <col min="4617" max="4621" width="0" style="270" hidden="1" customWidth="1"/>
    <col min="4622" max="4623" width="7.44140625" style="270" customWidth="1"/>
    <col min="4624" max="4624" width="0" style="270" hidden="1" customWidth="1"/>
    <col min="4625" max="4625" width="7.44140625" style="270" customWidth="1"/>
    <col min="4626" max="4864" width="8.88671875" style="270"/>
    <col min="4865" max="4865" width="3.88671875" style="270" customWidth="1"/>
    <col min="4866" max="4866" width="14.33203125" style="270" customWidth="1"/>
    <col min="4867" max="4867" width="12" style="270" customWidth="1"/>
    <col min="4868" max="4868" width="33.109375" style="270" customWidth="1"/>
    <col min="4869" max="4869" width="9.33203125" style="270" customWidth="1"/>
    <col min="4870" max="4870" width="0" style="270" hidden="1" customWidth="1"/>
    <col min="4871" max="4871" width="33.88671875" style="270" customWidth="1"/>
    <col min="4872" max="4872" width="7.6640625" style="270" customWidth="1"/>
    <col min="4873" max="4877" width="0" style="270" hidden="1" customWidth="1"/>
    <col min="4878" max="4879" width="7.44140625" style="270" customWidth="1"/>
    <col min="4880" max="4880" width="0" style="270" hidden="1" customWidth="1"/>
    <col min="4881" max="4881" width="7.44140625" style="270" customWidth="1"/>
    <col min="4882" max="5120" width="8.88671875" style="270"/>
    <col min="5121" max="5121" width="3.88671875" style="270" customWidth="1"/>
    <col min="5122" max="5122" width="14.33203125" style="270" customWidth="1"/>
    <col min="5123" max="5123" width="12" style="270" customWidth="1"/>
    <col min="5124" max="5124" width="33.109375" style="270" customWidth="1"/>
    <col min="5125" max="5125" width="9.33203125" style="270" customWidth="1"/>
    <col min="5126" max="5126" width="0" style="270" hidden="1" customWidth="1"/>
    <col min="5127" max="5127" width="33.88671875" style="270" customWidth="1"/>
    <col min="5128" max="5128" width="7.6640625" style="270" customWidth="1"/>
    <col min="5129" max="5133" width="0" style="270" hidden="1" customWidth="1"/>
    <col min="5134" max="5135" width="7.44140625" style="270" customWidth="1"/>
    <col min="5136" max="5136" width="0" style="270" hidden="1" customWidth="1"/>
    <col min="5137" max="5137" width="7.44140625" style="270" customWidth="1"/>
    <col min="5138" max="5376" width="8.88671875" style="270"/>
    <col min="5377" max="5377" width="3.88671875" style="270" customWidth="1"/>
    <col min="5378" max="5378" width="14.33203125" style="270" customWidth="1"/>
    <col min="5379" max="5379" width="12" style="270" customWidth="1"/>
    <col min="5380" max="5380" width="33.109375" style="270" customWidth="1"/>
    <col min="5381" max="5381" width="9.33203125" style="270" customWidth="1"/>
    <col min="5382" max="5382" width="0" style="270" hidden="1" customWidth="1"/>
    <col min="5383" max="5383" width="33.88671875" style="270" customWidth="1"/>
    <col min="5384" max="5384" width="7.6640625" style="270" customWidth="1"/>
    <col min="5385" max="5389" width="0" style="270" hidden="1" customWidth="1"/>
    <col min="5390" max="5391" width="7.44140625" style="270" customWidth="1"/>
    <col min="5392" max="5392" width="0" style="270" hidden="1" customWidth="1"/>
    <col min="5393" max="5393" width="7.44140625" style="270" customWidth="1"/>
    <col min="5394" max="5632" width="8.88671875" style="270"/>
    <col min="5633" max="5633" width="3.88671875" style="270" customWidth="1"/>
    <col min="5634" max="5634" width="14.33203125" style="270" customWidth="1"/>
    <col min="5635" max="5635" width="12" style="270" customWidth="1"/>
    <col min="5636" max="5636" width="33.109375" style="270" customWidth="1"/>
    <col min="5637" max="5637" width="9.33203125" style="270" customWidth="1"/>
    <col min="5638" max="5638" width="0" style="270" hidden="1" customWidth="1"/>
    <col min="5639" max="5639" width="33.88671875" style="270" customWidth="1"/>
    <col min="5640" max="5640" width="7.6640625" style="270" customWidth="1"/>
    <col min="5641" max="5645" width="0" style="270" hidden="1" customWidth="1"/>
    <col min="5646" max="5647" width="7.44140625" style="270" customWidth="1"/>
    <col min="5648" max="5648" width="0" style="270" hidden="1" customWidth="1"/>
    <col min="5649" max="5649" width="7.44140625" style="270" customWidth="1"/>
    <col min="5650" max="5888" width="8.88671875" style="270"/>
    <col min="5889" max="5889" width="3.88671875" style="270" customWidth="1"/>
    <col min="5890" max="5890" width="14.33203125" style="270" customWidth="1"/>
    <col min="5891" max="5891" width="12" style="270" customWidth="1"/>
    <col min="5892" max="5892" width="33.109375" style="270" customWidth="1"/>
    <col min="5893" max="5893" width="9.33203125" style="270" customWidth="1"/>
    <col min="5894" max="5894" width="0" style="270" hidden="1" customWidth="1"/>
    <col min="5895" max="5895" width="33.88671875" style="270" customWidth="1"/>
    <col min="5896" max="5896" width="7.6640625" style="270" customWidth="1"/>
    <col min="5897" max="5901" width="0" style="270" hidden="1" customWidth="1"/>
    <col min="5902" max="5903" width="7.44140625" style="270" customWidth="1"/>
    <col min="5904" max="5904" width="0" style="270" hidden="1" customWidth="1"/>
    <col min="5905" max="5905" width="7.44140625" style="270" customWidth="1"/>
    <col min="5906" max="6144" width="8.88671875" style="270"/>
    <col min="6145" max="6145" width="3.88671875" style="270" customWidth="1"/>
    <col min="6146" max="6146" width="14.33203125" style="270" customWidth="1"/>
    <col min="6147" max="6147" width="12" style="270" customWidth="1"/>
    <col min="6148" max="6148" width="33.109375" style="270" customWidth="1"/>
    <col min="6149" max="6149" width="9.33203125" style="270" customWidth="1"/>
    <col min="6150" max="6150" width="0" style="270" hidden="1" customWidth="1"/>
    <col min="6151" max="6151" width="33.88671875" style="270" customWidth="1"/>
    <col min="6152" max="6152" width="7.6640625" style="270" customWidth="1"/>
    <col min="6153" max="6157" width="0" style="270" hidden="1" customWidth="1"/>
    <col min="6158" max="6159" width="7.44140625" style="270" customWidth="1"/>
    <col min="6160" max="6160" width="0" style="270" hidden="1" customWidth="1"/>
    <col min="6161" max="6161" width="7.44140625" style="270" customWidth="1"/>
    <col min="6162" max="6400" width="8.88671875" style="270"/>
    <col min="6401" max="6401" width="3.88671875" style="270" customWidth="1"/>
    <col min="6402" max="6402" width="14.33203125" style="270" customWidth="1"/>
    <col min="6403" max="6403" width="12" style="270" customWidth="1"/>
    <col min="6404" max="6404" width="33.109375" style="270" customWidth="1"/>
    <col min="6405" max="6405" width="9.33203125" style="270" customWidth="1"/>
    <col min="6406" max="6406" width="0" style="270" hidden="1" customWidth="1"/>
    <col min="6407" max="6407" width="33.88671875" style="270" customWidth="1"/>
    <col min="6408" max="6408" width="7.6640625" style="270" customWidth="1"/>
    <col min="6409" max="6413" width="0" style="270" hidden="1" customWidth="1"/>
    <col min="6414" max="6415" width="7.44140625" style="270" customWidth="1"/>
    <col min="6416" max="6416" width="0" style="270" hidden="1" customWidth="1"/>
    <col min="6417" max="6417" width="7.44140625" style="270" customWidth="1"/>
    <col min="6418" max="6656" width="8.88671875" style="270"/>
    <col min="6657" max="6657" width="3.88671875" style="270" customWidth="1"/>
    <col min="6658" max="6658" width="14.33203125" style="270" customWidth="1"/>
    <col min="6659" max="6659" width="12" style="270" customWidth="1"/>
    <col min="6660" max="6660" width="33.109375" style="270" customWidth="1"/>
    <col min="6661" max="6661" width="9.33203125" style="270" customWidth="1"/>
    <col min="6662" max="6662" width="0" style="270" hidden="1" customWidth="1"/>
    <col min="6663" max="6663" width="33.88671875" style="270" customWidth="1"/>
    <col min="6664" max="6664" width="7.6640625" style="270" customWidth="1"/>
    <col min="6665" max="6669" width="0" style="270" hidden="1" customWidth="1"/>
    <col min="6670" max="6671" width="7.44140625" style="270" customWidth="1"/>
    <col min="6672" max="6672" width="0" style="270" hidden="1" customWidth="1"/>
    <col min="6673" max="6673" width="7.44140625" style="270" customWidth="1"/>
    <col min="6674" max="6912" width="8.88671875" style="270"/>
    <col min="6913" max="6913" width="3.88671875" style="270" customWidth="1"/>
    <col min="6914" max="6914" width="14.33203125" style="270" customWidth="1"/>
    <col min="6915" max="6915" width="12" style="270" customWidth="1"/>
    <col min="6916" max="6916" width="33.109375" style="270" customWidth="1"/>
    <col min="6917" max="6917" width="9.33203125" style="270" customWidth="1"/>
    <col min="6918" max="6918" width="0" style="270" hidden="1" customWidth="1"/>
    <col min="6919" max="6919" width="33.88671875" style="270" customWidth="1"/>
    <col min="6920" max="6920" width="7.6640625" style="270" customWidth="1"/>
    <col min="6921" max="6925" width="0" style="270" hidden="1" customWidth="1"/>
    <col min="6926" max="6927" width="7.44140625" style="270" customWidth="1"/>
    <col min="6928" max="6928" width="0" style="270" hidden="1" customWidth="1"/>
    <col min="6929" max="6929" width="7.44140625" style="270" customWidth="1"/>
    <col min="6930" max="7168" width="8.88671875" style="270"/>
    <col min="7169" max="7169" width="3.88671875" style="270" customWidth="1"/>
    <col min="7170" max="7170" width="14.33203125" style="270" customWidth="1"/>
    <col min="7171" max="7171" width="12" style="270" customWidth="1"/>
    <col min="7172" max="7172" width="33.109375" style="270" customWidth="1"/>
    <col min="7173" max="7173" width="9.33203125" style="270" customWidth="1"/>
    <col min="7174" max="7174" width="0" style="270" hidden="1" customWidth="1"/>
    <col min="7175" max="7175" width="33.88671875" style="270" customWidth="1"/>
    <col min="7176" max="7176" width="7.6640625" style="270" customWidth="1"/>
    <col min="7177" max="7181" width="0" style="270" hidden="1" customWidth="1"/>
    <col min="7182" max="7183" width="7.44140625" style="270" customWidth="1"/>
    <col min="7184" max="7184" width="0" style="270" hidden="1" customWidth="1"/>
    <col min="7185" max="7185" width="7.44140625" style="270" customWidth="1"/>
    <col min="7186" max="7424" width="8.88671875" style="270"/>
    <col min="7425" max="7425" width="3.88671875" style="270" customWidth="1"/>
    <col min="7426" max="7426" width="14.33203125" style="270" customWidth="1"/>
    <col min="7427" max="7427" width="12" style="270" customWidth="1"/>
    <col min="7428" max="7428" width="33.109375" style="270" customWidth="1"/>
    <col min="7429" max="7429" width="9.33203125" style="270" customWidth="1"/>
    <col min="7430" max="7430" width="0" style="270" hidden="1" customWidth="1"/>
    <col min="7431" max="7431" width="33.88671875" style="270" customWidth="1"/>
    <col min="7432" max="7432" width="7.6640625" style="270" customWidth="1"/>
    <col min="7433" max="7437" width="0" style="270" hidden="1" customWidth="1"/>
    <col min="7438" max="7439" width="7.44140625" style="270" customWidth="1"/>
    <col min="7440" max="7440" width="0" style="270" hidden="1" customWidth="1"/>
    <col min="7441" max="7441" width="7.44140625" style="270" customWidth="1"/>
    <col min="7442" max="7680" width="8.88671875" style="270"/>
    <col min="7681" max="7681" width="3.88671875" style="270" customWidth="1"/>
    <col min="7682" max="7682" width="14.33203125" style="270" customWidth="1"/>
    <col min="7683" max="7683" width="12" style="270" customWidth="1"/>
    <col min="7684" max="7684" width="33.109375" style="270" customWidth="1"/>
    <col min="7685" max="7685" width="9.33203125" style="270" customWidth="1"/>
    <col min="7686" max="7686" width="0" style="270" hidden="1" customWidth="1"/>
    <col min="7687" max="7687" width="33.88671875" style="270" customWidth="1"/>
    <col min="7688" max="7688" width="7.6640625" style="270" customWidth="1"/>
    <col min="7689" max="7693" width="0" style="270" hidden="1" customWidth="1"/>
    <col min="7694" max="7695" width="7.44140625" style="270" customWidth="1"/>
    <col min="7696" max="7696" width="0" style="270" hidden="1" customWidth="1"/>
    <col min="7697" max="7697" width="7.44140625" style="270" customWidth="1"/>
    <col min="7698" max="7936" width="8.88671875" style="270"/>
    <col min="7937" max="7937" width="3.88671875" style="270" customWidth="1"/>
    <col min="7938" max="7938" width="14.33203125" style="270" customWidth="1"/>
    <col min="7939" max="7939" width="12" style="270" customWidth="1"/>
    <col min="7940" max="7940" width="33.109375" style="270" customWidth="1"/>
    <col min="7941" max="7941" width="9.33203125" style="270" customWidth="1"/>
    <col min="7942" max="7942" width="0" style="270" hidden="1" customWidth="1"/>
    <col min="7943" max="7943" width="33.88671875" style="270" customWidth="1"/>
    <col min="7944" max="7944" width="7.6640625" style="270" customWidth="1"/>
    <col min="7945" max="7949" width="0" style="270" hidden="1" customWidth="1"/>
    <col min="7950" max="7951" width="7.44140625" style="270" customWidth="1"/>
    <col min="7952" max="7952" width="0" style="270" hidden="1" customWidth="1"/>
    <col min="7953" max="7953" width="7.44140625" style="270" customWidth="1"/>
    <col min="7954" max="8192" width="8.88671875" style="270"/>
    <col min="8193" max="8193" width="3.88671875" style="270" customWidth="1"/>
    <col min="8194" max="8194" width="14.33203125" style="270" customWidth="1"/>
    <col min="8195" max="8195" width="12" style="270" customWidth="1"/>
    <col min="8196" max="8196" width="33.109375" style="270" customWidth="1"/>
    <col min="8197" max="8197" width="9.33203125" style="270" customWidth="1"/>
    <col min="8198" max="8198" width="0" style="270" hidden="1" customWidth="1"/>
    <col min="8199" max="8199" width="33.88671875" style="270" customWidth="1"/>
    <col min="8200" max="8200" width="7.6640625" style="270" customWidth="1"/>
    <col min="8201" max="8205" width="0" style="270" hidden="1" customWidth="1"/>
    <col min="8206" max="8207" width="7.44140625" style="270" customWidth="1"/>
    <col min="8208" max="8208" width="0" style="270" hidden="1" customWidth="1"/>
    <col min="8209" max="8209" width="7.44140625" style="270" customWidth="1"/>
    <col min="8210" max="8448" width="8.88671875" style="270"/>
    <col min="8449" max="8449" width="3.88671875" style="270" customWidth="1"/>
    <col min="8450" max="8450" width="14.33203125" style="270" customWidth="1"/>
    <col min="8451" max="8451" width="12" style="270" customWidth="1"/>
    <col min="8452" max="8452" width="33.109375" style="270" customWidth="1"/>
    <col min="8453" max="8453" width="9.33203125" style="270" customWidth="1"/>
    <col min="8454" max="8454" width="0" style="270" hidden="1" customWidth="1"/>
    <col min="8455" max="8455" width="33.88671875" style="270" customWidth="1"/>
    <col min="8456" max="8456" width="7.6640625" style="270" customWidth="1"/>
    <col min="8457" max="8461" width="0" style="270" hidden="1" customWidth="1"/>
    <col min="8462" max="8463" width="7.44140625" style="270" customWidth="1"/>
    <col min="8464" max="8464" width="0" style="270" hidden="1" customWidth="1"/>
    <col min="8465" max="8465" width="7.44140625" style="270" customWidth="1"/>
    <col min="8466" max="8704" width="8.88671875" style="270"/>
    <col min="8705" max="8705" width="3.88671875" style="270" customWidth="1"/>
    <col min="8706" max="8706" width="14.33203125" style="270" customWidth="1"/>
    <col min="8707" max="8707" width="12" style="270" customWidth="1"/>
    <col min="8708" max="8708" width="33.109375" style="270" customWidth="1"/>
    <col min="8709" max="8709" width="9.33203125" style="270" customWidth="1"/>
    <col min="8710" max="8710" width="0" style="270" hidden="1" customWidth="1"/>
    <col min="8711" max="8711" width="33.88671875" style="270" customWidth="1"/>
    <col min="8712" max="8712" width="7.6640625" style="270" customWidth="1"/>
    <col min="8713" max="8717" width="0" style="270" hidden="1" customWidth="1"/>
    <col min="8718" max="8719" width="7.44140625" style="270" customWidth="1"/>
    <col min="8720" max="8720" width="0" style="270" hidden="1" customWidth="1"/>
    <col min="8721" max="8721" width="7.44140625" style="270" customWidth="1"/>
    <col min="8722" max="8960" width="8.88671875" style="270"/>
    <col min="8961" max="8961" width="3.88671875" style="270" customWidth="1"/>
    <col min="8962" max="8962" width="14.33203125" style="270" customWidth="1"/>
    <col min="8963" max="8963" width="12" style="270" customWidth="1"/>
    <col min="8964" max="8964" width="33.109375" style="270" customWidth="1"/>
    <col min="8965" max="8965" width="9.33203125" style="270" customWidth="1"/>
    <col min="8966" max="8966" width="0" style="270" hidden="1" customWidth="1"/>
    <col min="8967" max="8967" width="33.88671875" style="270" customWidth="1"/>
    <col min="8968" max="8968" width="7.6640625" style="270" customWidth="1"/>
    <col min="8969" max="8973" width="0" style="270" hidden="1" customWidth="1"/>
    <col min="8974" max="8975" width="7.44140625" style="270" customWidth="1"/>
    <col min="8976" max="8976" width="0" style="270" hidden="1" customWidth="1"/>
    <col min="8977" max="8977" width="7.44140625" style="270" customWidth="1"/>
    <col min="8978" max="9216" width="8.88671875" style="270"/>
    <col min="9217" max="9217" width="3.88671875" style="270" customWidth="1"/>
    <col min="9218" max="9218" width="14.33203125" style="270" customWidth="1"/>
    <col min="9219" max="9219" width="12" style="270" customWidth="1"/>
    <col min="9220" max="9220" width="33.109375" style="270" customWidth="1"/>
    <col min="9221" max="9221" width="9.33203125" style="270" customWidth="1"/>
    <col min="9222" max="9222" width="0" style="270" hidden="1" customWidth="1"/>
    <col min="9223" max="9223" width="33.88671875" style="270" customWidth="1"/>
    <col min="9224" max="9224" width="7.6640625" style="270" customWidth="1"/>
    <col min="9225" max="9229" width="0" style="270" hidden="1" customWidth="1"/>
    <col min="9230" max="9231" width="7.44140625" style="270" customWidth="1"/>
    <col min="9232" max="9232" width="0" style="270" hidden="1" customWidth="1"/>
    <col min="9233" max="9233" width="7.44140625" style="270" customWidth="1"/>
    <col min="9234" max="9472" width="8.88671875" style="270"/>
    <col min="9473" max="9473" width="3.88671875" style="270" customWidth="1"/>
    <col min="9474" max="9474" width="14.33203125" style="270" customWidth="1"/>
    <col min="9475" max="9475" width="12" style="270" customWidth="1"/>
    <col min="9476" max="9476" width="33.109375" style="270" customWidth="1"/>
    <col min="9477" max="9477" width="9.33203125" style="270" customWidth="1"/>
    <col min="9478" max="9478" width="0" style="270" hidden="1" customWidth="1"/>
    <col min="9479" max="9479" width="33.88671875" style="270" customWidth="1"/>
    <col min="9480" max="9480" width="7.6640625" style="270" customWidth="1"/>
    <col min="9481" max="9485" width="0" style="270" hidden="1" customWidth="1"/>
    <col min="9486" max="9487" width="7.44140625" style="270" customWidth="1"/>
    <col min="9488" max="9488" width="0" style="270" hidden="1" customWidth="1"/>
    <col min="9489" max="9489" width="7.44140625" style="270" customWidth="1"/>
    <col min="9490" max="9728" width="8.88671875" style="270"/>
    <col min="9729" max="9729" width="3.88671875" style="270" customWidth="1"/>
    <col min="9730" max="9730" width="14.33203125" style="270" customWidth="1"/>
    <col min="9731" max="9731" width="12" style="270" customWidth="1"/>
    <col min="9732" max="9732" width="33.109375" style="270" customWidth="1"/>
    <col min="9733" max="9733" width="9.33203125" style="270" customWidth="1"/>
    <col min="9734" max="9734" width="0" style="270" hidden="1" customWidth="1"/>
    <col min="9735" max="9735" width="33.88671875" style="270" customWidth="1"/>
    <col min="9736" max="9736" width="7.6640625" style="270" customWidth="1"/>
    <col min="9737" max="9741" width="0" style="270" hidden="1" customWidth="1"/>
    <col min="9742" max="9743" width="7.44140625" style="270" customWidth="1"/>
    <col min="9744" max="9744" width="0" style="270" hidden="1" customWidth="1"/>
    <col min="9745" max="9745" width="7.44140625" style="270" customWidth="1"/>
    <col min="9746" max="9984" width="8.88671875" style="270"/>
    <col min="9985" max="9985" width="3.88671875" style="270" customWidth="1"/>
    <col min="9986" max="9986" width="14.33203125" style="270" customWidth="1"/>
    <col min="9987" max="9987" width="12" style="270" customWidth="1"/>
    <col min="9988" max="9988" width="33.109375" style="270" customWidth="1"/>
    <col min="9989" max="9989" width="9.33203125" style="270" customWidth="1"/>
    <col min="9990" max="9990" width="0" style="270" hidden="1" customWidth="1"/>
    <col min="9991" max="9991" width="33.88671875" style="270" customWidth="1"/>
    <col min="9992" max="9992" width="7.6640625" style="270" customWidth="1"/>
    <col min="9993" max="9997" width="0" style="270" hidden="1" customWidth="1"/>
    <col min="9998" max="9999" width="7.44140625" style="270" customWidth="1"/>
    <col min="10000" max="10000" width="0" style="270" hidden="1" customWidth="1"/>
    <col min="10001" max="10001" width="7.44140625" style="270" customWidth="1"/>
    <col min="10002" max="10240" width="8.88671875" style="270"/>
    <col min="10241" max="10241" width="3.88671875" style="270" customWidth="1"/>
    <col min="10242" max="10242" width="14.33203125" style="270" customWidth="1"/>
    <col min="10243" max="10243" width="12" style="270" customWidth="1"/>
    <col min="10244" max="10244" width="33.109375" style="270" customWidth="1"/>
    <col min="10245" max="10245" width="9.33203125" style="270" customWidth="1"/>
    <col min="10246" max="10246" width="0" style="270" hidden="1" customWidth="1"/>
    <col min="10247" max="10247" width="33.88671875" style="270" customWidth="1"/>
    <col min="10248" max="10248" width="7.6640625" style="270" customWidth="1"/>
    <col min="10249" max="10253" width="0" style="270" hidden="1" customWidth="1"/>
    <col min="10254" max="10255" width="7.44140625" style="270" customWidth="1"/>
    <col min="10256" max="10256" width="0" style="270" hidden="1" customWidth="1"/>
    <col min="10257" max="10257" width="7.44140625" style="270" customWidth="1"/>
    <col min="10258" max="10496" width="8.88671875" style="270"/>
    <col min="10497" max="10497" width="3.88671875" style="270" customWidth="1"/>
    <col min="10498" max="10498" width="14.33203125" style="270" customWidth="1"/>
    <col min="10499" max="10499" width="12" style="270" customWidth="1"/>
    <col min="10500" max="10500" width="33.109375" style="270" customWidth="1"/>
    <col min="10501" max="10501" width="9.33203125" style="270" customWidth="1"/>
    <col min="10502" max="10502" width="0" style="270" hidden="1" customWidth="1"/>
    <col min="10503" max="10503" width="33.88671875" style="270" customWidth="1"/>
    <col min="10504" max="10504" width="7.6640625" style="270" customWidth="1"/>
    <col min="10505" max="10509" width="0" style="270" hidden="1" customWidth="1"/>
    <col min="10510" max="10511" width="7.44140625" style="270" customWidth="1"/>
    <col min="10512" max="10512" width="0" style="270" hidden="1" customWidth="1"/>
    <col min="10513" max="10513" width="7.44140625" style="270" customWidth="1"/>
    <col min="10514" max="10752" width="8.88671875" style="270"/>
    <col min="10753" max="10753" width="3.88671875" style="270" customWidth="1"/>
    <col min="10754" max="10754" width="14.33203125" style="270" customWidth="1"/>
    <col min="10755" max="10755" width="12" style="270" customWidth="1"/>
    <col min="10756" max="10756" width="33.109375" style="270" customWidth="1"/>
    <col min="10757" max="10757" width="9.33203125" style="270" customWidth="1"/>
    <col min="10758" max="10758" width="0" style="270" hidden="1" customWidth="1"/>
    <col min="10759" max="10759" width="33.88671875" style="270" customWidth="1"/>
    <col min="10760" max="10760" width="7.6640625" style="270" customWidth="1"/>
    <col min="10761" max="10765" width="0" style="270" hidden="1" customWidth="1"/>
    <col min="10766" max="10767" width="7.44140625" style="270" customWidth="1"/>
    <col min="10768" max="10768" width="0" style="270" hidden="1" customWidth="1"/>
    <col min="10769" max="10769" width="7.44140625" style="270" customWidth="1"/>
    <col min="10770" max="11008" width="8.88671875" style="270"/>
    <col min="11009" max="11009" width="3.88671875" style="270" customWidth="1"/>
    <col min="11010" max="11010" width="14.33203125" style="270" customWidth="1"/>
    <col min="11011" max="11011" width="12" style="270" customWidth="1"/>
    <col min="11012" max="11012" width="33.109375" style="270" customWidth="1"/>
    <col min="11013" max="11013" width="9.33203125" style="270" customWidth="1"/>
    <col min="11014" max="11014" width="0" style="270" hidden="1" customWidth="1"/>
    <col min="11015" max="11015" width="33.88671875" style="270" customWidth="1"/>
    <col min="11016" max="11016" width="7.6640625" style="270" customWidth="1"/>
    <col min="11017" max="11021" width="0" style="270" hidden="1" customWidth="1"/>
    <col min="11022" max="11023" width="7.44140625" style="270" customWidth="1"/>
    <col min="11024" max="11024" width="0" style="270" hidden="1" customWidth="1"/>
    <col min="11025" max="11025" width="7.44140625" style="270" customWidth="1"/>
    <col min="11026" max="11264" width="8.88671875" style="270"/>
    <col min="11265" max="11265" width="3.88671875" style="270" customWidth="1"/>
    <col min="11266" max="11266" width="14.33203125" style="270" customWidth="1"/>
    <col min="11267" max="11267" width="12" style="270" customWidth="1"/>
    <col min="11268" max="11268" width="33.109375" style="270" customWidth="1"/>
    <col min="11269" max="11269" width="9.33203125" style="270" customWidth="1"/>
    <col min="11270" max="11270" width="0" style="270" hidden="1" customWidth="1"/>
    <col min="11271" max="11271" width="33.88671875" style="270" customWidth="1"/>
    <col min="11272" max="11272" width="7.6640625" style="270" customWidth="1"/>
    <col min="11273" max="11277" width="0" style="270" hidden="1" customWidth="1"/>
    <col min="11278" max="11279" width="7.44140625" style="270" customWidth="1"/>
    <col min="11280" max="11280" width="0" style="270" hidden="1" customWidth="1"/>
    <col min="11281" max="11281" width="7.44140625" style="270" customWidth="1"/>
    <col min="11282" max="11520" width="8.88671875" style="270"/>
    <col min="11521" max="11521" width="3.88671875" style="270" customWidth="1"/>
    <col min="11522" max="11522" width="14.33203125" style="270" customWidth="1"/>
    <col min="11523" max="11523" width="12" style="270" customWidth="1"/>
    <col min="11524" max="11524" width="33.109375" style="270" customWidth="1"/>
    <col min="11525" max="11525" width="9.33203125" style="270" customWidth="1"/>
    <col min="11526" max="11526" width="0" style="270" hidden="1" customWidth="1"/>
    <col min="11527" max="11527" width="33.88671875" style="270" customWidth="1"/>
    <col min="11528" max="11528" width="7.6640625" style="270" customWidth="1"/>
    <col min="11529" max="11533" width="0" style="270" hidden="1" customWidth="1"/>
    <col min="11534" max="11535" width="7.44140625" style="270" customWidth="1"/>
    <col min="11536" max="11536" width="0" style="270" hidden="1" customWidth="1"/>
    <col min="11537" max="11537" width="7.44140625" style="270" customWidth="1"/>
    <col min="11538" max="11776" width="8.88671875" style="270"/>
    <col min="11777" max="11777" width="3.88671875" style="270" customWidth="1"/>
    <col min="11778" max="11778" width="14.33203125" style="270" customWidth="1"/>
    <col min="11779" max="11779" width="12" style="270" customWidth="1"/>
    <col min="11780" max="11780" width="33.109375" style="270" customWidth="1"/>
    <col min="11781" max="11781" width="9.33203125" style="270" customWidth="1"/>
    <col min="11782" max="11782" width="0" style="270" hidden="1" customWidth="1"/>
    <col min="11783" max="11783" width="33.88671875" style="270" customWidth="1"/>
    <col min="11784" max="11784" width="7.6640625" style="270" customWidth="1"/>
    <col min="11785" max="11789" width="0" style="270" hidden="1" customWidth="1"/>
    <col min="11790" max="11791" width="7.44140625" style="270" customWidth="1"/>
    <col min="11792" max="11792" width="0" style="270" hidden="1" customWidth="1"/>
    <col min="11793" max="11793" width="7.44140625" style="270" customWidth="1"/>
    <col min="11794" max="12032" width="8.88671875" style="270"/>
    <col min="12033" max="12033" width="3.88671875" style="270" customWidth="1"/>
    <col min="12034" max="12034" width="14.33203125" style="270" customWidth="1"/>
    <col min="12035" max="12035" width="12" style="270" customWidth="1"/>
    <col min="12036" max="12036" width="33.109375" style="270" customWidth="1"/>
    <col min="12037" max="12037" width="9.33203125" style="270" customWidth="1"/>
    <col min="12038" max="12038" width="0" style="270" hidden="1" customWidth="1"/>
    <col min="12039" max="12039" width="33.88671875" style="270" customWidth="1"/>
    <col min="12040" max="12040" width="7.6640625" style="270" customWidth="1"/>
    <col min="12041" max="12045" width="0" style="270" hidden="1" customWidth="1"/>
    <col min="12046" max="12047" width="7.44140625" style="270" customWidth="1"/>
    <col min="12048" max="12048" width="0" style="270" hidden="1" customWidth="1"/>
    <col min="12049" max="12049" width="7.44140625" style="270" customWidth="1"/>
    <col min="12050" max="12288" width="8.88671875" style="270"/>
    <col min="12289" max="12289" width="3.88671875" style="270" customWidth="1"/>
    <col min="12290" max="12290" width="14.33203125" style="270" customWidth="1"/>
    <col min="12291" max="12291" width="12" style="270" customWidth="1"/>
    <col min="12292" max="12292" width="33.109375" style="270" customWidth="1"/>
    <col min="12293" max="12293" width="9.33203125" style="270" customWidth="1"/>
    <col min="12294" max="12294" width="0" style="270" hidden="1" customWidth="1"/>
    <col min="12295" max="12295" width="33.88671875" style="270" customWidth="1"/>
    <col min="12296" max="12296" width="7.6640625" style="270" customWidth="1"/>
    <col min="12297" max="12301" width="0" style="270" hidden="1" customWidth="1"/>
    <col min="12302" max="12303" width="7.44140625" style="270" customWidth="1"/>
    <col min="12304" max="12304" width="0" style="270" hidden="1" customWidth="1"/>
    <col min="12305" max="12305" width="7.44140625" style="270" customWidth="1"/>
    <col min="12306" max="12544" width="8.88671875" style="270"/>
    <col min="12545" max="12545" width="3.88671875" style="270" customWidth="1"/>
    <col min="12546" max="12546" width="14.33203125" style="270" customWidth="1"/>
    <col min="12547" max="12547" width="12" style="270" customWidth="1"/>
    <col min="12548" max="12548" width="33.109375" style="270" customWidth="1"/>
    <col min="12549" max="12549" width="9.33203125" style="270" customWidth="1"/>
    <col min="12550" max="12550" width="0" style="270" hidden="1" customWidth="1"/>
    <col min="12551" max="12551" width="33.88671875" style="270" customWidth="1"/>
    <col min="12552" max="12552" width="7.6640625" style="270" customWidth="1"/>
    <col min="12553" max="12557" width="0" style="270" hidden="1" customWidth="1"/>
    <col min="12558" max="12559" width="7.44140625" style="270" customWidth="1"/>
    <col min="12560" max="12560" width="0" style="270" hidden="1" customWidth="1"/>
    <col min="12561" max="12561" width="7.44140625" style="270" customWidth="1"/>
    <col min="12562" max="12800" width="8.88671875" style="270"/>
    <col min="12801" max="12801" width="3.88671875" style="270" customWidth="1"/>
    <col min="12802" max="12802" width="14.33203125" style="270" customWidth="1"/>
    <col min="12803" max="12803" width="12" style="270" customWidth="1"/>
    <col min="12804" max="12804" width="33.109375" style="270" customWidth="1"/>
    <col min="12805" max="12805" width="9.33203125" style="270" customWidth="1"/>
    <col min="12806" max="12806" width="0" style="270" hidden="1" customWidth="1"/>
    <col min="12807" max="12807" width="33.88671875" style="270" customWidth="1"/>
    <col min="12808" max="12808" width="7.6640625" style="270" customWidth="1"/>
    <col min="12809" max="12813" width="0" style="270" hidden="1" customWidth="1"/>
    <col min="12814" max="12815" width="7.44140625" style="270" customWidth="1"/>
    <col min="12816" max="12816" width="0" style="270" hidden="1" customWidth="1"/>
    <col min="12817" max="12817" width="7.44140625" style="270" customWidth="1"/>
    <col min="12818" max="13056" width="8.88671875" style="270"/>
    <col min="13057" max="13057" width="3.88671875" style="270" customWidth="1"/>
    <col min="13058" max="13058" width="14.33203125" style="270" customWidth="1"/>
    <col min="13059" max="13059" width="12" style="270" customWidth="1"/>
    <col min="13060" max="13060" width="33.109375" style="270" customWidth="1"/>
    <col min="13061" max="13061" width="9.33203125" style="270" customWidth="1"/>
    <col min="13062" max="13062" width="0" style="270" hidden="1" customWidth="1"/>
    <col min="13063" max="13063" width="33.88671875" style="270" customWidth="1"/>
    <col min="13064" max="13064" width="7.6640625" style="270" customWidth="1"/>
    <col min="13065" max="13069" width="0" style="270" hidden="1" customWidth="1"/>
    <col min="13070" max="13071" width="7.44140625" style="270" customWidth="1"/>
    <col min="13072" max="13072" width="0" style="270" hidden="1" customWidth="1"/>
    <col min="13073" max="13073" width="7.44140625" style="270" customWidth="1"/>
    <col min="13074" max="13312" width="8.88671875" style="270"/>
    <col min="13313" max="13313" width="3.88671875" style="270" customWidth="1"/>
    <col min="13314" max="13314" width="14.33203125" style="270" customWidth="1"/>
    <col min="13315" max="13315" width="12" style="270" customWidth="1"/>
    <col min="13316" max="13316" width="33.109375" style="270" customWidth="1"/>
    <col min="13317" max="13317" width="9.33203125" style="270" customWidth="1"/>
    <col min="13318" max="13318" width="0" style="270" hidden="1" customWidth="1"/>
    <col min="13319" max="13319" width="33.88671875" style="270" customWidth="1"/>
    <col min="13320" max="13320" width="7.6640625" style="270" customWidth="1"/>
    <col min="13321" max="13325" width="0" style="270" hidden="1" customWidth="1"/>
    <col min="13326" max="13327" width="7.44140625" style="270" customWidth="1"/>
    <col min="13328" max="13328" width="0" style="270" hidden="1" customWidth="1"/>
    <col min="13329" max="13329" width="7.44140625" style="270" customWidth="1"/>
    <col min="13330" max="13568" width="8.88671875" style="270"/>
    <col min="13569" max="13569" width="3.88671875" style="270" customWidth="1"/>
    <col min="13570" max="13570" width="14.33203125" style="270" customWidth="1"/>
    <col min="13571" max="13571" width="12" style="270" customWidth="1"/>
    <col min="13572" max="13572" width="33.109375" style="270" customWidth="1"/>
    <col min="13573" max="13573" width="9.33203125" style="270" customWidth="1"/>
    <col min="13574" max="13574" width="0" style="270" hidden="1" customWidth="1"/>
    <col min="13575" max="13575" width="33.88671875" style="270" customWidth="1"/>
    <col min="13576" max="13576" width="7.6640625" style="270" customWidth="1"/>
    <col min="13577" max="13581" width="0" style="270" hidden="1" customWidth="1"/>
    <col min="13582" max="13583" width="7.44140625" style="270" customWidth="1"/>
    <col min="13584" max="13584" width="0" style="270" hidden="1" customWidth="1"/>
    <col min="13585" max="13585" width="7.44140625" style="270" customWidth="1"/>
    <col min="13586" max="13824" width="8.88671875" style="270"/>
    <col min="13825" max="13825" width="3.88671875" style="270" customWidth="1"/>
    <col min="13826" max="13826" width="14.33203125" style="270" customWidth="1"/>
    <col min="13827" max="13827" width="12" style="270" customWidth="1"/>
    <col min="13828" max="13828" width="33.109375" style="270" customWidth="1"/>
    <col min="13829" max="13829" width="9.33203125" style="270" customWidth="1"/>
    <col min="13830" max="13830" width="0" style="270" hidden="1" customWidth="1"/>
    <col min="13831" max="13831" width="33.88671875" style="270" customWidth="1"/>
    <col min="13832" max="13832" width="7.6640625" style="270" customWidth="1"/>
    <col min="13833" max="13837" width="0" style="270" hidden="1" customWidth="1"/>
    <col min="13838" max="13839" width="7.44140625" style="270" customWidth="1"/>
    <col min="13840" max="13840" width="0" style="270" hidden="1" customWidth="1"/>
    <col min="13841" max="13841" width="7.44140625" style="270" customWidth="1"/>
    <col min="13842" max="14080" width="8.88671875" style="270"/>
    <col min="14081" max="14081" width="3.88671875" style="270" customWidth="1"/>
    <col min="14082" max="14082" width="14.33203125" style="270" customWidth="1"/>
    <col min="14083" max="14083" width="12" style="270" customWidth="1"/>
    <col min="14084" max="14084" width="33.109375" style="270" customWidth="1"/>
    <col min="14085" max="14085" width="9.33203125" style="270" customWidth="1"/>
    <col min="14086" max="14086" width="0" style="270" hidden="1" customWidth="1"/>
    <col min="14087" max="14087" width="33.88671875" style="270" customWidth="1"/>
    <col min="14088" max="14088" width="7.6640625" style="270" customWidth="1"/>
    <col min="14089" max="14093" width="0" style="270" hidden="1" customWidth="1"/>
    <col min="14094" max="14095" width="7.44140625" style="270" customWidth="1"/>
    <col min="14096" max="14096" width="0" style="270" hidden="1" customWidth="1"/>
    <col min="14097" max="14097" width="7.44140625" style="270" customWidth="1"/>
    <col min="14098" max="14336" width="8.88671875" style="270"/>
    <col min="14337" max="14337" width="3.88671875" style="270" customWidth="1"/>
    <col min="14338" max="14338" width="14.33203125" style="270" customWidth="1"/>
    <col min="14339" max="14339" width="12" style="270" customWidth="1"/>
    <col min="14340" max="14340" width="33.109375" style="270" customWidth="1"/>
    <col min="14341" max="14341" width="9.33203125" style="270" customWidth="1"/>
    <col min="14342" max="14342" width="0" style="270" hidden="1" customWidth="1"/>
    <col min="14343" max="14343" width="33.88671875" style="270" customWidth="1"/>
    <col min="14344" max="14344" width="7.6640625" style="270" customWidth="1"/>
    <col min="14345" max="14349" width="0" style="270" hidden="1" customWidth="1"/>
    <col min="14350" max="14351" width="7.44140625" style="270" customWidth="1"/>
    <col min="14352" max="14352" width="0" style="270" hidden="1" customWidth="1"/>
    <col min="14353" max="14353" width="7.44140625" style="270" customWidth="1"/>
    <col min="14354" max="14592" width="8.88671875" style="270"/>
    <col min="14593" max="14593" width="3.88671875" style="270" customWidth="1"/>
    <col min="14594" max="14594" width="14.33203125" style="270" customWidth="1"/>
    <col min="14595" max="14595" width="12" style="270" customWidth="1"/>
    <col min="14596" max="14596" width="33.109375" style="270" customWidth="1"/>
    <col min="14597" max="14597" width="9.33203125" style="270" customWidth="1"/>
    <col min="14598" max="14598" width="0" style="270" hidden="1" customWidth="1"/>
    <col min="14599" max="14599" width="33.88671875" style="270" customWidth="1"/>
    <col min="14600" max="14600" width="7.6640625" style="270" customWidth="1"/>
    <col min="14601" max="14605" width="0" style="270" hidden="1" customWidth="1"/>
    <col min="14606" max="14607" width="7.44140625" style="270" customWidth="1"/>
    <col min="14608" max="14608" width="0" style="270" hidden="1" customWidth="1"/>
    <col min="14609" max="14609" width="7.44140625" style="270" customWidth="1"/>
    <col min="14610" max="14848" width="8.88671875" style="270"/>
    <col min="14849" max="14849" width="3.88671875" style="270" customWidth="1"/>
    <col min="14850" max="14850" width="14.33203125" style="270" customWidth="1"/>
    <col min="14851" max="14851" width="12" style="270" customWidth="1"/>
    <col min="14852" max="14852" width="33.109375" style="270" customWidth="1"/>
    <col min="14853" max="14853" width="9.33203125" style="270" customWidth="1"/>
    <col min="14854" max="14854" width="0" style="270" hidden="1" customWidth="1"/>
    <col min="14855" max="14855" width="33.88671875" style="270" customWidth="1"/>
    <col min="14856" max="14856" width="7.6640625" style="270" customWidth="1"/>
    <col min="14857" max="14861" width="0" style="270" hidden="1" customWidth="1"/>
    <col min="14862" max="14863" width="7.44140625" style="270" customWidth="1"/>
    <col min="14864" max="14864" width="0" style="270" hidden="1" customWidth="1"/>
    <col min="14865" max="14865" width="7.44140625" style="270" customWidth="1"/>
    <col min="14866" max="15104" width="8.88671875" style="270"/>
    <col min="15105" max="15105" width="3.88671875" style="270" customWidth="1"/>
    <col min="15106" max="15106" width="14.33203125" style="270" customWidth="1"/>
    <col min="15107" max="15107" width="12" style="270" customWidth="1"/>
    <col min="15108" max="15108" width="33.109375" style="270" customWidth="1"/>
    <col min="15109" max="15109" width="9.33203125" style="270" customWidth="1"/>
    <col min="15110" max="15110" width="0" style="270" hidden="1" customWidth="1"/>
    <col min="15111" max="15111" width="33.88671875" style="270" customWidth="1"/>
    <col min="15112" max="15112" width="7.6640625" style="270" customWidth="1"/>
    <col min="15113" max="15117" width="0" style="270" hidden="1" customWidth="1"/>
    <col min="15118" max="15119" width="7.44140625" style="270" customWidth="1"/>
    <col min="15120" max="15120" width="0" style="270" hidden="1" customWidth="1"/>
    <col min="15121" max="15121" width="7.44140625" style="270" customWidth="1"/>
    <col min="15122" max="15360" width="8.88671875" style="270"/>
    <col min="15361" max="15361" width="3.88671875" style="270" customWidth="1"/>
    <col min="15362" max="15362" width="14.33203125" style="270" customWidth="1"/>
    <col min="15363" max="15363" width="12" style="270" customWidth="1"/>
    <col min="15364" max="15364" width="33.109375" style="270" customWidth="1"/>
    <col min="15365" max="15365" width="9.33203125" style="270" customWidth="1"/>
    <col min="15366" max="15366" width="0" style="270" hidden="1" customWidth="1"/>
    <col min="15367" max="15367" width="33.88671875" style="270" customWidth="1"/>
    <col min="15368" max="15368" width="7.6640625" style="270" customWidth="1"/>
    <col min="15369" max="15373" width="0" style="270" hidden="1" customWidth="1"/>
    <col min="15374" max="15375" width="7.44140625" style="270" customWidth="1"/>
    <col min="15376" max="15376" width="0" style="270" hidden="1" customWidth="1"/>
    <col min="15377" max="15377" width="7.44140625" style="270" customWidth="1"/>
    <col min="15378" max="15616" width="8.88671875" style="270"/>
    <col min="15617" max="15617" width="3.88671875" style="270" customWidth="1"/>
    <col min="15618" max="15618" width="14.33203125" style="270" customWidth="1"/>
    <col min="15619" max="15619" width="12" style="270" customWidth="1"/>
    <col min="15620" max="15620" width="33.109375" style="270" customWidth="1"/>
    <col min="15621" max="15621" width="9.33203125" style="270" customWidth="1"/>
    <col min="15622" max="15622" width="0" style="270" hidden="1" customWidth="1"/>
    <col min="15623" max="15623" width="33.88671875" style="270" customWidth="1"/>
    <col min="15624" max="15624" width="7.6640625" style="270" customWidth="1"/>
    <col min="15625" max="15629" width="0" style="270" hidden="1" customWidth="1"/>
    <col min="15630" max="15631" width="7.44140625" style="270" customWidth="1"/>
    <col min="15632" max="15632" width="0" style="270" hidden="1" customWidth="1"/>
    <col min="15633" max="15633" width="7.44140625" style="270" customWidth="1"/>
    <col min="15634" max="15872" width="8.88671875" style="270"/>
    <col min="15873" max="15873" width="3.88671875" style="270" customWidth="1"/>
    <col min="15874" max="15874" width="14.33203125" style="270" customWidth="1"/>
    <col min="15875" max="15875" width="12" style="270" customWidth="1"/>
    <col min="15876" max="15876" width="33.109375" style="270" customWidth="1"/>
    <col min="15877" max="15877" width="9.33203125" style="270" customWidth="1"/>
    <col min="15878" max="15878" width="0" style="270" hidden="1" customWidth="1"/>
    <col min="15879" max="15879" width="33.88671875" style="270" customWidth="1"/>
    <col min="15880" max="15880" width="7.6640625" style="270" customWidth="1"/>
    <col min="15881" max="15885" width="0" style="270" hidden="1" customWidth="1"/>
    <col min="15886" max="15887" width="7.44140625" style="270" customWidth="1"/>
    <col min="15888" max="15888" width="0" style="270" hidden="1" customWidth="1"/>
    <col min="15889" max="15889" width="7.44140625" style="270" customWidth="1"/>
    <col min="15890" max="16128" width="8.88671875" style="270"/>
    <col min="16129" max="16129" width="3.88671875" style="270" customWidth="1"/>
    <col min="16130" max="16130" width="14.33203125" style="270" customWidth="1"/>
    <col min="16131" max="16131" width="12" style="270" customWidth="1"/>
    <col min="16132" max="16132" width="33.109375" style="270" customWidth="1"/>
    <col min="16133" max="16133" width="9.33203125" style="270" customWidth="1"/>
    <col min="16134" max="16134" width="0" style="270" hidden="1" customWidth="1"/>
    <col min="16135" max="16135" width="33.88671875" style="270" customWidth="1"/>
    <col min="16136" max="16136" width="7.6640625" style="270" customWidth="1"/>
    <col min="16137" max="16141" width="0" style="270" hidden="1" customWidth="1"/>
    <col min="16142" max="16143" width="7.44140625" style="270" customWidth="1"/>
    <col min="16144" max="16144" width="0" style="270" hidden="1" customWidth="1"/>
    <col min="16145" max="16145" width="7.44140625" style="270" customWidth="1"/>
    <col min="16146" max="16384" width="8.88671875" style="270"/>
  </cols>
  <sheetData>
    <row r="1" spans="1:17" ht="24.6" x14ac:dyDescent="0.4">
      <c r="A1" s="471" t="str">
        <f>[1]Altalanos!$A$6</f>
        <v>Somogy Vármegyei Tenisz DO B kategória - Fiú</v>
      </c>
      <c r="B1" s="262"/>
      <c r="C1" s="262"/>
      <c r="D1" s="263"/>
      <c r="E1" s="264" t="s">
        <v>44</v>
      </c>
      <c r="F1" s="265"/>
      <c r="G1" s="266"/>
      <c r="H1" s="267"/>
      <c r="I1" s="267"/>
      <c r="J1" s="268"/>
      <c r="K1" s="268"/>
      <c r="L1" s="268"/>
      <c r="M1" s="268"/>
      <c r="N1" s="268"/>
      <c r="O1" s="268"/>
      <c r="P1" s="268"/>
      <c r="Q1" s="269"/>
    </row>
    <row r="2" spans="1:17" ht="13.8" thickBot="1" x14ac:dyDescent="0.3">
      <c r="B2" s="271" t="s">
        <v>43</v>
      </c>
      <c r="C2" s="595" t="str">
        <f>[1]Altalanos!$E$8</f>
        <v>V.kcs.-U14-F</v>
      </c>
      <c r="D2" s="265"/>
      <c r="E2" s="264" t="s">
        <v>29</v>
      </c>
      <c r="F2" s="272"/>
      <c r="G2" s="272"/>
      <c r="H2" s="273"/>
      <c r="I2" s="273"/>
      <c r="J2" s="267"/>
      <c r="K2" s="267"/>
      <c r="L2" s="267"/>
      <c r="M2" s="267"/>
      <c r="N2" s="274"/>
      <c r="O2" s="275"/>
      <c r="P2" s="275"/>
      <c r="Q2" s="274"/>
    </row>
    <row r="3" spans="1:17" s="285" customFormat="1" ht="13.8" thickBot="1" x14ac:dyDescent="0.3">
      <c r="A3" s="276" t="s">
        <v>42</v>
      </c>
      <c r="B3" s="277"/>
      <c r="C3" s="277"/>
      <c r="D3" s="277"/>
      <c r="E3" s="277"/>
      <c r="F3" s="277"/>
      <c r="G3" s="277"/>
      <c r="H3" s="277"/>
      <c r="I3" s="278"/>
      <c r="J3" s="279"/>
      <c r="K3" s="280"/>
      <c r="L3" s="280"/>
      <c r="M3" s="280"/>
      <c r="N3" s="281" t="s">
        <v>28</v>
      </c>
      <c r="O3" s="282"/>
      <c r="P3" s="283"/>
      <c r="Q3" s="284"/>
    </row>
    <row r="4" spans="1:17" s="285" customFormat="1" x14ac:dyDescent="0.25">
      <c r="A4" s="286" t="s">
        <v>21</v>
      </c>
      <c r="B4" s="286"/>
      <c r="C4" s="287" t="s">
        <v>19</v>
      </c>
      <c r="D4" s="286" t="s">
        <v>24</v>
      </c>
      <c r="E4" s="288"/>
      <c r="G4" s="289"/>
      <c r="H4" s="290" t="s">
        <v>25</v>
      </c>
      <c r="I4" s="291"/>
      <c r="J4" s="292"/>
      <c r="K4" s="293"/>
      <c r="L4" s="293"/>
      <c r="M4" s="293"/>
      <c r="N4" s="292"/>
      <c r="O4" s="294"/>
      <c r="P4" s="294"/>
      <c r="Q4" s="295"/>
    </row>
    <row r="5" spans="1:17" s="285" customFormat="1" ht="13.8" thickBot="1" x14ac:dyDescent="0.3">
      <c r="A5" s="296">
        <f>[1]Altalanos!$A$10</f>
        <v>46135</v>
      </c>
      <c r="B5" s="296"/>
      <c r="C5" s="297" t="str">
        <f>[1]Altalanos!$C$10</f>
        <v>Balatonboglár</v>
      </c>
      <c r="D5" s="298" t="str">
        <f>[1]Altalanos!$D$10</f>
        <v xml:space="preserve">  </v>
      </c>
      <c r="E5" s="298"/>
      <c r="F5" s="298"/>
      <c r="G5" s="298"/>
      <c r="H5" s="299" t="str">
        <f>[1]Altalanos!$E$10</f>
        <v>Nagyistók-Nádasi Judit</v>
      </c>
      <c r="I5" s="300"/>
      <c r="J5" s="301"/>
      <c r="K5" s="302"/>
      <c r="L5" s="302"/>
      <c r="M5" s="302"/>
      <c r="N5" s="301"/>
      <c r="O5" s="298"/>
      <c r="P5" s="298"/>
      <c r="Q5" s="303"/>
    </row>
    <row r="6" spans="1:17" ht="30" customHeight="1" thickBot="1" x14ac:dyDescent="0.3">
      <c r="A6" s="304" t="s">
        <v>30</v>
      </c>
      <c r="B6" s="305" t="s">
        <v>22</v>
      </c>
      <c r="C6" s="305" t="s">
        <v>23</v>
      </c>
      <c r="D6" s="305" t="s">
        <v>26</v>
      </c>
      <c r="E6" s="306" t="s">
        <v>27</v>
      </c>
      <c r="F6" s="306" t="s">
        <v>31</v>
      </c>
      <c r="G6" s="306" t="s">
        <v>83</v>
      </c>
      <c r="H6" s="307" t="s">
        <v>32</v>
      </c>
      <c r="I6" s="308"/>
      <c r="J6" s="309" t="s">
        <v>14</v>
      </c>
      <c r="K6" s="310" t="s">
        <v>12</v>
      </c>
      <c r="L6" s="311" t="s">
        <v>0</v>
      </c>
      <c r="M6" s="312" t="s">
        <v>13</v>
      </c>
      <c r="N6" s="313" t="s">
        <v>40</v>
      </c>
      <c r="O6" s="314" t="s">
        <v>33</v>
      </c>
      <c r="P6" s="315" t="s">
        <v>1</v>
      </c>
      <c r="Q6" s="306" t="s">
        <v>34</v>
      </c>
    </row>
    <row r="7" spans="1:17" s="330" customFormat="1" ht="18.899999999999999" customHeight="1" x14ac:dyDescent="0.25">
      <c r="A7" s="316">
        <v>1</v>
      </c>
      <c r="B7" s="337" t="s">
        <v>439</v>
      </c>
      <c r="C7" s="337" t="s">
        <v>360</v>
      </c>
      <c r="D7" s="319" t="s">
        <v>350</v>
      </c>
      <c r="E7" s="320" t="s">
        <v>440</v>
      </c>
      <c r="F7" s="321"/>
      <c r="G7" s="322"/>
      <c r="H7" s="323"/>
      <c r="I7" s="323"/>
      <c r="J7" s="324"/>
      <c r="K7" s="325"/>
      <c r="L7" s="326"/>
      <c r="M7" s="325"/>
      <c r="N7" s="327"/>
      <c r="O7" s="323"/>
      <c r="P7" s="328"/>
      <c r="Q7" s="329"/>
    </row>
    <row r="8" spans="1:17" s="330" customFormat="1" ht="18.899999999999999" customHeight="1" x14ac:dyDescent="0.25">
      <c r="A8" s="316">
        <v>2</v>
      </c>
      <c r="B8" s="337" t="s">
        <v>441</v>
      </c>
      <c r="C8" s="337" t="s">
        <v>442</v>
      </c>
      <c r="D8" s="319" t="s">
        <v>350</v>
      </c>
      <c r="E8" s="320" t="s">
        <v>440</v>
      </c>
      <c r="F8" s="333"/>
      <c r="G8" s="334"/>
      <c r="H8" s="323"/>
      <c r="I8" s="323"/>
      <c r="J8" s="324"/>
      <c r="K8" s="325"/>
      <c r="L8" s="326"/>
      <c r="M8" s="325"/>
      <c r="N8" s="327"/>
      <c r="O8" s="323"/>
      <c r="P8" s="328"/>
      <c r="Q8" s="329"/>
    </row>
    <row r="9" spans="1:17" s="330" customFormat="1" ht="18.899999999999999" customHeight="1" x14ac:dyDescent="0.25">
      <c r="A9" s="316">
        <v>3</v>
      </c>
      <c r="B9" s="337" t="s">
        <v>443</v>
      </c>
      <c r="C9" s="337" t="s">
        <v>444</v>
      </c>
      <c r="D9" s="319" t="s">
        <v>445</v>
      </c>
      <c r="E9" s="320" t="s">
        <v>446</v>
      </c>
      <c r="F9" s="333"/>
      <c r="G9" s="334"/>
      <c r="H9" s="323"/>
      <c r="I9" s="323"/>
      <c r="J9" s="324"/>
      <c r="K9" s="325"/>
      <c r="L9" s="326"/>
      <c r="M9" s="325"/>
      <c r="N9" s="327"/>
      <c r="O9" s="323"/>
      <c r="P9" s="335"/>
      <c r="Q9" s="336"/>
    </row>
    <row r="10" spans="1:17" s="330" customFormat="1" ht="18.899999999999999" customHeight="1" x14ac:dyDescent="0.25">
      <c r="A10" s="316">
        <v>4</v>
      </c>
      <c r="B10" s="337" t="s">
        <v>447</v>
      </c>
      <c r="C10" s="337" t="s">
        <v>448</v>
      </c>
      <c r="D10" s="319" t="s">
        <v>415</v>
      </c>
      <c r="E10" s="320" t="s">
        <v>449</v>
      </c>
      <c r="F10" s="333"/>
      <c r="G10" s="334"/>
      <c r="H10" s="323"/>
      <c r="I10" s="323"/>
      <c r="J10" s="324"/>
      <c r="K10" s="325"/>
      <c r="L10" s="326"/>
      <c r="M10" s="325"/>
      <c r="N10" s="327"/>
      <c r="O10" s="323"/>
      <c r="P10" s="338"/>
      <c r="Q10" s="339"/>
    </row>
    <row r="11" spans="1:17" s="330" customFormat="1" ht="18.899999999999999" customHeight="1" x14ac:dyDescent="0.25">
      <c r="A11" s="316">
        <v>5</v>
      </c>
      <c r="B11" s="337" t="s">
        <v>450</v>
      </c>
      <c r="C11" s="337" t="s">
        <v>451</v>
      </c>
      <c r="D11" s="319" t="s">
        <v>388</v>
      </c>
      <c r="E11" s="320" t="s">
        <v>452</v>
      </c>
      <c r="F11" s="333"/>
      <c r="G11" s="334"/>
      <c r="H11" s="323"/>
      <c r="I11" s="323"/>
      <c r="J11" s="324"/>
      <c r="K11" s="325"/>
      <c r="L11" s="326"/>
      <c r="M11" s="325"/>
      <c r="N11" s="327"/>
      <c r="O11" s="323"/>
      <c r="P11" s="338"/>
      <c r="Q11" s="339"/>
    </row>
    <row r="12" spans="1:17" s="330" customFormat="1" ht="18.899999999999999" customHeight="1" x14ac:dyDescent="0.25">
      <c r="A12" s="316">
        <v>6</v>
      </c>
      <c r="B12" s="337" t="s">
        <v>453</v>
      </c>
      <c r="C12" s="337" t="s">
        <v>454</v>
      </c>
      <c r="D12" s="319" t="s">
        <v>422</v>
      </c>
      <c r="E12" s="320" t="s">
        <v>455</v>
      </c>
      <c r="F12" s="333"/>
      <c r="G12" s="334"/>
      <c r="H12" s="323"/>
      <c r="I12" s="323"/>
      <c r="J12" s="324"/>
      <c r="K12" s="325"/>
      <c r="L12" s="326"/>
      <c r="M12" s="325"/>
      <c r="N12" s="327"/>
      <c r="O12" s="323"/>
      <c r="P12" s="338"/>
      <c r="Q12" s="339"/>
    </row>
    <row r="13" spans="1:17" s="330" customFormat="1" ht="18.899999999999999" customHeight="1" x14ac:dyDescent="0.25">
      <c r="A13" s="316">
        <v>7</v>
      </c>
      <c r="B13" s="337"/>
      <c r="C13" s="337"/>
      <c r="D13" s="323"/>
      <c r="E13" s="320"/>
      <c r="F13" s="333"/>
      <c r="G13" s="334"/>
      <c r="H13" s="323"/>
      <c r="I13" s="323"/>
      <c r="J13" s="324"/>
      <c r="K13" s="325"/>
      <c r="L13" s="326"/>
      <c r="M13" s="325"/>
      <c r="N13" s="327"/>
      <c r="O13" s="323"/>
      <c r="P13" s="338"/>
      <c r="Q13" s="339"/>
    </row>
    <row r="14" spans="1:17" s="330" customFormat="1" ht="18.899999999999999" customHeight="1" x14ac:dyDescent="0.25">
      <c r="A14" s="316">
        <v>8</v>
      </c>
      <c r="B14" s="337"/>
      <c r="C14" s="337"/>
      <c r="D14" s="323"/>
      <c r="E14" s="320"/>
      <c r="F14" s="333"/>
      <c r="G14" s="334"/>
      <c r="H14" s="323"/>
      <c r="I14" s="323"/>
      <c r="J14" s="324"/>
      <c r="K14" s="325"/>
      <c r="L14" s="326"/>
      <c r="M14" s="325"/>
      <c r="N14" s="327"/>
      <c r="O14" s="323"/>
      <c r="P14" s="338"/>
      <c r="Q14" s="339"/>
    </row>
    <row r="15" spans="1:17" s="330" customFormat="1" ht="18.899999999999999" customHeight="1" x14ac:dyDescent="0.25">
      <c r="A15" s="316">
        <v>9</v>
      </c>
      <c r="B15" s="337"/>
      <c r="C15" s="337"/>
      <c r="D15" s="323"/>
      <c r="E15" s="320"/>
      <c r="F15" s="329"/>
      <c r="G15" s="329"/>
      <c r="H15" s="323"/>
      <c r="I15" s="323"/>
      <c r="J15" s="324"/>
      <c r="K15" s="325"/>
      <c r="L15" s="326"/>
      <c r="M15" s="340"/>
      <c r="N15" s="327"/>
      <c r="O15" s="323"/>
      <c r="P15" s="329"/>
      <c r="Q15" s="329"/>
    </row>
    <row r="16" spans="1:17" s="330" customFormat="1" ht="18.899999999999999" customHeight="1" x14ac:dyDescent="0.25">
      <c r="A16" s="316">
        <v>10</v>
      </c>
      <c r="B16" s="341"/>
      <c r="C16" s="337"/>
      <c r="D16" s="323"/>
      <c r="E16" s="320"/>
      <c r="F16" s="329"/>
      <c r="G16" s="329"/>
      <c r="H16" s="323"/>
      <c r="I16" s="323"/>
      <c r="J16" s="324"/>
      <c r="K16" s="325"/>
      <c r="L16" s="326"/>
      <c r="M16" s="340"/>
      <c r="N16" s="327"/>
      <c r="O16" s="323"/>
      <c r="P16" s="328"/>
      <c r="Q16" s="329"/>
    </row>
    <row r="17" spans="1:17" s="330" customFormat="1" ht="18.899999999999999" customHeight="1" x14ac:dyDescent="0.25">
      <c r="A17" s="316">
        <v>11</v>
      </c>
      <c r="B17" s="337"/>
      <c r="C17" s="337"/>
      <c r="D17" s="323"/>
      <c r="E17" s="320"/>
      <c r="F17" s="329"/>
      <c r="G17" s="329"/>
      <c r="H17" s="323"/>
      <c r="I17" s="323"/>
      <c r="J17" s="324"/>
      <c r="K17" s="325"/>
      <c r="L17" s="326"/>
      <c r="M17" s="340"/>
      <c r="N17" s="327"/>
      <c r="O17" s="323"/>
      <c r="P17" s="328"/>
      <c r="Q17" s="329"/>
    </row>
    <row r="18" spans="1:17" s="330" customFormat="1" ht="18.899999999999999" customHeight="1" x14ac:dyDescent="0.25">
      <c r="A18" s="316">
        <v>12</v>
      </c>
      <c r="B18" s="337"/>
      <c r="C18" s="337"/>
      <c r="D18" s="319" t="s">
        <v>456</v>
      </c>
      <c r="E18" s="320"/>
      <c r="F18" s="329"/>
      <c r="G18" s="329"/>
      <c r="H18" s="323"/>
      <c r="I18" s="323"/>
      <c r="J18" s="324"/>
      <c r="K18" s="325"/>
      <c r="L18" s="326"/>
      <c r="M18" s="340"/>
      <c r="N18" s="327"/>
      <c r="O18" s="323"/>
      <c r="P18" s="328"/>
      <c r="Q18" s="329"/>
    </row>
    <row r="19" spans="1:17" s="330" customFormat="1" ht="18.899999999999999" customHeight="1" x14ac:dyDescent="0.25">
      <c r="A19" s="316">
        <v>13</v>
      </c>
      <c r="B19" s="337"/>
      <c r="C19" s="337"/>
      <c r="D19" s="323"/>
      <c r="E19" s="320"/>
      <c r="F19" s="329"/>
      <c r="G19" s="329"/>
      <c r="H19" s="323"/>
      <c r="I19" s="323"/>
      <c r="J19" s="324"/>
      <c r="K19" s="325"/>
      <c r="L19" s="326"/>
      <c r="M19" s="340"/>
      <c r="N19" s="327"/>
      <c r="O19" s="323"/>
      <c r="P19" s="328"/>
      <c r="Q19" s="329"/>
    </row>
    <row r="20" spans="1:17" s="330" customFormat="1" ht="18.899999999999999" customHeight="1" x14ac:dyDescent="0.25">
      <c r="A20" s="316">
        <v>14</v>
      </c>
      <c r="B20" s="337"/>
      <c r="C20" s="337"/>
      <c r="D20" s="323"/>
      <c r="E20" s="320"/>
      <c r="F20" s="329"/>
      <c r="G20" s="329"/>
      <c r="H20" s="323"/>
      <c r="I20" s="323"/>
      <c r="J20" s="324"/>
      <c r="K20" s="325"/>
      <c r="L20" s="326"/>
      <c r="M20" s="340"/>
      <c r="N20" s="327"/>
      <c r="O20" s="323"/>
      <c r="P20" s="328"/>
      <c r="Q20" s="329"/>
    </row>
    <row r="21" spans="1:17" s="330" customFormat="1" ht="18.899999999999999" customHeight="1" x14ac:dyDescent="0.25">
      <c r="A21" s="316">
        <v>15</v>
      </c>
      <c r="B21" s="337"/>
      <c r="C21" s="337"/>
      <c r="D21" s="323"/>
      <c r="E21" s="320"/>
      <c r="F21" s="329"/>
      <c r="G21" s="329"/>
      <c r="H21" s="323"/>
      <c r="I21" s="323"/>
      <c r="J21" s="324"/>
      <c r="K21" s="325"/>
      <c r="L21" s="326"/>
      <c r="M21" s="340"/>
      <c r="N21" s="327"/>
      <c r="O21" s="323"/>
      <c r="P21" s="328"/>
      <c r="Q21" s="329"/>
    </row>
    <row r="22" spans="1:17" s="330" customFormat="1" ht="18.899999999999999" customHeight="1" x14ac:dyDescent="0.25">
      <c r="A22" s="316">
        <v>16</v>
      </c>
      <c r="B22" s="337"/>
      <c r="C22" s="337"/>
      <c r="D22" s="323"/>
      <c r="E22" s="320"/>
      <c r="F22" s="329"/>
      <c r="G22" s="329"/>
      <c r="H22" s="323"/>
      <c r="I22" s="323"/>
      <c r="J22" s="324"/>
      <c r="K22" s="325"/>
      <c r="L22" s="326"/>
      <c r="M22" s="340"/>
      <c r="N22" s="327"/>
      <c r="O22" s="323"/>
      <c r="P22" s="328"/>
      <c r="Q22" s="329"/>
    </row>
    <row r="23" spans="1:17" s="330" customFormat="1" ht="18.899999999999999" customHeight="1" x14ac:dyDescent="0.25">
      <c r="A23" s="316">
        <v>17</v>
      </c>
      <c r="B23" s="337"/>
      <c r="C23" s="337"/>
      <c r="D23" s="323"/>
      <c r="E23" s="320"/>
      <c r="F23" s="329"/>
      <c r="G23" s="329"/>
      <c r="H23" s="323"/>
      <c r="I23" s="323"/>
      <c r="J23" s="324"/>
      <c r="K23" s="325"/>
      <c r="L23" s="326"/>
      <c r="M23" s="340"/>
      <c r="N23" s="327"/>
      <c r="O23" s="323"/>
      <c r="P23" s="328"/>
      <c r="Q23" s="329"/>
    </row>
    <row r="24" spans="1:17" s="330" customFormat="1" ht="18.899999999999999" customHeight="1" x14ac:dyDescent="0.25">
      <c r="A24" s="316">
        <v>18</v>
      </c>
      <c r="B24" s="337"/>
      <c r="C24" s="337"/>
      <c r="D24" s="323"/>
      <c r="E24" s="320"/>
      <c r="F24" s="329"/>
      <c r="G24" s="329"/>
      <c r="H24" s="323"/>
      <c r="I24" s="323"/>
      <c r="J24" s="324"/>
      <c r="K24" s="325"/>
      <c r="L24" s="326"/>
      <c r="M24" s="340"/>
      <c r="N24" s="327"/>
      <c r="O24" s="323"/>
      <c r="P24" s="328"/>
      <c r="Q24" s="329"/>
    </row>
    <row r="25" spans="1:17" s="330" customFormat="1" ht="18.899999999999999" customHeight="1" x14ac:dyDescent="0.25">
      <c r="A25" s="316">
        <v>19</v>
      </c>
      <c r="B25" s="337"/>
      <c r="C25" s="337"/>
      <c r="D25" s="323"/>
      <c r="E25" s="320"/>
      <c r="F25" s="329"/>
      <c r="G25" s="329"/>
      <c r="H25" s="323"/>
      <c r="I25" s="323"/>
      <c r="J25" s="324"/>
      <c r="K25" s="325"/>
      <c r="L25" s="326"/>
      <c r="M25" s="340"/>
      <c r="N25" s="327"/>
      <c r="O25" s="323"/>
      <c r="P25" s="328"/>
      <c r="Q25" s="329"/>
    </row>
    <row r="26" spans="1:17" s="330" customFormat="1" ht="18.899999999999999" customHeight="1" x14ac:dyDescent="0.25">
      <c r="A26" s="316">
        <v>20</v>
      </c>
      <c r="B26" s="337"/>
      <c r="C26" s="337"/>
      <c r="D26" s="323"/>
      <c r="E26" s="320"/>
      <c r="F26" s="329"/>
      <c r="G26" s="329"/>
      <c r="H26" s="323"/>
      <c r="I26" s="323"/>
      <c r="J26" s="324"/>
      <c r="K26" s="325"/>
      <c r="L26" s="326"/>
      <c r="M26" s="340"/>
      <c r="N26" s="327"/>
      <c r="O26" s="323"/>
      <c r="P26" s="328"/>
      <c r="Q26" s="329"/>
    </row>
    <row r="27" spans="1:17" s="330" customFormat="1" ht="18.899999999999999" customHeight="1" x14ac:dyDescent="0.25">
      <c r="A27" s="316">
        <v>21</v>
      </c>
      <c r="B27" s="337"/>
      <c r="C27" s="337"/>
      <c r="D27" s="323"/>
      <c r="E27" s="320"/>
      <c r="F27" s="329"/>
      <c r="G27" s="329"/>
      <c r="H27" s="323"/>
      <c r="I27" s="323"/>
      <c r="J27" s="324"/>
      <c r="K27" s="325"/>
      <c r="L27" s="326"/>
      <c r="M27" s="340"/>
      <c r="N27" s="327"/>
      <c r="O27" s="323"/>
      <c r="P27" s="328"/>
      <c r="Q27" s="329"/>
    </row>
    <row r="28" spans="1:17" s="330" customFormat="1" ht="18.899999999999999" customHeight="1" x14ac:dyDescent="0.25">
      <c r="A28" s="316">
        <v>22</v>
      </c>
      <c r="B28" s="337"/>
      <c r="C28" s="337"/>
      <c r="D28" s="323"/>
      <c r="E28" s="342"/>
      <c r="F28" s="343"/>
      <c r="G28" s="336"/>
      <c r="H28" s="323"/>
      <c r="I28" s="323"/>
      <c r="J28" s="324"/>
      <c r="K28" s="325"/>
      <c r="L28" s="326"/>
      <c r="M28" s="340"/>
      <c r="N28" s="327"/>
      <c r="O28" s="323"/>
      <c r="P28" s="328"/>
      <c r="Q28" s="329"/>
    </row>
    <row r="29" spans="1:17" s="330" customFormat="1" ht="18.899999999999999" customHeight="1" x14ac:dyDescent="0.25">
      <c r="A29" s="316">
        <v>23</v>
      </c>
      <c r="B29" s="337"/>
      <c r="C29" s="337"/>
      <c r="D29" s="323"/>
      <c r="E29" s="344"/>
      <c r="F29" s="329"/>
      <c r="G29" s="329"/>
      <c r="H29" s="323"/>
      <c r="I29" s="323"/>
      <c r="J29" s="324"/>
      <c r="K29" s="325"/>
      <c r="L29" s="326"/>
      <c r="M29" s="340"/>
      <c r="N29" s="327"/>
      <c r="O29" s="323"/>
      <c r="P29" s="328"/>
      <c r="Q29" s="329"/>
    </row>
    <row r="30" spans="1:17" s="330" customFormat="1" ht="18.899999999999999" customHeight="1" x14ac:dyDescent="0.25">
      <c r="A30" s="316">
        <v>24</v>
      </c>
      <c r="B30" s="337"/>
      <c r="C30" s="337"/>
      <c r="D30" s="323"/>
      <c r="E30" s="320"/>
      <c r="F30" s="329"/>
      <c r="G30" s="329"/>
      <c r="H30" s="323"/>
      <c r="I30" s="323"/>
      <c r="J30" s="324"/>
      <c r="K30" s="325"/>
      <c r="L30" s="326"/>
      <c r="M30" s="340"/>
      <c r="N30" s="327"/>
      <c r="O30" s="323"/>
      <c r="P30" s="328"/>
      <c r="Q30" s="329"/>
    </row>
    <row r="31" spans="1:17" s="330" customFormat="1" ht="18.899999999999999" customHeight="1" x14ac:dyDescent="0.25">
      <c r="A31" s="316">
        <v>25</v>
      </c>
      <c r="B31" s="337"/>
      <c r="C31" s="337"/>
      <c r="D31" s="323"/>
      <c r="E31" s="320"/>
      <c r="F31" s="329"/>
      <c r="G31" s="329"/>
      <c r="H31" s="323"/>
      <c r="I31" s="323"/>
      <c r="J31" s="324"/>
      <c r="K31" s="325"/>
      <c r="L31" s="326"/>
      <c r="M31" s="340"/>
      <c r="N31" s="327"/>
      <c r="O31" s="323"/>
      <c r="P31" s="328"/>
      <c r="Q31" s="329"/>
    </row>
    <row r="32" spans="1:17" s="330" customFormat="1" ht="18.899999999999999" customHeight="1" x14ac:dyDescent="0.25">
      <c r="A32" s="316">
        <v>26</v>
      </c>
      <c r="B32" s="337"/>
      <c r="C32" s="337"/>
      <c r="D32" s="323"/>
      <c r="E32" s="458"/>
      <c r="F32" s="329"/>
      <c r="G32" s="329"/>
      <c r="H32" s="323"/>
      <c r="I32" s="323"/>
      <c r="J32" s="324"/>
      <c r="K32" s="325"/>
      <c r="L32" s="326"/>
      <c r="M32" s="340"/>
      <c r="N32" s="327"/>
      <c r="O32" s="323"/>
      <c r="P32" s="328"/>
      <c r="Q32" s="329"/>
    </row>
    <row r="33" spans="1:17" s="330" customFormat="1" ht="18.899999999999999" customHeight="1" x14ac:dyDescent="0.25">
      <c r="A33" s="316">
        <v>27</v>
      </c>
      <c r="B33" s="337"/>
      <c r="C33" s="337"/>
      <c r="D33" s="323"/>
      <c r="E33" s="320"/>
      <c r="F33" s="329"/>
      <c r="G33" s="329"/>
      <c r="H33" s="323"/>
      <c r="I33" s="323"/>
      <c r="J33" s="324"/>
      <c r="K33" s="325"/>
      <c r="L33" s="326"/>
      <c r="M33" s="340"/>
      <c r="N33" s="327"/>
      <c r="O33" s="323"/>
      <c r="P33" s="328"/>
      <c r="Q33" s="329"/>
    </row>
    <row r="34" spans="1:17" s="330" customFormat="1" ht="18.899999999999999" customHeight="1" x14ac:dyDescent="0.25">
      <c r="A34" s="316">
        <v>28</v>
      </c>
      <c r="B34" s="337"/>
      <c r="C34" s="337"/>
      <c r="D34" s="323"/>
      <c r="E34" s="320"/>
      <c r="F34" s="329"/>
      <c r="G34" s="329"/>
      <c r="H34" s="323"/>
      <c r="I34" s="323"/>
      <c r="J34" s="324"/>
      <c r="K34" s="325"/>
      <c r="L34" s="326"/>
      <c r="M34" s="340"/>
      <c r="N34" s="327"/>
      <c r="O34" s="323"/>
      <c r="P34" s="328"/>
      <c r="Q34" s="329"/>
    </row>
    <row r="35" spans="1:17" s="330" customFormat="1" ht="18.899999999999999" customHeight="1" x14ac:dyDescent="0.25">
      <c r="A35" s="316">
        <v>29</v>
      </c>
      <c r="B35" s="337"/>
      <c r="C35" s="337"/>
      <c r="D35" s="323"/>
      <c r="E35" s="320"/>
      <c r="F35" s="329"/>
      <c r="G35" s="329"/>
      <c r="H35" s="323"/>
      <c r="I35" s="323"/>
      <c r="J35" s="324"/>
      <c r="K35" s="325"/>
      <c r="L35" s="326"/>
      <c r="M35" s="340"/>
      <c r="N35" s="327"/>
      <c r="O35" s="323"/>
      <c r="P35" s="328"/>
      <c r="Q35" s="329"/>
    </row>
    <row r="36" spans="1:17" s="330" customFormat="1" ht="18.899999999999999" customHeight="1" x14ac:dyDescent="0.25">
      <c r="A36" s="316">
        <v>30</v>
      </c>
      <c r="B36" s="337"/>
      <c r="C36" s="337"/>
      <c r="D36" s="323"/>
      <c r="E36" s="320"/>
      <c r="F36" s="329"/>
      <c r="G36" s="329"/>
      <c r="H36" s="323"/>
      <c r="I36" s="323"/>
      <c r="J36" s="324"/>
      <c r="K36" s="325"/>
      <c r="L36" s="326"/>
      <c r="M36" s="340"/>
      <c r="N36" s="327"/>
      <c r="O36" s="323"/>
      <c r="P36" s="328"/>
      <c r="Q36" s="329"/>
    </row>
    <row r="37" spans="1:17" s="330" customFormat="1" ht="18.899999999999999" customHeight="1" x14ac:dyDescent="0.25">
      <c r="A37" s="316">
        <v>31</v>
      </c>
      <c r="B37" s="337"/>
      <c r="C37" s="337"/>
      <c r="D37" s="323"/>
      <c r="E37" s="320"/>
      <c r="F37" s="329"/>
      <c r="G37" s="329"/>
      <c r="H37" s="323"/>
      <c r="I37" s="323"/>
      <c r="J37" s="324"/>
      <c r="K37" s="325"/>
      <c r="L37" s="326"/>
      <c r="M37" s="340"/>
      <c r="N37" s="327"/>
      <c r="O37" s="323"/>
      <c r="P37" s="328"/>
      <c r="Q37" s="329"/>
    </row>
    <row r="38" spans="1:17" s="330" customFormat="1" ht="18.899999999999999" customHeight="1" x14ac:dyDescent="0.25">
      <c r="A38" s="316">
        <v>32</v>
      </c>
      <c r="B38" s="337"/>
      <c r="C38" s="337"/>
      <c r="D38" s="323"/>
      <c r="E38" s="320"/>
      <c r="F38" s="329"/>
      <c r="G38" s="329"/>
      <c r="H38" s="333"/>
      <c r="I38" s="334"/>
      <c r="J38" s="324"/>
      <c r="K38" s="325"/>
      <c r="L38" s="326"/>
      <c r="M38" s="340"/>
      <c r="N38" s="327"/>
      <c r="O38" s="329"/>
      <c r="P38" s="328"/>
      <c r="Q38" s="329"/>
    </row>
    <row r="39" spans="1:17" s="330" customFormat="1" ht="18.899999999999999" customHeight="1" x14ac:dyDescent="0.25">
      <c r="A39" s="316">
        <v>33</v>
      </c>
      <c r="B39" s="337"/>
      <c r="C39" s="337"/>
      <c r="D39" s="323"/>
      <c r="E39" s="320"/>
      <c r="F39" s="329"/>
      <c r="G39" s="329"/>
      <c r="H39" s="333"/>
      <c r="I39" s="334"/>
      <c r="J39" s="324"/>
      <c r="K39" s="325"/>
      <c r="L39" s="326"/>
      <c r="M39" s="340"/>
      <c r="N39" s="336"/>
      <c r="O39" s="329"/>
      <c r="P39" s="328"/>
      <c r="Q39" s="329"/>
    </row>
    <row r="40" spans="1:17" s="330" customFormat="1" ht="18.899999999999999" customHeight="1" x14ac:dyDescent="0.25">
      <c r="A40" s="316">
        <v>34</v>
      </c>
      <c r="B40" s="337"/>
      <c r="C40" s="337"/>
      <c r="D40" s="323"/>
      <c r="E40" s="320"/>
      <c r="F40" s="329"/>
      <c r="G40" s="329"/>
      <c r="H40" s="333"/>
      <c r="I40" s="334"/>
      <c r="J40" s="324" t="e">
        <f>IF(AND(Q40="",#REF!&gt;0,#REF!&lt;5),K40,)</f>
        <v>#REF!</v>
      </c>
      <c r="K40" s="325" t="str">
        <f>IF(D40="","ZZZ9",IF(AND(#REF!&gt;0,#REF!&lt;5),D40&amp;#REF!,D40&amp;"9"))</f>
        <v>ZZZ9</v>
      </c>
      <c r="L40" s="326">
        <f t="shared" ref="L40:L103" si="0">IF(Q40="",999,Q40)</f>
        <v>999</v>
      </c>
      <c r="M40" s="340">
        <f t="shared" ref="M40:M103" si="1">IF(P40=999,999,1)</f>
        <v>999</v>
      </c>
      <c r="N40" s="336"/>
      <c r="O40" s="329"/>
      <c r="P40" s="328">
        <f t="shared" ref="P40:P103" si="2">IF(N40="DA",1,IF(N40="WC",2,IF(N40="SE",3,IF(N40="Q",4,IF(N40="LL",5,999)))))</f>
        <v>999</v>
      </c>
      <c r="Q40" s="329"/>
    </row>
    <row r="41" spans="1:17" s="330" customFormat="1" ht="18.899999999999999" customHeight="1" x14ac:dyDescent="0.25">
      <c r="A41" s="316">
        <v>35</v>
      </c>
      <c r="B41" s="337"/>
      <c r="C41" s="337"/>
      <c r="D41" s="323"/>
      <c r="E41" s="320"/>
      <c r="F41" s="329"/>
      <c r="G41" s="329"/>
      <c r="H41" s="333"/>
      <c r="I41" s="334"/>
      <c r="J41" s="324" t="e">
        <f>IF(AND(Q41="",#REF!&gt;0,#REF!&lt;5),K41,)</f>
        <v>#REF!</v>
      </c>
      <c r="K41" s="325" t="str">
        <f>IF(D41="","ZZZ9",IF(AND(#REF!&gt;0,#REF!&lt;5),D41&amp;#REF!,D41&amp;"9"))</f>
        <v>ZZZ9</v>
      </c>
      <c r="L41" s="326">
        <f t="shared" si="0"/>
        <v>999</v>
      </c>
      <c r="M41" s="340">
        <f t="shared" si="1"/>
        <v>999</v>
      </c>
      <c r="N41" s="336"/>
      <c r="O41" s="329"/>
      <c r="P41" s="328">
        <f t="shared" si="2"/>
        <v>999</v>
      </c>
      <c r="Q41" s="329"/>
    </row>
    <row r="42" spans="1:17" s="330" customFormat="1" ht="18.899999999999999" customHeight="1" x14ac:dyDescent="0.25">
      <c r="A42" s="316">
        <v>36</v>
      </c>
      <c r="B42" s="337"/>
      <c r="C42" s="337"/>
      <c r="D42" s="323"/>
      <c r="E42" s="320"/>
      <c r="F42" s="329"/>
      <c r="G42" s="329"/>
      <c r="H42" s="333"/>
      <c r="I42" s="334"/>
      <c r="J42" s="324" t="e">
        <f>IF(AND(Q42="",#REF!&gt;0,#REF!&lt;5),K42,)</f>
        <v>#REF!</v>
      </c>
      <c r="K42" s="325" t="str">
        <f>IF(D42="","ZZZ9",IF(AND(#REF!&gt;0,#REF!&lt;5),D42&amp;#REF!,D42&amp;"9"))</f>
        <v>ZZZ9</v>
      </c>
      <c r="L42" s="326">
        <f t="shared" si="0"/>
        <v>999</v>
      </c>
      <c r="M42" s="340">
        <f t="shared" si="1"/>
        <v>999</v>
      </c>
      <c r="N42" s="336"/>
      <c r="O42" s="329"/>
      <c r="P42" s="328">
        <f t="shared" si="2"/>
        <v>999</v>
      </c>
      <c r="Q42" s="329"/>
    </row>
    <row r="43" spans="1:17" s="330" customFormat="1" ht="18.899999999999999" customHeight="1" x14ac:dyDescent="0.25">
      <c r="A43" s="316">
        <v>37</v>
      </c>
      <c r="B43" s="337"/>
      <c r="C43" s="337"/>
      <c r="D43" s="323"/>
      <c r="E43" s="320"/>
      <c r="F43" s="329"/>
      <c r="G43" s="329"/>
      <c r="H43" s="333"/>
      <c r="I43" s="334"/>
      <c r="J43" s="324" t="e">
        <f>IF(AND(Q43="",#REF!&gt;0,#REF!&lt;5),K43,)</f>
        <v>#REF!</v>
      </c>
      <c r="K43" s="325" t="str">
        <f>IF(D43="","ZZZ9",IF(AND(#REF!&gt;0,#REF!&lt;5),D43&amp;#REF!,D43&amp;"9"))</f>
        <v>ZZZ9</v>
      </c>
      <c r="L43" s="326">
        <f t="shared" si="0"/>
        <v>999</v>
      </c>
      <c r="M43" s="340">
        <f t="shared" si="1"/>
        <v>999</v>
      </c>
      <c r="N43" s="336"/>
      <c r="O43" s="329"/>
      <c r="P43" s="328">
        <f t="shared" si="2"/>
        <v>999</v>
      </c>
      <c r="Q43" s="329"/>
    </row>
    <row r="44" spans="1:17" s="330" customFormat="1" ht="18.899999999999999" customHeight="1" x14ac:dyDescent="0.25">
      <c r="A44" s="316">
        <v>38</v>
      </c>
      <c r="B44" s="337"/>
      <c r="C44" s="337"/>
      <c r="D44" s="323"/>
      <c r="E44" s="320"/>
      <c r="F44" s="329"/>
      <c r="G44" s="329"/>
      <c r="H44" s="333"/>
      <c r="I44" s="334"/>
      <c r="J44" s="324" t="e">
        <f>IF(AND(Q44="",#REF!&gt;0,#REF!&lt;5),K44,)</f>
        <v>#REF!</v>
      </c>
      <c r="K44" s="325" t="str">
        <f>IF(D44="","ZZZ9",IF(AND(#REF!&gt;0,#REF!&lt;5),D44&amp;#REF!,D44&amp;"9"))</f>
        <v>ZZZ9</v>
      </c>
      <c r="L44" s="326">
        <f t="shared" si="0"/>
        <v>999</v>
      </c>
      <c r="M44" s="340">
        <f t="shared" si="1"/>
        <v>999</v>
      </c>
      <c r="N44" s="336"/>
      <c r="O44" s="329"/>
      <c r="P44" s="328">
        <f t="shared" si="2"/>
        <v>999</v>
      </c>
      <c r="Q44" s="329"/>
    </row>
    <row r="45" spans="1:17" s="330" customFormat="1" ht="18.899999999999999" customHeight="1" x14ac:dyDescent="0.25">
      <c r="A45" s="316">
        <v>39</v>
      </c>
      <c r="B45" s="337"/>
      <c r="C45" s="337"/>
      <c r="D45" s="323"/>
      <c r="E45" s="320"/>
      <c r="F45" s="329"/>
      <c r="G45" s="329"/>
      <c r="H45" s="333"/>
      <c r="I45" s="334"/>
      <c r="J45" s="324" t="e">
        <f>IF(AND(Q45="",#REF!&gt;0,#REF!&lt;5),K45,)</f>
        <v>#REF!</v>
      </c>
      <c r="K45" s="325" t="str">
        <f>IF(D45="","ZZZ9",IF(AND(#REF!&gt;0,#REF!&lt;5),D45&amp;#REF!,D45&amp;"9"))</f>
        <v>ZZZ9</v>
      </c>
      <c r="L45" s="326">
        <f t="shared" si="0"/>
        <v>999</v>
      </c>
      <c r="M45" s="340">
        <f t="shared" si="1"/>
        <v>999</v>
      </c>
      <c r="N45" s="336"/>
      <c r="O45" s="329"/>
      <c r="P45" s="328">
        <f t="shared" si="2"/>
        <v>999</v>
      </c>
      <c r="Q45" s="329"/>
    </row>
    <row r="46" spans="1:17" s="330" customFormat="1" ht="18.899999999999999" customHeight="1" x14ac:dyDescent="0.25">
      <c r="A46" s="316">
        <v>40</v>
      </c>
      <c r="B46" s="337"/>
      <c r="C46" s="337"/>
      <c r="D46" s="323"/>
      <c r="E46" s="320"/>
      <c r="F46" s="329"/>
      <c r="G46" s="329"/>
      <c r="H46" s="333"/>
      <c r="I46" s="334"/>
      <c r="J46" s="324" t="e">
        <f>IF(AND(Q46="",#REF!&gt;0,#REF!&lt;5),K46,)</f>
        <v>#REF!</v>
      </c>
      <c r="K46" s="325" t="str">
        <f>IF(D46="","ZZZ9",IF(AND(#REF!&gt;0,#REF!&lt;5),D46&amp;#REF!,D46&amp;"9"))</f>
        <v>ZZZ9</v>
      </c>
      <c r="L46" s="326">
        <f t="shared" si="0"/>
        <v>999</v>
      </c>
      <c r="M46" s="340">
        <f t="shared" si="1"/>
        <v>999</v>
      </c>
      <c r="N46" s="336"/>
      <c r="O46" s="329"/>
      <c r="P46" s="328">
        <f t="shared" si="2"/>
        <v>999</v>
      </c>
      <c r="Q46" s="329"/>
    </row>
    <row r="47" spans="1:17" s="330" customFormat="1" ht="18.899999999999999" customHeight="1" x14ac:dyDescent="0.25">
      <c r="A47" s="316">
        <v>41</v>
      </c>
      <c r="B47" s="337"/>
      <c r="C47" s="337"/>
      <c r="D47" s="323"/>
      <c r="E47" s="320"/>
      <c r="F47" s="329"/>
      <c r="G47" s="329"/>
      <c r="H47" s="333"/>
      <c r="I47" s="334"/>
      <c r="J47" s="324" t="e">
        <f>IF(AND(Q47="",#REF!&gt;0,#REF!&lt;5),K47,)</f>
        <v>#REF!</v>
      </c>
      <c r="K47" s="325" t="str">
        <f>IF(D47="","ZZZ9",IF(AND(#REF!&gt;0,#REF!&lt;5),D47&amp;#REF!,D47&amp;"9"))</f>
        <v>ZZZ9</v>
      </c>
      <c r="L47" s="326">
        <f t="shared" si="0"/>
        <v>999</v>
      </c>
      <c r="M47" s="340">
        <f t="shared" si="1"/>
        <v>999</v>
      </c>
      <c r="N47" s="336"/>
      <c r="O47" s="329"/>
      <c r="P47" s="328">
        <f t="shared" si="2"/>
        <v>999</v>
      </c>
      <c r="Q47" s="329"/>
    </row>
    <row r="48" spans="1:17" s="330" customFormat="1" ht="18.899999999999999" customHeight="1" x14ac:dyDescent="0.25">
      <c r="A48" s="316">
        <v>42</v>
      </c>
      <c r="B48" s="337"/>
      <c r="C48" s="337"/>
      <c r="D48" s="323"/>
      <c r="E48" s="320"/>
      <c r="F48" s="329"/>
      <c r="G48" s="329"/>
      <c r="H48" s="333"/>
      <c r="I48" s="334"/>
      <c r="J48" s="324" t="e">
        <f>IF(AND(Q48="",#REF!&gt;0,#REF!&lt;5),K48,)</f>
        <v>#REF!</v>
      </c>
      <c r="K48" s="325" t="str">
        <f>IF(D48="","ZZZ9",IF(AND(#REF!&gt;0,#REF!&lt;5),D48&amp;#REF!,D48&amp;"9"))</f>
        <v>ZZZ9</v>
      </c>
      <c r="L48" s="326">
        <f t="shared" si="0"/>
        <v>999</v>
      </c>
      <c r="M48" s="340">
        <f t="shared" si="1"/>
        <v>999</v>
      </c>
      <c r="N48" s="336"/>
      <c r="O48" s="329"/>
      <c r="P48" s="328">
        <f t="shared" si="2"/>
        <v>999</v>
      </c>
      <c r="Q48" s="329"/>
    </row>
    <row r="49" spans="1:17" s="330" customFormat="1" ht="18.899999999999999" customHeight="1" x14ac:dyDescent="0.25">
      <c r="A49" s="316">
        <v>43</v>
      </c>
      <c r="B49" s="337"/>
      <c r="C49" s="337"/>
      <c r="D49" s="323"/>
      <c r="E49" s="320"/>
      <c r="F49" s="329"/>
      <c r="G49" s="329"/>
      <c r="H49" s="333"/>
      <c r="I49" s="334"/>
      <c r="J49" s="324" t="e">
        <f>IF(AND(Q49="",#REF!&gt;0,#REF!&lt;5),K49,)</f>
        <v>#REF!</v>
      </c>
      <c r="K49" s="325" t="str">
        <f>IF(D49="","ZZZ9",IF(AND(#REF!&gt;0,#REF!&lt;5),D49&amp;#REF!,D49&amp;"9"))</f>
        <v>ZZZ9</v>
      </c>
      <c r="L49" s="326">
        <f t="shared" si="0"/>
        <v>999</v>
      </c>
      <c r="M49" s="340">
        <f t="shared" si="1"/>
        <v>999</v>
      </c>
      <c r="N49" s="336"/>
      <c r="O49" s="329"/>
      <c r="P49" s="328">
        <f t="shared" si="2"/>
        <v>999</v>
      </c>
      <c r="Q49" s="329"/>
    </row>
    <row r="50" spans="1:17" s="330" customFormat="1" ht="18.899999999999999" customHeight="1" x14ac:dyDescent="0.25">
      <c r="A50" s="316">
        <v>44</v>
      </c>
      <c r="B50" s="337"/>
      <c r="C50" s="337"/>
      <c r="D50" s="323"/>
      <c r="E50" s="320"/>
      <c r="F50" s="329"/>
      <c r="G50" s="329"/>
      <c r="H50" s="333"/>
      <c r="I50" s="334"/>
      <c r="J50" s="324" t="e">
        <f>IF(AND(Q50="",#REF!&gt;0,#REF!&lt;5),K50,)</f>
        <v>#REF!</v>
      </c>
      <c r="K50" s="325" t="str">
        <f>IF(D50="","ZZZ9",IF(AND(#REF!&gt;0,#REF!&lt;5),D50&amp;#REF!,D50&amp;"9"))</f>
        <v>ZZZ9</v>
      </c>
      <c r="L50" s="326">
        <f t="shared" si="0"/>
        <v>999</v>
      </c>
      <c r="M50" s="340">
        <f t="shared" si="1"/>
        <v>999</v>
      </c>
      <c r="N50" s="336"/>
      <c r="O50" s="329"/>
      <c r="P50" s="328">
        <f t="shared" si="2"/>
        <v>999</v>
      </c>
      <c r="Q50" s="329"/>
    </row>
    <row r="51" spans="1:17" s="330" customFormat="1" ht="18.899999999999999" customHeight="1" x14ac:dyDescent="0.25">
      <c r="A51" s="316">
        <v>45</v>
      </c>
      <c r="B51" s="337"/>
      <c r="C51" s="337"/>
      <c r="D51" s="323"/>
      <c r="E51" s="320"/>
      <c r="F51" s="329"/>
      <c r="G51" s="329"/>
      <c r="H51" s="333"/>
      <c r="I51" s="334"/>
      <c r="J51" s="324" t="e">
        <f>IF(AND(Q51="",#REF!&gt;0,#REF!&lt;5),K51,)</f>
        <v>#REF!</v>
      </c>
      <c r="K51" s="325" t="str">
        <f>IF(D51="","ZZZ9",IF(AND(#REF!&gt;0,#REF!&lt;5),D51&amp;#REF!,D51&amp;"9"))</f>
        <v>ZZZ9</v>
      </c>
      <c r="L51" s="326">
        <f t="shared" si="0"/>
        <v>999</v>
      </c>
      <c r="M51" s="340">
        <f t="shared" si="1"/>
        <v>999</v>
      </c>
      <c r="N51" s="336"/>
      <c r="O51" s="329"/>
      <c r="P51" s="328">
        <f t="shared" si="2"/>
        <v>999</v>
      </c>
      <c r="Q51" s="329"/>
    </row>
    <row r="52" spans="1:17" s="330" customFormat="1" ht="18.899999999999999" customHeight="1" x14ac:dyDescent="0.25">
      <c r="A52" s="316">
        <v>46</v>
      </c>
      <c r="B52" s="337"/>
      <c r="C52" s="337"/>
      <c r="D52" s="323"/>
      <c r="E52" s="320"/>
      <c r="F52" s="329"/>
      <c r="G52" s="329"/>
      <c r="H52" s="333"/>
      <c r="I52" s="334"/>
      <c r="J52" s="324" t="e">
        <f>IF(AND(Q52="",#REF!&gt;0,#REF!&lt;5),K52,)</f>
        <v>#REF!</v>
      </c>
      <c r="K52" s="325" t="str">
        <f>IF(D52="","ZZZ9",IF(AND(#REF!&gt;0,#REF!&lt;5),D52&amp;#REF!,D52&amp;"9"))</f>
        <v>ZZZ9</v>
      </c>
      <c r="L52" s="326">
        <f t="shared" si="0"/>
        <v>999</v>
      </c>
      <c r="M52" s="340">
        <f t="shared" si="1"/>
        <v>999</v>
      </c>
      <c r="N52" s="336"/>
      <c r="O52" s="329"/>
      <c r="P52" s="328">
        <f t="shared" si="2"/>
        <v>999</v>
      </c>
      <c r="Q52" s="329"/>
    </row>
    <row r="53" spans="1:17" s="330" customFormat="1" ht="18.899999999999999" customHeight="1" x14ac:dyDescent="0.25">
      <c r="A53" s="316">
        <v>47</v>
      </c>
      <c r="B53" s="337"/>
      <c r="C53" s="337"/>
      <c r="D53" s="323"/>
      <c r="E53" s="320"/>
      <c r="F53" s="329"/>
      <c r="G53" s="329"/>
      <c r="H53" s="333"/>
      <c r="I53" s="334"/>
      <c r="J53" s="324" t="e">
        <f>IF(AND(Q53="",#REF!&gt;0,#REF!&lt;5),K53,)</f>
        <v>#REF!</v>
      </c>
      <c r="K53" s="325" t="str">
        <f>IF(D53="","ZZZ9",IF(AND(#REF!&gt;0,#REF!&lt;5),D53&amp;#REF!,D53&amp;"9"))</f>
        <v>ZZZ9</v>
      </c>
      <c r="L53" s="326">
        <f t="shared" si="0"/>
        <v>999</v>
      </c>
      <c r="M53" s="340">
        <f t="shared" si="1"/>
        <v>999</v>
      </c>
      <c r="N53" s="336"/>
      <c r="O53" s="329"/>
      <c r="P53" s="328">
        <f t="shared" si="2"/>
        <v>999</v>
      </c>
      <c r="Q53" s="329"/>
    </row>
    <row r="54" spans="1:17" s="330" customFormat="1" ht="18.899999999999999" customHeight="1" x14ac:dyDescent="0.25">
      <c r="A54" s="316">
        <v>48</v>
      </c>
      <c r="B54" s="337"/>
      <c r="C54" s="337"/>
      <c r="D54" s="323"/>
      <c r="E54" s="320"/>
      <c r="F54" s="329"/>
      <c r="G54" s="329"/>
      <c r="H54" s="333"/>
      <c r="I54" s="334"/>
      <c r="J54" s="324" t="e">
        <f>IF(AND(Q54="",#REF!&gt;0,#REF!&lt;5),K54,)</f>
        <v>#REF!</v>
      </c>
      <c r="K54" s="325" t="str">
        <f>IF(D54="","ZZZ9",IF(AND(#REF!&gt;0,#REF!&lt;5),D54&amp;#REF!,D54&amp;"9"))</f>
        <v>ZZZ9</v>
      </c>
      <c r="L54" s="326">
        <f t="shared" si="0"/>
        <v>999</v>
      </c>
      <c r="M54" s="340">
        <f t="shared" si="1"/>
        <v>999</v>
      </c>
      <c r="N54" s="336"/>
      <c r="O54" s="329"/>
      <c r="P54" s="328">
        <f t="shared" si="2"/>
        <v>999</v>
      </c>
      <c r="Q54" s="329"/>
    </row>
    <row r="55" spans="1:17" s="330" customFormat="1" ht="18.899999999999999" customHeight="1" x14ac:dyDescent="0.25">
      <c r="A55" s="316">
        <v>49</v>
      </c>
      <c r="B55" s="337"/>
      <c r="C55" s="337"/>
      <c r="D55" s="323"/>
      <c r="E55" s="320"/>
      <c r="F55" s="329"/>
      <c r="G55" s="329"/>
      <c r="H55" s="333"/>
      <c r="I55" s="334"/>
      <c r="J55" s="324" t="e">
        <f>IF(AND(Q55="",#REF!&gt;0,#REF!&lt;5),K55,)</f>
        <v>#REF!</v>
      </c>
      <c r="K55" s="325" t="str">
        <f>IF(D55="","ZZZ9",IF(AND(#REF!&gt;0,#REF!&lt;5),D55&amp;#REF!,D55&amp;"9"))</f>
        <v>ZZZ9</v>
      </c>
      <c r="L55" s="326">
        <f t="shared" si="0"/>
        <v>999</v>
      </c>
      <c r="M55" s="340">
        <f t="shared" si="1"/>
        <v>999</v>
      </c>
      <c r="N55" s="336"/>
      <c r="O55" s="329"/>
      <c r="P55" s="328">
        <f t="shared" si="2"/>
        <v>999</v>
      </c>
      <c r="Q55" s="329"/>
    </row>
    <row r="56" spans="1:17" s="330" customFormat="1" ht="18.899999999999999" customHeight="1" x14ac:dyDescent="0.25">
      <c r="A56" s="316">
        <v>50</v>
      </c>
      <c r="B56" s="337"/>
      <c r="C56" s="337"/>
      <c r="D56" s="323"/>
      <c r="E56" s="320"/>
      <c r="F56" s="329"/>
      <c r="G56" s="329"/>
      <c r="H56" s="333"/>
      <c r="I56" s="334"/>
      <c r="J56" s="324" t="e">
        <f>IF(AND(Q56="",#REF!&gt;0,#REF!&lt;5),K56,)</f>
        <v>#REF!</v>
      </c>
      <c r="K56" s="325" t="str">
        <f>IF(D56="","ZZZ9",IF(AND(#REF!&gt;0,#REF!&lt;5),D56&amp;#REF!,D56&amp;"9"))</f>
        <v>ZZZ9</v>
      </c>
      <c r="L56" s="326">
        <f t="shared" si="0"/>
        <v>999</v>
      </c>
      <c r="M56" s="340">
        <f t="shared" si="1"/>
        <v>999</v>
      </c>
      <c r="N56" s="336"/>
      <c r="O56" s="329"/>
      <c r="P56" s="328">
        <f t="shared" si="2"/>
        <v>999</v>
      </c>
      <c r="Q56" s="329"/>
    </row>
    <row r="57" spans="1:17" s="330" customFormat="1" ht="18.899999999999999" customHeight="1" x14ac:dyDescent="0.25">
      <c r="A57" s="316">
        <v>51</v>
      </c>
      <c r="B57" s="337"/>
      <c r="C57" s="337"/>
      <c r="D57" s="323"/>
      <c r="E57" s="320"/>
      <c r="F57" s="329"/>
      <c r="G57" s="329"/>
      <c r="H57" s="333"/>
      <c r="I57" s="334"/>
      <c r="J57" s="324" t="e">
        <f>IF(AND(Q57="",#REF!&gt;0,#REF!&lt;5),K57,)</f>
        <v>#REF!</v>
      </c>
      <c r="K57" s="325" t="str">
        <f>IF(D57="","ZZZ9",IF(AND(#REF!&gt;0,#REF!&lt;5),D57&amp;#REF!,D57&amp;"9"))</f>
        <v>ZZZ9</v>
      </c>
      <c r="L57" s="326">
        <f t="shared" si="0"/>
        <v>999</v>
      </c>
      <c r="M57" s="340">
        <f t="shared" si="1"/>
        <v>999</v>
      </c>
      <c r="N57" s="336"/>
      <c r="O57" s="329"/>
      <c r="P57" s="328">
        <f t="shared" si="2"/>
        <v>999</v>
      </c>
      <c r="Q57" s="329"/>
    </row>
    <row r="58" spans="1:17" s="330" customFormat="1" ht="18.899999999999999" customHeight="1" x14ac:dyDescent="0.25">
      <c r="A58" s="316">
        <v>52</v>
      </c>
      <c r="B58" s="337"/>
      <c r="C58" s="337"/>
      <c r="D58" s="323"/>
      <c r="E58" s="320"/>
      <c r="F58" s="329"/>
      <c r="G58" s="329"/>
      <c r="H58" s="333"/>
      <c r="I58" s="334"/>
      <c r="J58" s="324" t="e">
        <f>IF(AND(Q58="",#REF!&gt;0,#REF!&lt;5),K58,)</f>
        <v>#REF!</v>
      </c>
      <c r="K58" s="325" t="str">
        <f>IF(D58="","ZZZ9",IF(AND(#REF!&gt;0,#REF!&lt;5),D58&amp;#REF!,D58&amp;"9"))</f>
        <v>ZZZ9</v>
      </c>
      <c r="L58" s="326">
        <f t="shared" si="0"/>
        <v>999</v>
      </c>
      <c r="M58" s="340">
        <f t="shared" si="1"/>
        <v>999</v>
      </c>
      <c r="N58" s="336"/>
      <c r="O58" s="329"/>
      <c r="P58" s="328">
        <f t="shared" si="2"/>
        <v>999</v>
      </c>
      <c r="Q58" s="329"/>
    </row>
    <row r="59" spans="1:17" s="330" customFormat="1" ht="18.899999999999999" customHeight="1" x14ac:dyDescent="0.25">
      <c r="A59" s="316">
        <v>53</v>
      </c>
      <c r="B59" s="337"/>
      <c r="C59" s="337"/>
      <c r="D59" s="323"/>
      <c r="E59" s="320"/>
      <c r="F59" s="329"/>
      <c r="G59" s="329"/>
      <c r="H59" s="333"/>
      <c r="I59" s="334"/>
      <c r="J59" s="324" t="e">
        <f>IF(AND(Q59="",#REF!&gt;0,#REF!&lt;5),K59,)</f>
        <v>#REF!</v>
      </c>
      <c r="K59" s="325" t="str">
        <f>IF(D59="","ZZZ9",IF(AND(#REF!&gt;0,#REF!&lt;5),D59&amp;#REF!,D59&amp;"9"))</f>
        <v>ZZZ9</v>
      </c>
      <c r="L59" s="326">
        <f t="shared" si="0"/>
        <v>999</v>
      </c>
      <c r="M59" s="340">
        <f t="shared" si="1"/>
        <v>999</v>
      </c>
      <c r="N59" s="336"/>
      <c r="O59" s="329"/>
      <c r="P59" s="328">
        <f t="shared" si="2"/>
        <v>999</v>
      </c>
      <c r="Q59" s="329"/>
    </row>
    <row r="60" spans="1:17" s="330" customFormat="1" ht="18.899999999999999" customHeight="1" x14ac:dyDescent="0.25">
      <c r="A60" s="316">
        <v>54</v>
      </c>
      <c r="B60" s="337"/>
      <c r="C60" s="337"/>
      <c r="D60" s="323"/>
      <c r="E60" s="320"/>
      <c r="F60" s="329"/>
      <c r="G60" s="329"/>
      <c r="H60" s="333"/>
      <c r="I60" s="334"/>
      <c r="J60" s="324" t="e">
        <f>IF(AND(Q60="",#REF!&gt;0,#REF!&lt;5),K60,)</f>
        <v>#REF!</v>
      </c>
      <c r="K60" s="325" t="str">
        <f>IF(D60="","ZZZ9",IF(AND(#REF!&gt;0,#REF!&lt;5),D60&amp;#REF!,D60&amp;"9"))</f>
        <v>ZZZ9</v>
      </c>
      <c r="L60" s="326">
        <f t="shared" si="0"/>
        <v>999</v>
      </c>
      <c r="M60" s="340">
        <f t="shared" si="1"/>
        <v>999</v>
      </c>
      <c r="N60" s="336"/>
      <c r="O60" s="329"/>
      <c r="P60" s="328">
        <f t="shared" si="2"/>
        <v>999</v>
      </c>
      <c r="Q60" s="329"/>
    </row>
    <row r="61" spans="1:17" s="330" customFormat="1" ht="18.899999999999999" customHeight="1" x14ac:dyDescent="0.25">
      <c r="A61" s="316">
        <v>55</v>
      </c>
      <c r="B61" s="337"/>
      <c r="C61" s="337"/>
      <c r="D61" s="323"/>
      <c r="E61" s="320"/>
      <c r="F61" s="329"/>
      <c r="G61" s="329"/>
      <c r="H61" s="333"/>
      <c r="I61" s="334"/>
      <c r="J61" s="324" t="e">
        <f>IF(AND(Q61="",#REF!&gt;0,#REF!&lt;5),K61,)</f>
        <v>#REF!</v>
      </c>
      <c r="K61" s="325" t="str">
        <f>IF(D61="","ZZZ9",IF(AND(#REF!&gt;0,#REF!&lt;5),D61&amp;#REF!,D61&amp;"9"))</f>
        <v>ZZZ9</v>
      </c>
      <c r="L61" s="326">
        <f t="shared" si="0"/>
        <v>999</v>
      </c>
      <c r="M61" s="340">
        <f t="shared" si="1"/>
        <v>999</v>
      </c>
      <c r="N61" s="336"/>
      <c r="O61" s="329"/>
      <c r="P61" s="328">
        <f t="shared" si="2"/>
        <v>999</v>
      </c>
      <c r="Q61" s="329"/>
    </row>
    <row r="62" spans="1:17" s="330" customFormat="1" ht="18.899999999999999" customHeight="1" x14ac:dyDescent="0.25">
      <c r="A62" s="316">
        <v>56</v>
      </c>
      <c r="B62" s="337"/>
      <c r="C62" s="337"/>
      <c r="D62" s="323"/>
      <c r="E62" s="320"/>
      <c r="F62" s="329"/>
      <c r="G62" s="329"/>
      <c r="H62" s="333"/>
      <c r="I62" s="334"/>
      <c r="J62" s="324" t="e">
        <f>IF(AND(Q62="",#REF!&gt;0,#REF!&lt;5),K62,)</f>
        <v>#REF!</v>
      </c>
      <c r="K62" s="325" t="str">
        <f>IF(D62="","ZZZ9",IF(AND(#REF!&gt;0,#REF!&lt;5),D62&amp;#REF!,D62&amp;"9"))</f>
        <v>ZZZ9</v>
      </c>
      <c r="L62" s="326">
        <f t="shared" si="0"/>
        <v>999</v>
      </c>
      <c r="M62" s="340">
        <f t="shared" si="1"/>
        <v>999</v>
      </c>
      <c r="N62" s="336"/>
      <c r="O62" s="329"/>
      <c r="P62" s="328">
        <f t="shared" si="2"/>
        <v>999</v>
      </c>
      <c r="Q62" s="329"/>
    </row>
    <row r="63" spans="1:17" s="330" customFormat="1" ht="18.899999999999999" customHeight="1" x14ac:dyDescent="0.25">
      <c r="A63" s="316">
        <v>57</v>
      </c>
      <c r="B63" s="337"/>
      <c r="C63" s="337"/>
      <c r="D63" s="323"/>
      <c r="E63" s="320"/>
      <c r="F63" s="329"/>
      <c r="G63" s="329"/>
      <c r="H63" s="333"/>
      <c r="I63" s="334"/>
      <c r="J63" s="324" t="e">
        <f>IF(AND(Q63="",#REF!&gt;0,#REF!&lt;5),K63,)</f>
        <v>#REF!</v>
      </c>
      <c r="K63" s="325" t="str">
        <f>IF(D63="","ZZZ9",IF(AND(#REF!&gt;0,#REF!&lt;5),D63&amp;#REF!,D63&amp;"9"))</f>
        <v>ZZZ9</v>
      </c>
      <c r="L63" s="326">
        <f t="shared" si="0"/>
        <v>999</v>
      </c>
      <c r="M63" s="340">
        <f t="shared" si="1"/>
        <v>999</v>
      </c>
      <c r="N63" s="336"/>
      <c r="O63" s="329"/>
      <c r="P63" s="328">
        <f t="shared" si="2"/>
        <v>999</v>
      </c>
      <c r="Q63" s="329"/>
    </row>
    <row r="64" spans="1:17" s="330" customFormat="1" ht="18.899999999999999" customHeight="1" x14ac:dyDescent="0.25">
      <c r="A64" s="316">
        <v>58</v>
      </c>
      <c r="B64" s="337"/>
      <c r="C64" s="337"/>
      <c r="D64" s="323"/>
      <c r="E64" s="320"/>
      <c r="F64" s="329"/>
      <c r="G64" s="329"/>
      <c r="H64" s="333"/>
      <c r="I64" s="334"/>
      <c r="J64" s="324" t="e">
        <f>IF(AND(Q64="",#REF!&gt;0,#REF!&lt;5),K64,)</f>
        <v>#REF!</v>
      </c>
      <c r="K64" s="325" t="str">
        <f>IF(D64="","ZZZ9",IF(AND(#REF!&gt;0,#REF!&lt;5),D64&amp;#REF!,D64&amp;"9"))</f>
        <v>ZZZ9</v>
      </c>
      <c r="L64" s="326">
        <f t="shared" si="0"/>
        <v>999</v>
      </c>
      <c r="M64" s="340">
        <f t="shared" si="1"/>
        <v>999</v>
      </c>
      <c r="N64" s="336"/>
      <c r="O64" s="329"/>
      <c r="P64" s="328">
        <f t="shared" si="2"/>
        <v>999</v>
      </c>
      <c r="Q64" s="329"/>
    </row>
    <row r="65" spans="1:17" s="330" customFormat="1" ht="18.899999999999999" customHeight="1" x14ac:dyDescent="0.25">
      <c r="A65" s="316">
        <v>59</v>
      </c>
      <c r="B65" s="337"/>
      <c r="C65" s="337"/>
      <c r="D65" s="323"/>
      <c r="E65" s="320"/>
      <c r="F65" s="329"/>
      <c r="G65" s="329"/>
      <c r="H65" s="333"/>
      <c r="I65" s="334"/>
      <c r="J65" s="324" t="e">
        <f>IF(AND(Q65="",#REF!&gt;0,#REF!&lt;5),K65,)</f>
        <v>#REF!</v>
      </c>
      <c r="K65" s="325" t="str">
        <f>IF(D65="","ZZZ9",IF(AND(#REF!&gt;0,#REF!&lt;5),D65&amp;#REF!,D65&amp;"9"))</f>
        <v>ZZZ9</v>
      </c>
      <c r="L65" s="326">
        <f t="shared" si="0"/>
        <v>999</v>
      </c>
      <c r="M65" s="340">
        <f t="shared" si="1"/>
        <v>999</v>
      </c>
      <c r="N65" s="336"/>
      <c r="O65" s="329"/>
      <c r="P65" s="328">
        <f t="shared" si="2"/>
        <v>999</v>
      </c>
      <c r="Q65" s="329"/>
    </row>
    <row r="66" spans="1:17" s="330" customFormat="1" ht="18.899999999999999" customHeight="1" x14ac:dyDescent="0.25">
      <c r="A66" s="316">
        <v>60</v>
      </c>
      <c r="B66" s="337"/>
      <c r="C66" s="337"/>
      <c r="D66" s="323"/>
      <c r="E66" s="320"/>
      <c r="F66" s="329"/>
      <c r="G66" s="329"/>
      <c r="H66" s="333"/>
      <c r="I66" s="334"/>
      <c r="J66" s="324" t="e">
        <f>IF(AND(Q66="",#REF!&gt;0,#REF!&lt;5),K66,)</f>
        <v>#REF!</v>
      </c>
      <c r="K66" s="325" t="str">
        <f>IF(D66="","ZZZ9",IF(AND(#REF!&gt;0,#REF!&lt;5),D66&amp;#REF!,D66&amp;"9"))</f>
        <v>ZZZ9</v>
      </c>
      <c r="L66" s="326">
        <f t="shared" si="0"/>
        <v>999</v>
      </c>
      <c r="M66" s="340">
        <f t="shared" si="1"/>
        <v>999</v>
      </c>
      <c r="N66" s="336"/>
      <c r="O66" s="329"/>
      <c r="P66" s="328">
        <f t="shared" si="2"/>
        <v>999</v>
      </c>
      <c r="Q66" s="329"/>
    </row>
    <row r="67" spans="1:17" s="330" customFormat="1" ht="18.899999999999999" customHeight="1" x14ac:dyDescent="0.25">
      <c r="A67" s="316">
        <v>61</v>
      </c>
      <c r="B67" s="337"/>
      <c r="C67" s="337"/>
      <c r="D67" s="323"/>
      <c r="E67" s="320"/>
      <c r="F67" s="329"/>
      <c r="G67" s="329"/>
      <c r="H67" s="333"/>
      <c r="I67" s="334"/>
      <c r="J67" s="324" t="e">
        <f>IF(AND(Q67="",#REF!&gt;0,#REF!&lt;5),K67,)</f>
        <v>#REF!</v>
      </c>
      <c r="K67" s="325" t="str">
        <f>IF(D67="","ZZZ9",IF(AND(#REF!&gt;0,#REF!&lt;5),D67&amp;#REF!,D67&amp;"9"))</f>
        <v>ZZZ9</v>
      </c>
      <c r="L67" s="326">
        <f t="shared" si="0"/>
        <v>999</v>
      </c>
      <c r="M67" s="340">
        <f t="shared" si="1"/>
        <v>999</v>
      </c>
      <c r="N67" s="336"/>
      <c r="O67" s="329"/>
      <c r="P67" s="328">
        <f t="shared" si="2"/>
        <v>999</v>
      </c>
      <c r="Q67" s="329"/>
    </row>
    <row r="68" spans="1:17" s="330" customFormat="1" ht="18.899999999999999" customHeight="1" x14ac:dyDescent="0.25">
      <c r="A68" s="316">
        <v>62</v>
      </c>
      <c r="B68" s="337"/>
      <c r="C68" s="337"/>
      <c r="D68" s="323"/>
      <c r="E68" s="320"/>
      <c r="F68" s="329"/>
      <c r="G68" s="329"/>
      <c r="H68" s="333"/>
      <c r="I68" s="334"/>
      <c r="J68" s="324" t="e">
        <f>IF(AND(Q68="",#REF!&gt;0,#REF!&lt;5),K68,)</f>
        <v>#REF!</v>
      </c>
      <c r="K68" s="325" t="str">
        <f>IF(D68="","ZZZ9",IF(AND(#REF!&gt;0,#REF!&lt;5),D68&amp;#REF!,D68&amp;"9"))</f>
        <v>ZZZ9</v>
      </c>
      <c r="L68" s="326">
        <f t="shared" si="0"/>
        <v>999</v>
      </c>
      <c r="M68" s="340">
        <f t="shared" si="1"/>
        <v>999</v>
      </c>
      <c r="N68" s="336"/>
      <c r="O68" s="329"/>
      <c r="P68" s="328">
        <f t="shared" si="2"/>
        <v>999</v>
      </c>
      <c r="Q68" s="329"/>
    </row>
    <row r="69" spans="1:17" s="330" customFormat="1" ht="18.899999999999999" customHeight="1" x14ac:dyDescent="0.25">
      <c r="A69" s="316">
        <v>63</v>
      </c>
      <c r="B69" s="337"/>
      <c r="C69" s="337"/>
      <c r="D69" s="323"/>
      <c r="E69" s="320"/>
      <c r="F69" s="329"/>
      <c r="G69" s="329"/>
      <c r="H69" s="333"/>
      <c r="I69" s="334"/>
      <c r="J69" s="324" t="e">
        <f>IF(AND(Q69="",#REF!&gt;0,#REF!&lt;5),K69,)</f>
        <v>#REF!</v>
      </c>
      <c r="K69" s="325" t="str">
        <f>IF(D69="","ZZZ9",IF(AND(#REF!&gt;0,#REF!&lt;5),D69&amp;#REF!,D69&amp;"9"))</f>
        <v>ZZZ9</v>
      </c>
      <c r="L69" s="326">
        <f t="shared" si="0"/>
        <v>999</v>
      </c>
      <c r="M69" s="340">
        <f t="shared" si="1"/>
        <v>999</v>
      </c>
      <c r="N69" s="336"/>
      <c r="O69" s="329"/>
      <c r="P69" s="328">
        <f t="shared" si="2"/>
        <v>999</v>
      </c>
      <c r="Q69" s="329"/>
    </row>
    <row r="70" spans="1:17" s="330" customFormat="1" ht="18.899999999999999" customHeight="1" x14ac:dyDescent="0.25">
      <c r="A70" s="316">
        <v>64</v>
      </c>
      <c r="B70" s="337"/>
      <c r="C70" s="337"/>
      <c r="D70" s="323"/>
      <c r="E70" s="320"/>
      <c r="F70" s="329"/>
      <c r="G70" s="329"/>
      <c r="H70" s="333"/>
      <c r="I70" s="334"/>
      <c r="J70" s="324" t="e">
        <f>IF(AND(Q70="",#REF!&gt;0,#REF!&lt;5),K70,)</f>
        <v>#REF!</v>
      </c>
      <c r="K70" s="325" t="str">
        <f>IF(D70="","ZZZ9",IF(AND(#REF!&gt;0,#REF!&lt;5),D70&amp;#REF!,D70&amp;"9"))</f>
        <v>ZZZ9</v>
      </c>
      <c r="L70" s="326">
        <f t="shared" si="0"/>
        <v>999</v>
      </c>
      <c r="M70" s="340">
        <f t="shared" si="1"/>
        <v>999</v>
      </c>
      <c r="N70" s="336"/>
      <c r="O70" s="329"/>
      <c r="P70" s="328">
        <f t="shared" si="2"/>
        <v>999</v>
      </c>
      <c r="Q70" s="329"/>
    </row>
    <row r="71" spans="1:17" s="330" customFormat="1" ht="18.899999999999999" customHeight="1" x14ac:dyDescent="0.25">
      <c r="A71" s="316">
        <v>65</v>
      </c>
      <c r="B71" s="337"/>
      <c r="C71" s="337"/>
      <c r="D71" s="323"/>
      <c r="E71" s="320"/>
      <c r="F71" s="329"/>
      <c r="G71" s="329"/>
      <c r="H71" s="333"/>
      <c r="I71" s="334"/>
      <c r="J71" s="324" t="e">
        <f>IF(AND(Q71="",#REF!&gt;0,#REF!&lt;5),K71,)</f>
        <v>#REF!</v>
      </c>
      <c r="K71" s="325" t="str">
        <f>IF(D71="","ZZZ9",IF(AND(#REF!&gt;0,#REF!&lt;5),D71&amp;#REF!,D71&amp;"9"))</f>
        <v>ZZZ9</v>
      </c>
      <c r="L71" s="326">
        <f t="shared" si="0"/>
        <v>999</v>
      </c>
      <c r="M71" s="340">
        <f t="shared" si="1"/>
        <v>999</v>
      </c>
      <c r="N71" s="336"/>
      <c r="O71" s="329"/>
      <c r="P71" s="328">
        <f t="shared" si="2"/>
        <v>999</v>
      </c>
      <c r="Q71" s="329"/>
    </row>
    <row r="72" spans="1:17" s="330" customFormat="1" ht="18.899999999999999" customHeight="1" x14ac:dyDescent="0.25">
      <c r="A72" s="316">
        <v>66</v>
      </c>
      <c r="B72" s="337"/>
      <c r="C72" s="337"/>
      <c r="D72" s="323"/>
      <c r="E72" s="320"/>
      <c r="F72" s="329"/>
      <c r="G72" s="329"/>
      <c r="H72" s="333"/>
      <c r="I72" s="334"/>
      <c r="J72" s="324" t="e">
        <f>IF(AND(Q72="",#REF!&gt;0,#REF!&lt;5),K72,)</f>
        <v>#REF!</v>
      </c>
      <c r="K72" s="325" t="str">
        <f>IF(D72="","ZZZ9",IF(AND(#REF!&gt;0,#REF!&lt;5),D72&amp;#REF!,D72&amp;"9"))</f>
        <v>ZZZ9</v>
      </c>
      <c r="L72" s="326">
        <f t="shared" si="0"/>
        <v>999</v>
      </c>
      <c r="M72" s="340">
        <f t="shared" si="1"/>
        <v>999</v>
      </c>
      <c r="N72" s="336"/>
      <c r="O72" s="329"/>
      <c r="P72" s="328">
        <f t="shared" si="2"/>
        <v>999</v>
      </c>
      <c r="Q72" s="329"/>
    </row>
    <row r="73" spans="1:17" s="330" customFormat="1" ht="18.899999999999999" customHeight="1" x14ac:dyDescent="0.25">
      <c r="A73" s="316">
        <v>67</v>
      </c>
      <c r="B73" s="337"/>
      <c r="C73" s="337"/>
      <c r="D73" s="323"/>
      <c r="E73" s="320"/>
      <c r="F73" s="329"/>
      <c r="G73" s="329"/>
      <c r="H73" s="333"/>
      <c r="I73" s="334"/>
      <c r="J73" s="324" t="e">
        <f>IF(AND(Q73="",#REF!&gt;0,#REF!&lt;5),K73,)</f>
        <v>#REF!</v>
      </c>
      <c r="K73" s="325" t="str">
        <f>IF(D73="","ZZZ9",IF(AND(#REF!&gt;0,#REF!&lt;5),D73&amp;#REF!,D73&amp;"9"))</f>
        <v>ZZZ9</v>
      </c>
      <c r="L73" s="326">
        <f t="shared" si="0"/>
        <v>999</v>
      </c>
      <c r="M73" s="340">
        <f t="shared" si="1"/>
        <v>999</v>
      </c>
      <c r="N73" s="336"/>
      <c r="O73" s="329"/>
      <c r="P73" s="328">
        <f t="shared" si="2"/>
        <v>999</v>
      </c>
      <c r="Q73" s="329"/>
    </row>
    <row r="74" spans="1:17" s="330" customFormat="1" ht="18.899999999999999" customHeight="1" x14ac:dyDescent="0.25">
      <c r="A74" s="316">
        <v>68</v>
      </c>
      <c r="B74" s="337"/>
      <c r="C74" s="337"/>
      <c r="D74" s="323"/>
      <c r="E74" s="320"/>
      <c r="F74" s="329"/>
      <c r="G74" s="329"/>
      <c r="H74" s="333"/>
      <c r="I74" s="334"/>
      <c r="J74" s="324" t="e">
        <f>IF(AND(Q74="",#REF!&gt;0,#REF!&lt;5),K74,)</f>
        <v>#REF!</v>
      </c>
      <c r="K74" s="325" t="str">
        <f>IF(D74="","ZZZ9",IF(AND(#REF!&gt;0,#REF!&lt;5),D74&amp;#REF!,D74&amp;"9"))</f>
        <v>ZZZ9</v>
      </c>
      <c r="L74" s="326">
        <f t="shared" si="0"/>
        <v>999</v>
      </c>
      <c r="M74" s="340">
        <f t="shared" si="1"/>
        <v>999</v>
      </c>
      <c r="N74" s="336"/>
      <c r="O74" s="329"/>
      <c r="P74" s="328">
        <f t="shared" si="2"/>
        <v>999</v>
      </c>
      <c r="Q74" s="329"/>
    </row>
    <row r="75" spans="1:17" s="330" customFormat="1" ht="18.899999999999999" customHeight="1" x14ac:dyDescent="0.25">
      <c r="A75" s="316">
        <v>69</v>
      </c>
      <c r="B75" s="337"/>
      <c r="C75" s="337"/>
      <c r="D75" s="323"/>
      <c r="E75" s="320"/>
      <c r="F75" s="329"/>
      <c r="G75" s="329"/>
      <c r="H75" s="333"/>
      <c r="I75" s="334"/>
      <c r="J75" s="324" t="e">
        <f>IF(AND(Q75="",#REF!&gt;0,#REF!&lt;5),K75,)</f>
        <v>#REF!</v>
      </c>
      <c r="K75" s="325" t="str">
        <f>IF(D75="","ZZZ9",IF(AND(#REF!&gt;0,#REF!&lt;5),D75&amp;#REF!,D75&amp;"9"))</f>
        <v>ZZZ9</v>
      </c>
      <c r="L75" s="326">
        <f t="shared" si="0"/>
        <v>999</v>
      </c>
      <c r="M75" s="340">
        <f t="shared" si="1"/>
        <v>999</v>
      </c>
      <c r="N75" s="336"/>
      <c r="O75" s="329"/>
      <c r="P75" s="328">
        <f t="shared" si="2"/>
        <v>999</v>
      </c>
      <c r="Q75" s="329"/>
    </row>
    <row r="76" spans="1:17" s="330" customFormat="1" ht="18.899999999999999" customHeight="1" x14ac:dyDescent="0.25">
      <c r="A76" s="316">
        <v>70</v>
      </c>
      <c r="B76" s="337"/>
      <c r="C76" s="337"/>
      <c r="D76" s="323"/>
      <c r="E76" s="320"/>
      <c r="F76" s="329"/>
      <c r="G76" s="329"/>
      <c r="H76" s="333"/>
      <c r="I76" s="334"/>
      <c r="J76" s="324" t="e">
        <f>IF(AND(Q76="",#REF!&gt;0,#REF!&lt;5),K76,)</f>
        <v>#REF!</v>
      </c>
      <c r="K76" s="325" t="str">
        <f>IF(D76="","ZZZ9",IF(AND(#REF!&gt;0,#REF!&lt;5),D76&amp;#REF!,D76&amp;"9"))</f>
        <v>ZZZ9</v>
      </c>
      <c r="L76" s="326">
        <f t="shared" si="0"/>
        <v>999</v>
      </c>
      <c r="M76" s="340">
        <f t="shared" si="1"/>
        <v>999</v>
      </c>
      <c r="N76" s="336"/>
      <c r="O76" s="329"/>
      <c r="P76" s="328">
        <f t="shared" si="2"/>
        <v>999</v>
      </c>
      <c r="Q76" s="329"/>
    </row>
    <row r="77" spans="1:17" s="330" customFormat="1" ht="18.899999999999999" customHeight="1" x14ac:dyDescent="0.25">
      <c r="A77" s="316">
        <v>71</v>
      </c>
      <c r="B77" s="337"/>
      <c r="C77" s="337"/>
      <c r="D77" s="323"/>
      <c r="E77" s="320"/>
      <c r="F77" s="329"/>
      <c r="G77" s="329"/>
      <c r="H77" s="333"/>
      <c r="I77" s="334"/>
      <c r="J77" s="324" t="e">
        <f>IF(AND(Q77="",#REF!&gt;0,#REF!&lt;5),K77,)</f>
        <v>#REF!</v>
      </c>
      <c r="K77" s="325" t="str">
        <f>IF(D77="","ZZZ9",IF(AND(#REF!&gt;0,#REF!&lt;5),D77&amp;#REF!,D77&amp;"9"))</f>
        <v>ZZZ9</v>
      </c>
      <c r="L77" s="326">
        <f t="shared" si="0"/>
        <v>999</v>
      </c>
      <c r="M77" s="340">
        <f t="shared" si="1"/>
        <v>999</v>
      </c>
      <c r="N77" s="336"/>
      <c r="O77" s="329"/>
      <c r="P77" s="328">
        <f t="shared" si="2"/>
        <v>999</v>
      </c>
      <c r="Q77" s="329"/>
    </row>
    <row r="78" spans="1:17" s="330" customFormat="1" ht="18.899999999999999" customHeight="1" x14ac:dyDescent="0.25">
      <c r="A78" s="316">
        <v>72</v>
      </c>
      <c r="B78" s="337"/>
      <c r="C78" s="337"/>
      <c r="D78" s="323"/>
      <c r="E78" s="320"/>
      <c r="F78" s="329"/>
      <c r="G78" s="329"/>
      <c r="H78" s="333"/>
      <c r="I78" s="334"/>
      <c r="J78" s="324" t="e">
        <f>IF(AND(Q78="",#REF!&gt;0,#REF!&lt;5),K78,)</f>
        <v>#REF!</v>
      </c>
      <c r="K78" s="325" t="str">
        <f>IF(D78="","ZZZ9",IF(AND(#REF!&gt;0,#REF!&lt;5),D78&amp;#REF!,D78&amp;"9"))</f>
        <v>ZZZ9</v>
      </c>
      <c r="L78" s="326">
        <f t="shared" si="0"/>
        <v>999</v>
      </c>
      <c r="M78" s="340">
        <f t="shared" si="1"/>
        <v>999</v>
      </c>
      <c r="N78" s="336"/>
      <c r="O78" s="329"/>
      <c r="P78" s="328">
        <f t="shared" si="2"/>
        <v>999</v>
      </c>
      <c r="Q78" s="329"/>
    </row>
    <row r="79" spans="1:17" s="330" customFormat="1" ht="18.899999999999999" customHeight="1" x14ac:dyDescent="0.25">
      <c r="A79" s="316">
        <v>73</v>
      </c>
      <c r="B79" s="337"/>
      <c r="C79" s="337"/>
      <c r="D79" s="323"/>
      <c r="E79" s="320"/>
      <c r="F79" s="329"/>
      <c r="G79" s="329"/>
      <c r="H79" s="333"/>
      <c r="I79" s="334"/>
      <c r="J79" s="324" t="e">
        <f>IF(AND(Q79="",#REF!&gt;0,#REF!&lt;5),K79,)</f>
        <v>#REF!</v>
      </c>
      <c r="K79" s="325" t="str">
        <f>IF(D79="","ZZZ9",IF(AND(#REF!&gt;0,#REF!&lt;5),D79&amp;#REF!,D79&amp;"9"))</f>
        <v>ZZZ9</v>
      </c>
      <c r="L79" s="326">
        <f t="shared" si="0"/>
        <v>999</v>
      </c>
      <c r="M79" s="340">
        <f t="shared" si="1"/>
        <v>999</v>
      </c>
      <c r="N79" s="336"/>
      <c r="O79" s="329"/>
      <c r="P79" s="328">
        <f t="shared" si="2"/>
        <v>999</v>
      </c>
      <c r="Q79" s="329"/>
    </row>
    <row r="80" spans="1:17" s="330" customFormat="1" ht="18.899999999999999" customHeight="1" x14ac:dyDescent="0.25">
      <c r="A80" s="316">
        <v>74</v>
      </c>
      <c r="B80" s="337"/>
      <c r="C80" s="337"/>
      <c r="D80" s="323"/>
      <c r="E80" s="320"/>
      <c r="F80" s="329"/>
      <c r="G80" s="329"/>
      <c r="H80" s="333"/>
      <c r="I80" s="334"/>
      <c r="J80" s="324" t="e">
        <f>IF(AND(Q80="",#REF!&gt;0,#REF!&lt;5),K80,)</f>
        <v>#REF!</v>
      </c>
      <c r="K80" s="325" t="str">
        <f>IF(D80="","ZZZ9",IF(AND(#REF!&gt;0,#REF!&lt;5),D80&amp;#REF!,D80&amp;"9"))</f>
        <v>ZZZ9</v>
      </c>
      <c r="L80" s="326">
        <f t="shared" si="0"/>
        <v>999</v>
      </c>
      <c r="M80" s="340">
        <f t="shared" si="1"/>
        <v>999</v>
      </c>
      <c r="N80" s="336"/>
      <c r="O80" s="329"/>
      <c r="P80" s="328">
        <f t="shared" si="2"/>
        <v>999</v>
      </c>
      <c r="Q80" s="329"/>
    </row>
    <row r="81" spans="1:17" s="330" customFormat="1" ht="18.899999999999999" customHeight="1" x14ac:dyDescent="0.25">
      <c r="A81" s="316">
        <v>75</v>
      </c>
      <c r="B81" s="337"/>
      <c r="C81" s="337"/>
      <c r="D81" s="323"/>
      <c r="E81" s="320"/>
      <c r="F81" s="329"/>
      <c r="G81" s="329"/>
      <c r="H81" s="333"/>
      <c r="I81" s="334"/>
      <c r="J81" s="324" t="e">
        <f>IF(AND(Q81="",#REF!&gt;0,#REF!&lt;5),K81,)</f>
        <v>#REF!</v>
      </c>
      <c r="K81" s="325" t="str">
        <f>IF(D81="","ZZZ9",IF(AND(#REF!&gt;0,#REF!&lt;5),D81&amp;#REF!,D81&amp;"9"))</f>
        <v>ZZZ9</v>
      </c>
      <c r="L81" s="326">
        <f t="shared" si="0"/>
        <v>999</v>
      </c>
      <c r="M81" s="340">
        <f t="shared" si="1"/>
        <v>999</v>
      </c>
      <c r="N81" s="336"/>
      <c r="O81" s="329"/>
      <c r="P81" s="328">
        <f t="shared" si="2"/>
        <v>999</v>
      </c>
      <c r="Q81" s="329"/>
    </row>
    <row r="82" spans="1:17" s="330" customFormat="1" ht="18.899999999999999" customHeight="1" x14ac:dyDescent="0.25">
      <c r="A82" s="316">
        <v>76</v>
      </c>
      <c r="B82" s="337"/>
      <c r="C82" s="337"/>
      <c r="D82" s="323"/>
      <c r="E82" s="320"/>
      <c r="F82" s="329"/>
      <c r="G82" s="329"/>
      <c r="H82" s="333"/>
      <c r="I82" s="334"/>
      <c r="J82" s="324" t="e">
        <f>IF(AND(Q82="",#REF!&gt;0,#REF!&lt;5),K82,)</f>
        <v>#REF!</v>
      </c>
      <c r="K82" s="325" t="str">
        <f>IF(D82="","ZZZ9",IF(AND(#REF!&gt;0,#REF!&lt;5),D82&amp;#REF!,D82&amp;"9"))</f>
        <v>ZZZ9</v>
      </c>
      <c r="L82" s="326">
        <f t="shared" si="0"/>
        <v>999</v>
      </c>
      <c r="M82" s="340">
        <f t="shared" si="1"/>
        <v>999</v>
      </c>
      <c r="N82" s="336"/>
      <c r="O82" s="329"/>
      <c r="P82" s="328">
        <f t="shared" si="2"/>
        <v>999</v>
      </c>
      <c r="Q82" s="329"/>
    </row>
    <row r="83" spans="1:17" s="330" customFormat="1" ht="18.899999999999999" customHeight="1" x14ac:dyDescent="0.25">
      <c r="A83" s="316">
        <v>77</v>
      </c>
      <c r="B83" s="337"/>
      <c r="C83" s="337"/>
      <c r="D83" s="323"/>
      <c r="E83" s="320"/>
      <c r="F83" s="329"/>
      <c r="G83" s="329"/>
      <c r="H83" s="333"/>
      <c r="I83" s="334"/>
      <c r="J83" s="324" t="e">
        <f>IF(AND(Q83="",#REF!&gt;0,#REF!&lt;5),K83,)</f>
        <v>#REF!</v>
      </c>
      <c r="K83" s="325" t="str">
        <f>IF(D83="","ZZZ9",IF(AND(#REF!&gt;0,#REF!&lt;5),D83&amp;#REF!,D83&amp;"9"))</f>
        <v>ZZZ9</v>
      </c>
      <c r="L83" s="326">
        <f t="shared" si="0"/>
        <v>999</v>
      </c>
      <c r="M83" s="340">
        <f t="shared" si="1"/>
        <v>999</v>
      </c>
      <c r="N83" s="336"/>
      <c r="O83" s="329"/>
      <c r="P83" s="328">
        <f t="shared" si="2"/>
        <v>999</v>
      </c>
      <c r="Q83" s="329"/>
    </row>
    <row r="84" spans="1:17" s="330" customFormat="1" ht="18.899999999999999" customHeight="1" x14ac:dyDescent="0.25">
      <c r="A84" s="316">
        <v>78</v>
      </c>
      <c r="B84" s="337"/>
      <c r="C84" s="337"/>
      <c r="D84" s="323"/>
      <c r="E84" s="320"/>
      <c r="F84" s="329"/>
      <c r="G84" s="329"/>
      <c r="H84" s="333"/>
      <c r="I84" s="334"/>
      <c r="J84" s="324" t="e">
        <f>IF(AND(Q84="",#REF!&gt;0,#REF!&lt;5),K84,)</f>
        <v>#REF!</v>
      </c>
      <c r="K84" s="325" t="str">
        <f>IF(D84="","ZZZ9",IF(AND(#REF!&gt;0,#REF!&lt;5),D84&amp;#REF!,D84&amp;"9"))</f>
        <v>ZZZ9</v>
      </c>
      <c r="L84" s="326">
        <f t="shared" si="0"/>
        <v>999</v>
      </c>
      <c r="M84" s="340">
        <f t="shared" si="1"/>
        <v>999</v>
      </c>
      <c r="N84" s="336"/>
      <c r="O84" s="329"/>
      <c r="P84" s="328">
        <f t="shared" si="2"/>
        <v>999</v>
      </c>
      <c r="Q84" s="329"/>
    </row>
    <row r="85" spans="1:17" s="330" customFormat="1" ht="18.899999999999999" customHeight="1" x14ac:dyDescent="0.25">
      <c r="A85" s="316">
        <v>79</v>
      </c>
      <c r="B85" s="337"/>
      <c r="C85" s="337"/>
      <c r="D85" s="323"/>
      <c r="E85" s="320"/>
      <c r="F85" s="329"/>
      <c r="G85" s="329"/>
      <c r="H85" s="333"/>
      <c r="I85" s="334"/>
      <c r="J85" s="324" t="e">
        <f>IF(AND(Q85="",#REF!&gt;0,#REF!&lt;5),K85,)</f>
        <v>#REF!</v>
      </c>
      <c r="K85" s="325" t="str">
        <f>IF(D85="","ZZZ9",IF(AND(#REF!&gt;0,#REF!&lt;5),D85&amp;#REF!,D85&amp;"9"))</f>
        <v>ZZZ9</v>
      </c>
      <c r="L85" s="326">
        <f t="shared" si="0"/>
        <v>999</v>
      </c>
      <c r="M85" s="340">
        <f t="shared" si="1"/>
        <v>999</v>
      </c>
      <c r="N85" s="336"/>
      <c r="O85" s="329"/>
      <c r="P85" s="328">
        <f t="shared" si="2"/>
        <v>999</v>
      </c>
      <c r="Q85" s="329"/>
    </row>
    <row r="86" spans="1:17" s="330" customFormat="1" ht="18.899999999999999" customHeight="1" x14ac:dyDescent="0.25">
      <c r="A86" s="316">
        <v>80</v>
      </c>
      <c r="B86" s="337"/>
      <c r="C86" s="337"/>
      <c r="D86" s="323"/>
      <c r="E86" s="320"/>
      <c r="F86" s="329"/>
      <c r="G86" s="329"/>
      <c r="H86" s="333"/>
      <c r="I86" s="334"/>
      <c r="J86" s="324" t="e">
        <f>IF(AND(Q86="",#REF!&gt;0,#REF!&lt;5),K86,)</f>
        <v>#REF!</v>
      </c>
      <c r="K86" s="325" t="str">
        <f>IF(D86="","ZZZ9",IF(AND(#REF!&gt;0,#REF!&lt;5),D86&amp;#REF!,D86&amp;"9"))</f>
        <v>ZZZ9</v>
      </c>
      <c r="L86" s="326">
        <f t="shared" si="0"/>
        <v>999</v>
      </c>
      <c r="M86" s="340">
        <f t="shared" si="1"/>
        <v>999</v>
      </c>
      <c r="N86" s="336"/>
      <c r="O86" s="329"/>
      <c r="P86" s="328">
        <f t="shared" si="2"/>
        <v>999</v>
      </c>
      <c r="Q86" s="329"/>
    </row>
    <row r="87" spans="1:17" s="330" customFormat="1" ht="18.899999999999999" customHeight="1" x14ac:dyDescent="0.25">
      <c r="A87" s="316">
        <v>81</v>
      </c>
      <c r="B87" s="337"/>
      <c r="C87" s="337"/>
      <c r="D87" s="323"/>
      <c r="E87" s="320"/>
      <c r="F87" s="329"/>
      <c r="G87" s="329"/>
      <c r="H87" s="333"/>
      <c r="I87" s="334"/>
      <c r="J87" s="324" t="e">
        <f>IF(AND(Q87="",#REF!&gt;0,#REF!&lt;5),K87,)</f>
        <v>#REF!</v>
      </c>
      <c r="K87" s="325" t="str">
        <f>IF(D87="","ZZZ9",IF(AND(#REF!&gt;0,#REF!&lt;5),D87&amp;#REF!,D87&amp;"9"))</f>
        <v>ZZZ9</v>
      </c>
      <c r="L87" s="326">
        <f t="shared" si="0"/>
        <v>999</v>
      </c>
      <c r="M87" s="340">
        <f t="shared" si="1"/>
        <v>999</v>
      </c>
      <c r="N87" s="336"/>
      <c r="O87" s="329"/>
      <c r="P87" s="328">
        <f t="shared" si="2"/>
        <v>999</v>
      </c>
      <c r="Q87" s="329"/>
    </row>
    <row r="88" spans="1:17" s="330" customFormat="1" ht="18.899999999999999" customHeight="1" x14ac:dyDescent="0.25">
      <c r="A88" s="316">
        <v>82</v>
      </c>
      <c r="B88" s="337"/>
      <c r="C88" s="337"/>
      <c r="D88" s="323"/>
      <c r="E88" s="320"/>
      <c r="F88" s="329"/>
      <c r="G88" s="329"/>
      <c r="H88" s="333"/>
      <c r="I88" s="334"/>
      <c r="J88" s="324" t="e">
        <f>IF(AND(Q88="",#REF!&gt;0,#REF!&lt;5),K88,)</f>
        <v>#REF!</v>
      </c>
      <c r="K88" s="325" t="str">
        <f>IF(D88="","ZZZ9",IF(AND(#REF!&gt;0,#REF!&lt;5),D88&amp;#REF!,D88&amp;"9"))</f>
        <v>ZZZ9</v>
      </c>
      <c r="L88" s="326">
        <f t="shared" si="0"/>
        <v>999</v>
      </c>
      <c r="M88" s="340">
        <f t="shared" si="1"/>
        <v>999</v>
      </c>
      <c r="N88" s="336"/>
      <c r="O88" s="329"/>
      <c r="P88" s="328">
        <f t="shared" si="2"/>
        <v>999</v>
      </c>
      <c r="Q88" s="329"/>
    </row>
    <row r="89" spans="1:17" s="330" customFormat="1" ht="18.899999999999999" customHeight="1" x14ac:dyDescent="0.25">
      <c r="A89" s="316">
        <v>83</v>
      </c>
      <c r="B89" s="337"/>
      <c r="C89" s="337"/>
      <c r="D89" s="323"/>
      <c r="E89" s="320"/>
      <c r="F89" s="329"/>
      <c r="G89" s="329"/>
      <c r="H89" s="333"/>
      <c r="I89" s="334"/>
      <c r="J89" s="324" t="e">
        <f>IF(AND(Q89="",#REF!&gt;0,#REF!&lt;5),K89,)</f>
        <v>#REF!</v>
      </c>
      <c r="K89" s="325" t="str">
        <f>IF(D89="","ZZZ9",IF(AND(#REF!&gt;0,#REF!&lt;5),D89&amp;#REF!,D89&amp;"9"))</f>
        <v>ZZZ9</v>
      </c>
      <c r="L89" s="326">
        <f t="shared" si="0"/>
        <v>999</v>
      </c>
      <c r="M89" s="340">
        <f t="shared" si="1"/>
        <v>999</v>
      </c>
      <c r="N89" s="336"/>
      <c r="O89" s="329"/>
      <c r="P89" s="328">
        <f t="shared" si="2"/>
        <v>999</v>
      </c>
      <c r="Q89" s="329"/>
    </row>
    <row r="90" spans="1:17" s="330" customFormat="1" ht="18.899999999999999" customHeight="1" x14ac:dyDescent="0.25">
      <c r="A90" s="316">
        <v>84</v>
      </c>
      <c r="B90" s="337"/>
      <c r="C90" s="337"/>
      <c r="D90" s="323"/>
      <c r="E90" s="320"/>
      <c r="F90" s="329"/>
      <c r="G90" s="329"/>
      <c r="H90" s="333"/>
      <c r="I90" s="334"/>
      <c r="J90" s="324" t="e">
        <f>IF(AND(Q90="",#REF!&gt;0,#REF!&lt;5),K90,)</f>
        <v>#REF!</v>
      </c>
      <c r="K90" s="325" t="str">
        <f>IF(D90="","ZZZ9",IF(AND(#REF!&gt;0,#REF!&lt;5),D90&amp;#REF!,D90&amp;"9"))</f>
        <v>ZZZ9</v>
      </c>
      <c r="L90" s="326">
        <f t="shared" si="0"/>
        <v>999</v>
      </c>
      <c r="M90" s="340">
        <f t="shared" si="1"/>
        <v>999</v>
      </c>
      <c r="N90" s="336"/>
      <c r="O90" s="329"/>
      <c r="P90" s="328">
        <f t="shared" si="2"/>
        <v>999</v>
      </c>
      <c r="Q90" s="329"/>
    </row>
    <row r="91" spans="1:17" s="330" customFormat="1" ht="18.899999999999999" customHeight="1" x14ac:dyDescent="0.25">
      <c r="A91" s="316">
        <v>85</v>
      </c>
      <c r="B91" s="337"/>
      <c r="C91" s="337"/>
      <c r="D91" s="323"/>
      <c r="E91" s="320"/>
      <c r="F91" s="329"/>
      <c r="G91" s="329"/>
      <c r="H91" s="333"/>
      <c r="I91" s="334"/>
      <c r="J91" s="324" t="e">
        <f>IF(AND(Q91="",#REF!&gt;0,#REF!&lt;5),K91,)</f>
        <v>#REF!</v>
      </c>
      <c r="K91" s="325" t="str">
        <f>IF(D91="","ZZZ9",IF(AND(#REF!&gt;0,#REF!&lt;5),D91&amp;#REF!,D91&amp;"9"))</f>
        <v>ZZZ9</v>
      </c>
      <c r="L91" s="326">
        <f t="shared" si="0"/>
        <v>999</v>
      </c>
      <c r="M91" s="340">
        <f t="shared" si="1"/>
        <v>999</v>
      </c>
      <c r="N91" s="336"/>
      <c r="O91" s="329"/>
      <c r="P91" s="328">
        <f t="shared" si="2"/>
        <v>999</v>
      </c>
      <c r="Q91" s="329"/>
    </row>
    <row r="92" spans="1:17" s="330" customFormat="1" ht="18.899999999999999" customHeight="1" x14ac:dyDescent="0.25">
      <c r="A92" s="316">
        <v>86</v>
      </c>
      <c r="B92" s="337"/>
      <c r="C92" s="337"/>
      <c r="D92" s="323"/>
      <c r="E92" s="320"/>
      <c r="F92" s="329"/>
      <c r="G92" s="329"/>
      <c r="H92" s="333"/>
      <c r="I92" s="334"/>
      <c r="J92" s="324" t="e">
        <f>IF(AND(Q92="",#REF!&gt;0,#REF!&lt;5),K92,)</f>
        <v>#REF!</v>
      </c>
      <c r="K92" s="325" t="str">
        <f>IF(D92="","ZZZ9",IF(AND(#REF!&gt;0,#REF!&lt;5),D92&amp;#REF!,D92&amp;"9"))</f>
        <v>ZZZ9</v>
      </c>
      <c r="L92" s="326">
        <f t="shared" si="0"/>
        <v>999</v>
      </c>
      <c r="M92" s="340">
        <f t="shared" si="1"/>
        <v>999</v>
      </c>
      <c r="N92" s="336"/>
      <c r="O92" s="329"/>
      <c r="P92" s="328">
        <f t="shared" si="2"/>
        <v>999</v>
      </c>
      <c r="Q92" s="329"/>
    </row>
    <row r="93" spans="1:17" s="330" customFormat="1" ht="18.899999999999999" customHeight="1" x14ac:dyDescent="0.25">
      <c r="A93" s="316">
        <v>87</v>
      </c>
      <c r="B93" s="337"/>
      <c r="C93" s="337"/>
      <c r="D93" s="323"/>
      <c r="E93" s="320"/>
      <c r="F93" s="329"/>
      <c r="G93" s="329"/>
      <c r="H93" s="333"/>
      <c r="I93" s="334"/>
      <c r="J93" s="324" t="e">
        <f>IF(AND(Q93="",#REF!&gt;0,#REF!&lt;5),K93,)</f>
        <v>#REF!</v>
      </c>
      <c r="K93" s="325" t="str">
        <f>IF(D93="","ZZZ9",IF(AND(#REF!&gt;0,#REF!&lt;5),D93&amp;#REF!,D93&amp;"9"))</f>
        <v>ZZZ9</v>
      </c>
      <c r="L93" s="326">
        <f t="shared" si="0"/>
        <v>999</v>
      </c>
      <c r="M93" s="340">
        <f t="shared" si="1"/>
        <v>999</v>
      </c>
      <c r="N93" s="336"/>
      <c r="O93" s="329"/>
      <c r="P93" s="328">
        <f t="shared" si="2"/>
        <v>999</v>
      </c>
      <c r="Q93" s="329"/>
    </row>
    <row r="94" spans="1:17" s="330" customFormat="1" ht="18.899999999999999" customHeight="1" x14ac:dyDescent="0.25">
      <c r="A94" s="316">
        <v>88</v>
      </c>
      <c r="B94" s="337"/>
      <c r="C94" s="337"/>
      <c r="D94" s="323"/>
      <c r="E94" s="320"/>
      <c r="F94" s="329"/>
      <c r="G94" s="329"/>
      <c r="H94" s="333"/>
      <c r="I94" s="334"/>
      <c r="J94" s="324" t="e">
        <f>IF(AND(Q94="",#REF!&gt;0,#REF!&lt;5),K94,)</f>
        <v>#REF!</v>
      </c>
      <c r="K94" s="325" t="str">
        <f>IF(D94="","ZZZ9",IF(AND(#REF!&gt;0,#REF!&lt;5),D94&amp;#REF!,D94&amp;"9"))</f>
        <v>ZZZ9</v>
      </c>
      <c r="L94" s="326">
        <f t="shared" si="0"/>
        <v>999</v>
      </c>
      <c r="M94" s="340">
        <f t="shared" si="1"/>
        <v>999</v>
      </c>
      <c r="N94" s="336"/>
      <c r="O94" s="329"/>
      <c r="P94" s="328">
        <f t="shared" si="2"/>
        <v>999</v>
      </c>
      <c r="Q94" s="329"/>
    </row>
    <row r="95" spans="1:17" s="330" customFormat="1" ht="18.899999999999999" customHeight="1" x14ac:dyDescent="0.25">
      <c r="A95" s="316">
        <v>89</v>
      </c>
      <c r="B95" s="337"/>
      <c r="C95" s="337"/>
      <c r="D95" s="323"/>
      <c r="E95" s="320"/>
      <c r="F95" s="329"/>
      <c r="G95" s="329"/>
      <c r="H95" s="333"/>
      <c r="I95" s="334"/>
      <c r="J95" s="324" t="e">
        <f>IF(AND(Q95="",#REF!&gt;0,#REF!&lt;5),K95,)</f>
        <v>#REF!</v>
      </c>
      <c r="K95" s="325" t="str">
        <f>IF(D95="","ZZZ9",IF(AND(#REF!&gt;0,#REF!&lt;5),D95&amp;#REF!,D95&amp;"9"))</f>
        <v>ZZZ9</v>
      </c>
      <c r="L95" s="326">
        <f t="shared" si="0"/>
        <v>999</v>
      </c>
      <c r="M95" s="340">
        <f t="shared" si="1"/>
        <v>999</v>
      </c>
      <c r="N95" s="336"/>
      <c r="O95" s="329"/>
      <c r="P95" s="328">
        <f t="shared" si="2"/>
        <v>999</v>
      </c>
      <c r="Q95" s="329"/>
    </row>
    <row r="96" spans="1:17" s="330" customFormat="1" ht="18.899999999999999" customHeight="1" x14ac:dyDescent="0.25">
      <c r="A96" s="316">
        <v>90</v>
      </c>
      <c r="B96" s="337"/>
      <c r="C96" s="337"/>
      <c r="D96" s="323"/>
      <c r="E96" s="320"/>
      <c r="F96" s="329"/>
      <c r="G96" s="329"/>
      <c r="H96" s="333"/>
      <c r="I96" s="334"/>
      <c r="J96" s="324" t="e">
        <f>IF(AND(Q96="",#REF!&gt;0,#REF!&lt;5),K96,)</f>
        <v>#REF!</v>
      </c>
      <c r="K96" s="325" t="str">
        <f>IF(D96="","ZZZ9",IF(AND(#REF!&gt;0,#REF!&lt;5),D96&amp;#REF!,D96&amp;"9"))</f>
        <v>ZZZ9</v>
      </c>
      <c r="L96" s="326">
        <f t="shared" si="0"/>
        <v>999</v>
      </c>
      <c r="M96" s="340">
        <f t="shared" si="1"/>
        <v>999</v>
      </c>
      <c r="N96" s="336"/>
      <c r="O96" s="329"/>
      <c r="P96" s="328">
        <f t="shared" si="2"/>
        <v>999</v>
      </c>
      <c r="Q96" s="329"/>
    </row>
    <row r="97" spans="1:17" s="330" customFormat="1" ht="18.899999999999999" customHeight="1" x14ac:dyDescent="0.25">
      <c r="A97" s="316">
        <v>91</v>
      </c>
      <c r="B97" s="337"/>
      <c r="C97" s="337"/>
      <c r="D97" s="323"/>
      <c r="E97" s="320"/>
      <c r="F97" s="329"/>
      <c r="G97" s="329"/>
      <c r="H97" s="333"/>
      <c r="I97" s="334"/>
      <c r="J97" s="324" t="e">
        <f>IF(AND(Q97="",#REF!&gt;0,#REF!&lt;5),K97,)</f>
        <v>#REF!</v>
      </c>
      <c r="K97" s="325" t="str">
        <f>IF(D97="","ZZZ9",IF(AND(#REF!&gt;0,#REF!&lt;5),D97&amp;#REF!,D97&amp;"9"))</f>
        <v>ZZZ9</v>
      </c>
      <c r="L97" s="326">
        <f t="shared" si="0"/>
        <v>999</v>
      </c>
      <c r="M97" s="340">
        <f t="shared" si="1"/>
        <v>999</v>
      </c>
      <c r="N97" s="336"/>
      <c r="O97" s="329"/>
      <c r="P97" s="328">
        <f t="shared" si="2"/>
        <v>999</v>
      </c>
      <c r="Q97" s="329"/>
    </row>
    <row r="98" spans="1:17" s="330" customFormat="1" ht="18.899999999999999" customHeight="1" x14ac:dyDescent="0.25">
      <c r="A98" s="316">
        <v>92</v>
      </c>
      <c r="B98" s="337"/>
      <c r="C98" s="337"/>
      <c r="D98" s="323"/>
      <c r="E98" s="320"/>
      <c r="F98" s="329"/>
      <c r="G98" s="329"/>
      <c r="H98" s="333"/>
      <c r="I98" s="334"/>
      <c r="J98" s="324" t="e">
        <f>IF(AND(Q98="",#REF!&gt;0,#REF!&lt;5),K98,)</f>
        <v>#REF!</v>
      </c>
      <c r="K98" s="325" t="str">
        <f>IF(D98="","ZZZ9",IF(AND(#REF!&gt;0,#REF!&lt;5),D98&amp;#REF!,D98&amp;"9"))</f>
        <v>ZZZ9</v>
      </c>
      <c r="L98" s="326">
        <f t="shared" si="0"/>
        <v>999</v>
      </c>
      <c r="M98" s="340">
        <f t="shared" si="1"/>
        <v>999</v>
      </c>
      <c r="N98" s="336"/>
      <c r="O98" s="329"/>
      <c r="P98" s="328">
        <f t="shared" si="2"/>
        <v>999</v>
      </c>
      <c r="Q98" s="329"/>
    </row>
    <row r="99" spans="1:17" s="330" customFormat="1" ht="18.899999999999999" customHeight="1" x14ac:dyDescent="0.25">
      <c r="A99" s="316">
        <v>93</v>
      </c>
      <c r="B99" s="337"/>
      <c r="C99" s="337"/>
      <c r="D99" s="323"/>
      <c r="E99" s="320"/>
      <c r="F99" s="329"/>
      <c r="G99" s="329"/>
      <c r="H99" s="333"/>
      <c r="I99" s="334"/>
      <c r="J99" s="324" t="e">
        <f>IF(AND(Q99="",#REF!&gt;0,#REF!&lt;5),K99,)</f>
        <v>#REF!</v>
      </c>
      <c r="K99" s="325" t="str">
        <f>IF(D99="","ZZZ9",IF(AND(#REF!&gt;0,#REF!&lt;5),D99&amp;#REF!,D99&amp;"9"))</f>
        <v>ZZZ9</v>
      </c>
      <c r="L99" s="326">
        <f t="shared" si="0"/>
        <v>999</v>
      </c>
      <c r="M99" s="340">
        <f t="shared" si="1"/>
        <v>999</v>
      </c>
      <c r="N99" s="336"/>
      <c r="O99" s="329"/>
      <c r="P99" s="328">
        <f t="shared" si="2"/>
        <v>999</v>
      </c>
      <c r="Q99" s="329"/>
    </row>
    <row r="100" spans="1:17" s="330" customFormat="1" ht="18.899999999999999" customHeight="1" x14ac:dyDescent="0.25">
      <c r="A100" s="316">
        <v>94</v>
      </c>
      <c r="B100" s="337"/>
      <c r="C100" s="337"/>
      <c r="D100" s="323"/>
      <c r="E100" s="320"/>
      <c r="F100" s="329"/>
      <c r="G100" s="329"/>
      <c r="H100" s="333"/>
      <c r="I100" s="334"/>
      <c r="J100" s="324" t="e">
        <f>IF(AND(Q100="",#REF!&gt;0,#REF!&lt;5),K100,)</f>
        <v>#REF!</v>
      </c>
      <c r="K100" s="325" t="str">
        <f>IF(D100="","ZZZ9",IF(AND(#REF!&gt;0,#REF!&lt;5),D100&amp;#REF!,D100&amp;"9"))</f>
        <v>ZZZ9</v>
      </c>
      <c r="L100" s="326">
        <f t="shared" si="0"/>
        <v>999</v>
      </c>
      <c r="M100" s="340">
        <f t="shared" si="1"/>
        <v>999</v>
      </c>
      <c r="N100" s="336"/>
      <c r="O100" s="329"/>
      <c r="P100" s="328">
        <f t="shared" si="2"/>
        <v>999</v>
      </c>
      <c r="Q100" s="329"/>
    </row>
    <row r="101" spans="1:17" s="330" customFormat="1" ht="18.899999999999999" customHeight="1" x14ac:dyDescent="0.25">
      <c r="A101" s="316">
        <v>95</v>
      </c>
      <c r="B101" s="337"/>
      <c r="C101" s="337"/>
      <c r="D101" s="323"/>
      <c r="E101" s="320"/>
      <c r="F101" s="329"/>
      <c r="G101" s="329"/>
      <c r="H101" s="333"/>
      <c r="I101" s="334"/>
      <c r="J101" s="324" t="e">
        <f>IF(AND(Q101="",#REF!&gt;0,#REF!&lt;5),K101,)</f>
        <v>#REF!</v>
      </c>
      <c r="K101" s="325" t="str">
        <f>IF(D101="","ZZZ9",IF(AND(#REF!&gt;0,#REF!&lt;5),D101&amp;#REF!,D101&amp;"9"))</f>
        <v>ZZZ9</v>
      </c>
      <c r="L101" s="326">
        <f t="shared" si="0"/>
        <v>999</v>
      </c>
      <c r="M101" s="340">
        <f t="shared" si="1"/>
        <v>999</v>
      </c>
      <c r="N101" s="336"/>
      <c r="O101" s="329"/>
      <c r="P101" s="328">
        <f t="shared" si="2"/>
        <v>999</v>
      </c>
      <c r="Q101" s="329"/>
    </row>
    <row r="102" spans="1:17" s="330" customFormat="1" ht="18.899999999999999" customHeight="1" x14ac:dyDescent="0.25">
      <c r="A102" s="316">
        <v>96</v>
      </c>
      <c r="B102" s="337"/>
      <c r="C102" s="337"/>
      <c r="D102" s="323"/>
      <c r="E102" s="320"/>
      <c r="F102" s="329"/>
      <c r="G102" s="329"/>
      <c r="H102" s="333"/>
      <c r="I102" s="334"/>
      <c r="J102" s="324" t="e">
        <f>IF(AND(Q102="",#REF!&gt;0,#REF!&lt;5),K102,)</f>
        <v>#REF!</v>
      </c>
      <c r="K102" s="325" t="str">
        <f>IF(D102="","ZZZ9",IF(AND(#REF!&gt;0,#REF!&lt;5),D102&amp;#REF!,D102&amp;"9"))</f>
        <v>ZZZ9</v>
      </c>
      <c r="L102" s="326">
        <f t="shared" si="0"/>
        <v>999</v>
      </c>
      <c r="M102" s="340">
        <f t="shared" si="1"/>
        <v>999</v>
      </c>
      <c r="N102" s="336"/>
      <c r="O102" s="329"/>
      <c r="P102" s="328">
        <f t="shared" si="2"/>
        <v>999</v>
      </c>
      <c r="Q102" s="329"/>
    </row>
    <row r="103" spans="1:17" s="330" customFormat="1" ht="18.899999999999999" customHeight="1" x14ac:dyDescent="0.25">
      <c r="A103" s="316">
        <v>97</v>
      </c>
      <c r="B103" s="337"/>
      <c r="C103" s="337"/>
      <c r="D103" s="323"/>
      <c r="E103" s="320"/>
      <c r="F103" s="329"/>
      <c r="G103" s="329"/>
      <c r="H103" s="333"/>
      <c r="I103" s="334"/>
      <c r="J103" s="324" t="e">
        <f>IF(AND(Q103="",#REF!&gt;0,#REF!&lt;5),K103,)</f>
        <v>#REF!</v>
      </c>
      <c r="K103" s="325" t="str">
        <f>IF(D103="","ZZZ9",IF(AND(#REF!&gt;0,#REF!&lt;5),D103&amp;#REF!,D103&amp;"9"))</f>
        <v>ZZZ9</v>
      </c>
      <c r="L103" s="326">
        <f t="shared" si="0"/>
        <v>999</v>
      </c>
      <c r="M103" s="340">
        <f t="shared" si="1"/>
        <v>999</v>
      </c>
      <c r="N103" s="336"/>
      <c r="O103" s="329"/>
      <c r="P103" s="328">
        <f t="shared" si="2"/>
        <v>999</v>
      </c>
      <c r="Q103" s="329"/>
    </row>
    <row r="104" spans="1:17" s="330" customFormat="1" ht="18.899999999999999" customHeight="1" x14ac:dyDescent="0.25">
      <c r="A104" s="316">
        <v>98</v>
      </c>
      <c r="B104" s="337"/>
      <c r="C104" s="337"/>
      <c r="D104" s="323"/>
      <c r="E104" s="320"/>
      <c r="F104" s="329"/>
      <c r="G104" s="329"/>
      <c r="H104" s="333"/>
      <c r="I104" s="334"/>
      <c r="J104" s="324" t="e">
        <f>IF(AND(Q104="",#REF!&gt;0,#REF!&lt;5),K104,)</f>
        <v>#REF!</v>
      </c>
      <c r="K104" s="325" t="str">
        <f>IF(D104="","ZZZ9",IF(AND(#REF!&gt;0,#REF!&lt;5),D104&amp;#REF!,D104&amp;"9"))</f>
        <v>ZZZ9</v>
      </c>
      <c r="L104" s="326">
        <f t="shared" ref="L104:L156" si="3">IF(Q104="",999,Q104)</f>
        <v>999</v>
      </c>
      <c r="M104" s="340">
        <f t="shared" ref="M104:M156" si="4">IF(P104=999,999,1)</f>
        <v>999</v>
      </c>
      <c r="N104" s="336"/>
      <c r="O104" s="329"/>
      <c r="P104" s="328">
        <f t="shared" ref="P104:P156" si="5">IF(N104="DA",1,IF(N104="WC",2,IF(N104="SE",3,IF(N104="Q",4,IF(N104="LL",5,999)))))</f>
        <v>999</v>
      </c>
      <c r="Q104" s="329"/>
    </row>
    <row r="105" spans="1:17" s="330" customFormat="1" ht="18.899999999999999" customHeight="1" x14ac:dyDescent="0.25">
      <c r="A105" s="316">
        <v>99</v>
      </c>
      <c r="B105" s="337"/>
      <c r="C105" s="337"/>
      <c r="D105" s="323"/>
      <c r="E105" s="320"/>
      <c r="F105" s="329"/>
      <c r="G105" s="329"/>
      <c r="H105" s="333"/>
      <c r="I105" s="334"/>
      <c r="J105" s="324" t="e">
        <f>IF(AND(Q105="",#REF!&gt;0,#REF!&lt;5),K105,)</f>
        <v>#REF!</v>
      </c>
      <c r="K105" s="325" t="str">
        <f>IF(D105="","ZZZ9",IF(AND(#REF!&gt;0,#REF!&lt;5),D105&amp;#REF!,D105&amp;"9"))</f>
        <v>ZZZ9</v>
      </c>
      <c r="L105" s="326">
        <f t="shared" si="3"/>
        <v>999</v>
      </c>
      <c r="M105" s="340">
        <f t="shared" si="4"/>
        <v>999</v>
      </c>
      <c r="N105" s="336"/>
      <c r="O105" s="329"/>
      <c r="P105" s="328">
        <f t="shared" si="5"/>
        <v>999</v>
      </c>
      <c r="Q105" s="329"/>
    </row>
    <row r="106" spans="1:17" s="330" customFormat="1" ht="18.899999999999999" customHeight="1" x14ac:dyDescent="0.25">
      <c r="A106" s="316">
        <v>100</v>
      </c>
      <c r="B106" s="337"/>
      <c r="C106" s="337"/>
      <c r="D106" s="323"/>
      <c r="E106" s="320"/>
      <c r="F106" s="329"/>
      <c r="G106" s="329"/>
      <c r="H106" s="333"/>
      <c r="I106" s="334"/>
      <c r="J106" s="324" t="e">
        <f>IF(AND(Q106="",#REF!&gt;0,#REF!&lt;5),K106,)</f>
        <v>#REF!</v>
      </c>
      <c r="K106" s="325" t="str">
        <f>IF(D106="","ZZZ9",IF(AND(#REF!&gt;0,#REF!&lt;5),D106&amp;#REF!,D106&amp;"9"))</f>
        <v>ZZZ9</v>
      </c>
      <c r="L106" s="326">
        <f t="shared" si="3"/>
        <v>999</v>
      </c>
      <c r="M106" s="340">
        <f t="shared" si="4"/>
        <v>999</v>
      </c>
      <c r="N106" s="336"/>
      <c r="O106" s="329"/>
      <c r="P106" s="328">
        <f t="shared" si="5"/>
        <v>999</v>
      </c>
      <c r="Q106" s="329"/>
    </row>
    <row r="107" spans="1:17" s="330" customFormat="1" ht="18.899999999999999" customHeight="1" x14ac:dyDescent="0.25">
      <c r="A107" s="316">
        <v>101</v>
      </c>
      <c r="B107" s="337"/>
      <c r="C107" s="337"/>
      <c r="D107" s="323"/>
      <c r="E107" s="320"/>
      <c r="F107" s="329"/>
      <c r="G107" s="329"/>
      <c r="H107" s="333"/>
      <c r="I107" s="334"/>
      <c r="J107" s="324" t="e">
        <f>IF(AND(Q107="",#REF!&gt;0,#REF!&lt;5),K107,)</f>
        <v>#REF!</v>
      </c>
      <c r="K107" s="325" t="str">
        <f>IF(D107="","ZZZ9",IF(AND(#REF!&gt;0,#REF!&lt;5),D107&amp;#REF!,D107&amp;"9"))</f>
        <v>ZZZ9</v>
      </c>
      <c r="L107" s="326">
        <f t="shared" si="3"/>
        <v>999</v>
      </c>
      <c r="M107" s="340">
        <f t="shared" si="4"/>
        <v>999</v>
      </c>
      <c r="N107" s="336"/>
      <c r="O107" s="329"/>
      <c r="P107" s="328">
        <f t="shared" si="5"/>
        <v>999</v>
      </c>
      <c r="Q107" s="329"/>
    </row>
    <row r="108" spans="1:17" s="330" customFormat="1" ht="18.899999999999999" customHeight="1" x14ac:dyDescent="0.25">
      <c r="A108" s="316">
        <v>102</v>
      </c>
      <c r="B108" s="337"/>
      <c r="C108" s="337"/>
      <c r="D108" s="323"/>
      <c r="E108" s="320"/>
      <c r="F108" s="329"/>
      <c r="G108" s="329"/>
      <c r="H108" s="333"/>
      <c r="I108" s="334"/>
      <c r="J108" s="324" t="e">
        <f>IF(AND(Q108="",#REF!&gt;0,#REF!&lt;5),K108,)</f>
        <v>#REF!</v>
      </c>
      <c r="K108" s="325" t="str">
        <f>IF(D108="","ZZZ9",IF(AND(#REF!&gt;0,#REF!&lt;5),D108&amp;#REF!,D108&amp;"9"))</f>
        <v>ZZZ9</v>
      </c>
      <c r="L108" s="326">
        <f t="shared" si="3"/>
        <v>999</v>
      </c>
      <c r="M108" s="340">
        <f t="shared" si="4"/>
        <v>999</v>
      </c>
      <c r="N108" s="336"/>
      <c r="O108" s="329"/>
      <c r="P108" s="328">
        <f t="shared" si="5"/>
        <v>999</v>
      </c>
      <c r="Q108" s="329"/>
    </row>
    <row r="109" spans="1:17" s="330" customFormat="1" ht="18.899999999999999" customHeight="1" x14ac:dyDescent="0.25">
      <c r="A109" s="316">
        <v>103</v>
      </c>
      <c r="B109" s="337"/>
      <c r="C109" s="337"/>
      <c r="D109" s="323"/>
      <c r="E109" s="320"/>
      <c r="F109" s="329"/>
      <c r="G109" s="329"/>
      <c r="H109" s="333"/>
      <c r="I109" s="334"/>
      <c r="J109" s="324" t="e">
        <f>IF(AND(Q109="",#REF!&gt;0,#REF!&lt;5),K109,)</f>
        <v>#REF!</v>
      </c>
      <c r="K109" s="325" t="str">
        <f>IF(D109="","ZZZ9",IF(AND(#REF!&gt;0,#REF!&lt;5),D109&amp;#REF!,D109&amp;"9"))</f>
        <v>ZZZ9</v>
      </c>
      <c r="L109" s="326">
        <f t="shared" si="3"/>
        <v>999</v>
      </c>
      <c r="M109" s="340">
        <f t="shared" si="4"/>
        <v>999</v>
      </c>
      <c r="N109" s="336"/>
      <c r="O109" s="329"/>
      <c r="P109" s="328">
        <f t="shared" si="5"/>
        <v>999</v>
      </c>
      <c r="Q109" s="329"/>
    </row>
    <row r="110" spans="1:17" s="330" customFormat="1" ht="18.899999999999999" customHeight="1" x14ac:dyDescent="0.25">
      <c r="A110" s="316">
        <v>104</v>
      </c>
      <c r="B110" s="337"/>
      <c r="C110" s="337"/>
      <c r="D110" s="323"/>
      <c r="E110" s="320"/>
      <c r="F110" s="329"/>
      <c r="G110" s="329"/>
      <c r="H110" s="333"/>
      <c r="I110" s="334"/>
      <c r="J110" s="324" t="e">
        <f>IF(AND(Q110="",#REF!&gt;0,#REF!&lt;5),K110,)</f>
        <v>#REF!</v>
      </c>
      <c r="K110" s="325" t="str">
        <f>IF(D110="","ZZZ9",IF(AND(#REF!&gt;0,#REF!&lt;5),D110&amp;#REF!,D110&amp;"9"))</f>
        <v>ZZZ9</v>
      </c>
      <c r="L110" s="326">
        <f t="shared" si="3"/>
        <v>999</v>
      </c>
      <c r="M110" s="340">
        <f t="shared" si="4"/>
        <v>999</v>
      </c>
      <c r="N110" s="336"/>
      <c r="O110" s="329"/>
      <c r="P110" s="328">
        <f t="shared" si="5"/>
        <v>999</v>
      </c>
      <c r="Q110" s="329"/>
    </row>
    <row r="111" spans="1:17" s="330" customFormat="1" ht="18.899999999999999" customHeight="1" x14ac:dyDescent="0.25">
      <c r="A111" s="316">
        <v>105</v>
      </c>
      <c r="B111" s="337"/>
      <c r="C111" s="337"/>
      <c r="D111" s="323"/>
      <c r="E111" s="320"/>
      <c r="F111" s="329"/>
      <c r="G111" s="329"/>
      <c r="H111" s="333"/>
      <c r="I111" s="334"/>
      <c r="J111" s="324" t="e">
        <f>IF(AND(Q111="",#REF!&gt;0,#REF!&lt;5),K111,)</f>
        <v>#REF!</v>
      </c>
      <c r="K111" s="325" t="str">
        <f>IF(D111="","ZZZ9",IF(AND(#REF!&gt;0,#REF!&lt;5),D111&amp;#REF!,D111&amp;"9"))</f>
        <v>ZZZ9</v>
      </c>
      <c r="L111" s="326">
        <f t="shared" si="3"/>
        <v>999</v>
      </c>
      <c r="M111" s="340">
        <f t="shared" si="4"/>
        <v>999</v>
      </c>
      <c r="N111" s="336"/>
      <c r="O111" s="329"/>
      <c r="P111" s="328">
        <f t="shared" si="5"/>
        <v>999</v>
      </c>
      <c r="Q111" s="329"/>
    </row>
    <row r="112" spans="1:17" s="330" customFormat="1" ht="18.899999999999999" customHeight="1" x14ac:dyDescent="0.25">
      <c r="A112" s="316">
        <v>106</v>
      </c>
      <c r="B112" s="337"/>
      <c r="C112" s="337"/>
      <c r="D112" s="323"/>
      <c r="E112" s="320"/>
      <c r="F112" s="329"/>
      <c r="G112" s="329"/>
      <c r="H112" s="333"/>
      <c r="I112" s="334"/>
      <c r="J112" s="324" t="e">
        <f>IF(AND(Q112="",#REF!&gt;0,#REF!&lt;5),K112,)</f>
        <v>#REF!</v>
      </c>
      <c r="K112" s="325" t="str">
        <f>IF(D112="","ZZZ9",IF(AND(#REF!&gt;0,#REF!&lt;5),D112&amp;#REF!,D112&amp;"9"))</f>
        <v>ZZZ9</v>
      </c>
      <c r="L112" s="326">
        <f t="shared" si="3"/>
        <v>999</v>
      </c>
      <c r="M112" s="340">
        <f t="shared" si="4"/>
        <v>999</v>
      </c>
      <c r="N112" s="336"/>
      <c r="O112" s="329"/>
      <c r="P112" s="328">
        <f t="shared" si="5"/>
        <v>999</v>
      </c>
      <c r="Q112" s="329"/>
    </row>
    <row r="113" spans="1:17" s="330" customFormat="1" ht="18.899999999999999" customHeight="1" x14ac:dyDescent="0.25">
      <c r="A113" s="316">
        <v>107</v>
      </c>
      <c r="B113" s="337"/>
      <c r="C113" s="337"/>
      <c r="D113" s="323"/>
      <c r="E113" s="320"/>
      <c r="F113" s="329"/>
      <c r="G113" s="329"/>
      <c r="H113" s="333"/>
      <c r="I113" s="334"/>
      <c r="J113" s="324" t="e">
        <f>IF(AND(Q113="",#REF!&gt;0,#REF!&lt;5),K113,)</f>
        <v>#REF!</v>
      </c>
      <c r="K113" s="325" t="str">
        <f>IF(D113="","ZZZ9",IF(AND(#REF!&gt;0,#REF!&lt;5),D113&amp;#REF!,D113&amp;"9"))</f>
        <v>ZZZ9</v>
      </c>
      <c r="L113" s="326">
        <f t="shared" si="3"/>
        <v>999</v>
      </c>
      <c r="M113" s="340">
        <f t="shared" si="4"/>
        <v>999</v>
      </c>
      <c r="N113" s="336"/>
      <c r="O113" s="329"/>
      <c r="P113" s="328">
        <f t="shared" si="5"/>
        <v>999</v>
      </c>
      <c r="Q113" s="329"/>
    </row>
    <row r="114" spans="1:17" s="330" customFormat="1" ht="18.899999999999999" customHeight="1" x14ac:dyDescent="0.25">
      <c r="A114" s="316">
        <v>108</v>
      </c>
      <c r="B114" s="337"/>
      <c r="C114" s="337"/>
      <c r="D114" s="323"/>
      <c r="E114" s="320"/>
      <c r="F114" s="329"/>
      <c r="G114" s="329"/>
      <c r="H114" s="333"/>
      <c r="I114" s="334"/>
      <c r="J114" s="324" t="e">
        <f>IF(AND(Q114="",#REF!&gt;0,#REF!&lt;5),K114,)</f>
        <v>#REF!</v>
      </c>
      <c r="K114" s="325" t="str">
        <f>IF(D114="","ZZZ9",IF(AND(#REF!&gt;0,#REF!&lt;5),D114&amp;#REF!,D114&amp;"9"))</f>
        <v>ZZZ9</v>
      </c>
      <c r="L114" s="326">
        <f t="shared" si="3"/>
        <v>999</v>
      </c>
      <c r="M114" s="340">
        <f t="shared" si="4"/>
        <v>999</v>
      </c>
      <c r="N114" s="336"/>
      <c r="O114" s="329"/>
      <c r="P114" s="328">
        <f t="shared" si="5"/>
        <v>999</v>
      </c>
      <c r="Q114" s="329"/>
    </row>
    <row r="115" spans="1:17" s="330" customFormat="1" ht="18.899999999999999" customHeight="1" x14ac:dyDescent="0.25">
      <c r="A115" s="316">
        <v>109</v>
      </c>
      <c r="B115" s="337"/>
      <c r="C115" s="337"/>
      <c r="D115" s="323"/>
      <c r="E115" s="320"/>
      <c r="F115" s="329"/>
      <c r="G115" s="329"/>
      <c r="H115" s="333"/>
      <c r="I115" s="334"/>
      <c r="J115" s="324" t="e">
        <f>IF(AND(Q115="",#REF!&gt;0,#REF!&lt;5),K115,)</f>
        <v>#REF!</v>
      </c>
      <c r="K115" s="325" t="str">
        <f>IF(D115="","ZZZ9",IF(AND(#REF!&gt;0,#REF!&lt;5),D115&amp;#REF!,D115&amp;"9"))</f>
        <v>ZZZ9</v>
      </c>
      <c r="L115" s="326">
        <f t="shared" si="3"/>
        <v>999</v>
      </c>
      <c r="M115" s="340">
        <f t="shared" si="4"/>
        <v>999</v>
      </c>
      <c r="N115" s="336"/>
      <c r="O115" s="329"/>
      <c r="P115" s="328">
        <f t="shared" si="5"/>
        <v>999</v>
      </c>
      <c r="Q115" s="329"/>
    </row>
    <row r="116" spans="1:17" s="330" customFormat="1" ht="18.899999999999999" customHeight="1" x14ac:dyDescent="0.25">
      <c r="A116" s="316">
        <v>110</v>
      </c>
      <c r="B116" s="337"/>
      <c r="C116" s="337"/>
      <c r="D116" s="323"/>
      <c r="E116" s="320"/>
      <c r="F116" s="329"/>
      <c r="G116" s="329"/>
      <c r="H116" s="333"/>
      <c r="I116" s="334"/>
      <c r="J116" s="324" t="e">
        <f>IF(AND(Q116="",#REF!&gt;0,#REF!&lt;5),K116,)</f>
        <v>#REF!</v>
      </c>
      <c r="K116" s="325" t="str">
        <f>IF(D116="","ZZZ9",IF(AND(#REF!&gt;0,#REF!&lt;5),D116&amp;#REF!,D116&amp;"9"))</f>
        <v>ZZZ9</v>
      </c>
      <c r="L116" s="326">
        <f t="shared" si="3"/>
        <v>999</v>
      </c>
      <c r="M116" s="340">
        <f t="shared" si="4"/>
        <v>999</v>
      </c>
      <c r="N116" s="336"/>
      <c r="O116" s="329"/>
      <c r="P116" s="328">
        <f t="shared" si="5"/>
        <v>999</v>
      </c>
      <c r="Q116" s="329"/>
    </row>
    <row r="117" spans="1:17" s="330" customFormat="1" ht="18.899999999999999" customHeight="1" x14ac:dyDescent="0.25">
      <c r="A117" s="316">
        <v>111</v>
      </c>
      <c r="B117" s="337"/>
      <c r="C117" s="337"/>
      <c r="D117" s="323"/>
      <c r="E117" s="320"/>
      <c r="F117" s="329"/>
      <c r="G117" s="329"/>
      <c r="H117" s="333"/>
      <c r="I117" s="334"/>
      <c r="J117" s="324" t="e">
        <f>IF(AND(Q117="",#REF!&gt;0,#REF!&lt;5),K117,)</f>
        <v>#REF!</v>
      </c>
      <c r="K117" s="325" t="str">
        <f>IF(D117="","ZZZ9",IF(AND(#REF!&gt;0,#REF!&lt;5),D117&amp;#REF!,D117&amp;"9"))</f>
        <v>ZZZ9</v>
      </c>
      <c r="L117" s="326">
        <f t="shared" si="3"/>
        <v>999</v>
      </c>
      <c r="M117" s="340">
        <f t="shared" si="4"/>
        <v>999</v>
      </c>
      <c r="N117" s="336"/>
      <c r="O117" s="329"/>
      <c r="P117" s="328">
        <f t="shared" si="5"/>
        <v>999</v>
      </c>
      <c r="Q117" s="329"/>
    </row>
    <row r="118" spans="1:17" s="330" customFormat="1" ht="18.899999999999999" customHeight="1" x14ac:dyDescent="0.25">
      <c r="A118" s="316">
        <v>112</v>
      </c>
      <c r="B118" s="337"/>
      <c r="C118" s="337"/>
      <c r="D118" s="323"/>
      <c r="E118" s="320"/>
      <c r="F118" s="329"/>
      <c r="G118" s="329"/>
      <c r="H118" s="333"/>
      <c r="I118" s="334"/>
      <c r="J118" s="324" t="e">
        <f>IF(AND(Q118="",#REF!&gt;0,#REF!&lt;5),K118,)</f>
        <v>#REF!</v>
      </c>
      <c r="K118" s="325" t="str">
        <f>IF(D118="","ZZZ9",IF(AND(#REF!&gt;0,#REF!&lt;5),D118&amp;#REF!,D118&amp;"9"))</f>
        <v>ZZZ9</v>
      </c>
      <c r="L118" s="326">
        <f t="shared" si="3"/>
        <v>999</v>
      </c>
      <c r="M118" s="340">
        <f t="shared" si="4"/>
        <v>999</v>
      </c>
      <c r="N118" s="336"/>
      <c r="O118" s="329"/>
      <c r="P118" s="328">
        <f t="shared" si="5"/>
        <v>999</v>
      </c>
      <c r="Q118" s="329"/>
    </row>
    <row r="119" spans="1:17" s="330" customFormat="1" ht="18.899999999999999" customHeight="1" x14ac:dyDescent="0.25">
      <c r="A119" s="316">
        <v>113</v>
      </c>
      <c r="B119" s="337"/>
      <c r="C119" s="337"/>
      <c r="D119" s="323"/>
      <c r="E119" s="320"/>
      <c r="F119" s="329"/>
      <c r="G119" s="329"/>
      <c r="H119" s="333"/>
      <c r="I119" s="334"/>
      <c r="J119" s="324" t="e">
        <f>IF(AND(Q119="",#REF!&gt;0,#REF!&lt;5),K119,)</f>
        <v>#REF!</v>
      </c>
      <c r="K119" s="325" t="str">
        <f>IF(D119="","ZZZ9",IF(AND(#REF!&gt;0,#REF!&lt;5),D119&amp;#REF!,D119&amp;"9"))</f>
        <v>ZZZ9</v>
      </c>
      <c r="L119" s="326">
        <f t="shared" si="3"/>
        <v>999</v>
      </c>
      <c r="M119" s="340">
        <f t="shared" si="4"/>
        <v>999</v>
      </c>
      <c r="N119" s="336"/>
      <c r="O119" s="329"/>
      <c r="P119" s="328">
        <f t="shared" si="5"/>
        <v>999</v>
      </c>
      <c r="Q119" s="329"/>
    </row>
    <row r="120" spans="1:17" s="330" customFormat="1" ht="18.899999999999999" customHeight="1" x14ac:dyDescent="0.25">
      <c r="A120" s="316">
        <v>114</v>
      </c>
      <c r="B120" s="337"/>
      <c r="C120" s="337"/>
      <c r="D120" s="323"/>
      <c r="E120" s="320"/>
      <c r="F120" s="329"/>
      <c r="G120" s="329"/>
      <c r="H120" s="333"/>
      <c r="I120" s="334"/>
      <c r="J120" s="324" t="e">
        <f>IF(AND(Q120="",#REF!&gt;0,#REF!&lt;5),K120,)</f>
        <v>#REF!</v>
      </c>
      <c r="K120" s="325" t="str">
        <f>IF(D120="","ZZZ9",IF(AND(#REF!&gt;0,#REF!&lt;5),D120&amp;#REF!,D120&amp;"9"))</f>
        <v>ZZZ9</v>
      </c>
      <c r="L120" s="326">
        <f t="shared" si="3"/>
        <v>999</v>
      </c>
      <c r="M120" s="340">
        <f t="shared" si="4"/>
        <v>999</v>
      </c>
      <c r="N120" s="336"/>
      <c r="O120" s="329"/>
      <c r="P120" s="328">
        <f t="shared" si="5"/>
        <v>999</v>
      </c>
      <c r="Q120" s="329"/>
    </row>
    <row r="121" spans="1:17" s="330" customFormat="1" ht="18.899999999999999" customHeight="1" x14ac:dyDescent="0.25">
      <c r="A121" s="316">
        <v>115</v>
      </c>
      <c r="B121" s="337"/>
      <c r="C121" s="337"/>
      <c r="D121" s="323"/>
      <c r="E121" s="320"/>
      <c r="F121" s="329"/>
      <c r="G121" s="329"/>
      <c r="H121" s="333"/>
      <c r="I121" s="334"/>
      <c r="J121" s="324" t="e">
        <f>IF(AND(Q121="",#REF!&gt;0,#REF!&lt;5),K121,)</f>
        <v>#REF!</v>
      </c>
      <c r="K121" s="325" t="str">
        <f>IF(D121="","ZZZ9",IF(AND(#REF!&gt;0,#REF!&lt;5),D121&amp;#REF!,D121&amp;"9"))</f>
        <v>ZZZ9</v>
      </c>
      <c r="L121" s="326">
        <f t="shared" si="3"/>
        <v>999</v>
      </c>
      <c r="M121" s="340">
        <f t="shared" si="4"/>
        <v>999</v>
      </c>
      <c r="N121" s="336"/>
      <c r="O121" s="329"/>
      <c r="P121" s="328">
        <f t="shared" si="5"/>
        <v>999</v>
      </c>
      <c r="Q121" s="329"/>
    </row>
    <row r="122" spans="1:17" s="330" customFormat="1" ht="18.899999999999999" customHeight="1" x14ac:dyDescent="0.25">
      <c r="A122" s="316">
        <v>116</v>
      </c>
      <c r="B122" s="337"/>
      <c r="C122" s="337"/>
      <c r="D122" s="323"/>
      <c r="E122" s="320"/>
      <c r="F122" s="329"/>
      <c r="G122" s="329"/>
      <c r="H122" s="333"/>
      <c r="I122" s="334"/>
      <c r="J122" s="324" t="e">
        <f>IF(AND(Q122="",#REF!&gt;0,#REF!&lt;5),K122,)</f>
        <v>#REF!</v>
      </c>
      <c r="K122" s="325" t="str">
        <f>IF(D122="","ZZZ9",IF(AND(#REF!&gt;0,#REF!&lt;5),D122&amp;#REF!,D122&amp;"9"))</f>
        <v>ZZZ9</v>
      </c>
      <c r="L122" s="326">
        <f t="shared" si="3"/>
        <v>999</v>
      </c>
      <c r="M122" s="340">
        <f t="shared" si="4"/>
        <v>999</v>
      </c>
      <c r="N122" s="336"/>
      <c r="O122" s="329"/>
      <c r="P122" s="328">
        <f t="shared" si="5"/>
        <v>999</v>
      </c>
      <c r="Q122" s="329"/>
    </row>
    <row r="123" spans="1:17" s="330" customFormat="1" ht="18.899999999999999" customHeight="1" x14ac:dyDescent="0.25">
      <c r="A123" s="316">
        <v>117</v>
      </c>
      <c r="B123" s="337"/>
      <c r="C123" s="337"/>
      <c r="D123" s="323"/>
      <c r="E123" s="320"/>
      <c r="F123" s="329"/>
      <c r="G123" s="329"/>
      <c r="H123" s="333"/>
      <c r="I123" s="334"/>
      <c r="J123" s="324" t="e">
        <f>IF(AND(Q123="",#REF!&gt;0,#REF!&lt;5),K123,)</f>
        <v>#REF!</v>
      </c>
      <c r="K123" s="325" t="str">
        <f>IF(D123="","ZZZ9",IF(AND(#REF!&gt;0,#REF!&lt;5),D123&amp;#REF!,D123&amp;"9"))</f>
        <v>ZZZ9</v>
      </c>
      <c r="L123" s="326">
        <f t="shared" si="3"/>
        <v>999</v>
      </c>
      <c r="M123" s="340">
        <f t="shared" si="4"/>
        <v>999</v>
      </c>
      <c r="N123" s="336"/>
      <c r="O123" s="329"/>
      <c r="P123" s="328">
        <f t="shared" si="5"/>
        <v>999</v>
      </c>
      <c r="Q123" s="329"/>
    </row>
    <row r="124" spans="1:17" s="330" customFormat="1" ht="18.899999999999999" customHeight="1" x14ac:dyDescent="0.25">
      <c r="A124" s="316">
        <v>118</v>
      </c>
      <c r="B124" s="337"/>
      <c r="C124" s="337"/>
      <c r="D124" s="323"/>
      <c r="E124" s="320"/>
      <c r="F124" s="329"/>
      <c r="G124" s="329"/>
      <c r="H124" s="333"/>
      <c r="I124" s="334"/>
      <c r="J124" s="324" t="e">
        <f>IF(AND(Q124="",#REF!&gt;0,#REF!&lt;5),K124,)</f>
        <v>#REF!</v>
      </c>
      <c r="K124" s="325" t="str">
        <f>IF(D124="","ZZZ9",IF(AND(#REF!&gt;0,#REF!&lt;5),D124&amp;#REF!,D124&amp;"9"))</f>
        <v>ZZZ9</v>
      </c>
      <c r="L124" s="326">
        <f t="shared" si="3"/>
        <v>999</v>
      </c>
      <c r="M124" s="340">
        <f t="shared" si="4"/>
        <v>999</v>
      </c>
      <c r="N124" s="336"/>
      <c r="O124" s="329"/>
      <c r="P124" s="328">
        <f t="shared" si="5"/>
        <v>999</v>
      </c>
      <c r="Q124" s="329"/>
    </row>
    <row r="125" spans="1:17" s="330" customFormat="1" ht="18.899999999999999" customHeight="1" x14ac:dyDescent="0.25">
      <c r="A125" s="316">
        <v>119</v>
      </c>
      <c r="B125" s="337"/>
      <c r="C125" s="337"/>
      <c r="D125" s="323"/>
      <c r="E125" s="320"/>
      <c r="F125" s="329"/>
      <c r="G125" s="329"/>
      <c r="H125" s="333"/>
      <c r="I125" s="334"/>
      <c r="J125" s="324" t="e">
        <f>IF(AND(Q125="",#REF!&gt;0,#REF!&lt;5),K125,)</f>
        <v>#REF!</v>
      </c>
      <c r="K125" s="325" t="str">
        <f>IF(D125="","ZZZ9",IF(AND(#REF!&gt;0,#REF!&lt;5),D125&amp;#REF!,D125&amp;"9"))</f>
        <v>ZZZ9</v>
      </c>
      <c r="L125" s="326">
        <f t="shared" si="3"/>
        <v>999</v>
      </c>
      <c r="M125" s="340">
        <f t="shared" si="4"/>
        <v>999</v>
      </c>
      <c r="N125" s="336"/>
      <c r="O125" s="329"/>
      <c r="P125" s="328">
        <f t="shared" si="5"/>
        <v>999</v>
      </c>
      <c r="Q125" s="329"/>
    </row>
    <row r="126" spans="1:17" s="330" customFormat="1" ht="18.899999999999999" customHeight="1" x14ac:dyDescent="0.25">
      <c r="A126" s="316">
        <v>120</v>
      </c>
      <c r="B126" s="337"/>
      <c r="C126" s="337"/>
      <c r="D126" s="323"/>
      <c r="E126" s="320"/>
      <c r="F126" s="329"/>
      <c r="G126" s="329"/>
      <c r="H126" s="333"/>
      <c r="I126" s="334"/>
      <c r="J126" s="324" t="e">
        <f>IF(AND(Q126="",#REF!&gt;0,#REF!&lt;5),K126,)</f>
        <v>#REF!</v>
      </c>
      <c r="K126" s="325" t="str">
        <f>IF(D126="","ZZZ9",IF(AND(#REF!&gt;0,#REF!&lt;5),D126&amp;#REF!,D126&amp;"9"))</f>
        <v>ZZZ9</v>
      </c>
      <c r="L126" s="326">
        <f t="shared" si="3"/>
        <v>999</v>
      </c>
      <c r="M126" s="340">
        <f t="shared" si="4"/>
        <v>999</v>
      </c>
      <c r="N126" s="336"/>
      <c r="O126" s="329"/>
      <c r="P126" s="328">
        <f t="shared" si="5"/>
        <v>999</v>
      </c>
      <c r="Q126" s="329"/>
    </row>
    <row r="127" spans="1:17" s="330" customFormat="1" ht="18.899999999999999" customHeight="1" x14ac:dyDescent="0.25">
      <c r="A127" s="316">
        <v>121</v>
      </c>
      <c r="B127" s="337"/>
      <c r="C127" s="337"/>
      <c r="D127" s="323"/>
      <c r="E127" s="320"/>
      <c r="F127" s="329"/>
      <c r="G127" s="329"/>
      <c r="H127" s="333"/>
      <c r="I127" s="334"/>
      <c r="J127" s="324" t="e">
        <f>IF(AND(Q127="",#REF!&gt;0,#REF!&lt;5),K127,)</f>
        <v>#REF!</v>
      </c>
      <c r="K127" s="325" t="str">
        <f>IF(D127="","ZZZ9",IF(AND(#REF!&gt;0,#REF!&lt;5),D127&amp;#REF!,D127&amp;"9"))</f>
        <v>ZZZ9</v>
      </c>
      <c r="L127" s="326">
        <f t="shared" si="3"/>
        <v>999</v>
      </c>
      <c r="M127" s="340">
        <f t="shared" si="4"/>
        <v>999</v>
      </c>
      <c r="N127" s="336"/>
      <c r="O127" s="329"/>
      <c r="P127" s="328">
        <f t="shared" si="5"/>
        <v>999</v>
      </c>
      <c r="Q127" s="329"/>
    </row>
    <row r="128" spans="1:17" s="330" customFormat="1" ht="18.899999999999999" customHeight="1" x14ac:dyDescent="0.25">
      <c r="A128" s="316">
        <v>122</v>
      </c>
      <c r="B128" s="337"/>
      <c r="C128" s="337"/>
      <c r="D128" s="323"/>
      <c r="E128" s="320"/>
      <c r="F128" s="329"/>
      <c r="G128" s="329"/>
      <c r="H128" s="333"/>
      <c r="I128" s="334"/>
      <c r="J128" s="324" t="e">
        <f>IF(AND(Q128="",#REF!&gt;0,#REF!&lt;5),K128,)</f>
        <v>#REF!</v>
      </c>
      <c r="K128" s="325" t="str">
        <f>IF(D128="","ZZZ9",IF(AND(#REF!&gt;0,#REF!&lt;5),D128&amp;#REF!,D128&amp;"9"))</f>
        <v>ZZZ9</v>
      </c>
      <c r="L128" s="326">
        <f t="shared" si="3"/>
        <v>999</v>
      </c>
      <c r="M128" s="340">
        <f t="shared" si="4"/>
        <v>999</v>
      </c>
      <c r="N128" s="336"/>
      <c r="O128" s="329"/>
      <c r="P128" s="328">
        <f t="shared" si="5"/>
        <v>999</v>
      </c>
      <c r="Q128" s="329"/>
    </row>
    <row r="129" spans="1:17" s="330" customFormat="1" ht="18.899999999999999" customHeight="1" x14ac:dyDescent="0.25">
      <c r="A129" s="316">
        <v>123</v>
      </c>
      <c r="B129" s="337"/>
      <c r="C129" s="337"/>
      <c r="D129" s="323"/>
      <c r="E129" s="320"/>
      <c r="F129" s="329"/>
      <c r="G129" s="329"/>
      <c r="H129" s="333"/>
      <c r="I129" s="334"/>
      <c r="J129" s="324" t="e">
        <f>IF(AND(Q129="",#REF!&gt;0,#REF!&lt;5),K129,)</f>
        <v>#REF!</v>
      </c>
      <c r="K129" s="325" t="str">
        <f>IF(D129="","ZZZ9",IF(AND(#REF!&gt;0,#REF!&lt;5),D129&amp;#REF!,D129&amp;"9"))</f>
        <v>ZZZ9</v>
      </c>
      <c r="L129" s="326">
        <f t="shared" si="3"/>
        <v>999</v>
      </c>
      <c r="M129" s="340">
        <f t="shared" si="4"/>
        <v>999</v>
      </c>
      <c r="N129" s="336"/>
      <c r="O129" s="329"/>
      <c r="P129" s="328">
        <f t="shared" si="5"/>
        <v>999</v>
      </c>
      <c r="Q129" s="329"/>
    </row>
    <row r="130" spans="1:17" s="330" customFormat="1" ht="18.899999999999999" customHeight="1" x14ac:dyDescent="0.25">
      <c r="A130" s="316">
        <v>124</v>
      </c>
      <c r="B130" s="337"/>
      <c r="C130" s="337"/>
      <c r="D130" s="323"/>
      <c r="E130" s="320"/>
      <c r="F130" s="329"/>
      <c r="G130" s="329"/>
      <c r="H130" s="333"/>
      <c r="I130" s="334"/>
      <c r="J130" s="324" t="e">
        <f>IF(AND(Q130="",#REF!&gt;0,#REF!&lt;5),K130,)</f>
        <v>#REF!</v>
      </c>
      <c r="K130" s="325" t="str">
        <f>IF(D130="","ZZZ9",IF(AND(#REF!&gt;0,#REF!&lt;5),D130&amp;#REF!,D130&amp;"9"))</f>
        <v>ZZZ9</v>
      </c>
      <c r="L130" s="326">
        <f t="shared" si="3"/>
        <v>999</v>
      </c>
      <c r="M130" s="340">
        <f t="shared" si="4"/>
        <v>999</v>
      </c>
      <c r="N130" s="336"/>
      <c r="O130" s="329"/>
      <c r="P130" s="328">
        <f t="shared" si="5"/>
        <v>999</v>
      </c>
      <c r="Q130" s="329"/>
    </row>
    <row r="131" spans="1:17" s="330" customFormat="1" ht="18.899999999999999" customHeight="1" x14ac:dyDescent="0.25">
      <c r="A131" s="316">
        <v>125</v>
      </c>
      <c r="B131" s="337"/>
      <c r="C131" s="337"/>
      <c r="D131" s="323"/>
      <c r="E131" s="320"/>
      <c r="F131" s="329"/>
      <c r="G131" s="329"/>
      <c r="H131" s="333"/>
      <c r="I131" s="334"/>
      <c r="J131" s="324" t="e">
        <f>IF(AND(Q131="",#REF!&gt;0,#REF!&lt;5),K131,)</f>
        <v>#REF!</v>
      </c>
      <c r="K131" s="325" t="str">
        <f>IF(D131="","ZZZ9",IF(AND(#REF!&gt;0,#REF!&lt;5),D131&amp;#REF!,D131&amp;"9"))</f>
        <v>ZZZ9</v>
      </c>
      <c r="L131" s="326">
        <f t="shared" si="3"/>
        <v>999</v>
      </c>
      <c r="M131" s="340">
        <f t="shared" si="4"/>
        <v>999</v>
      </c>
      <c r="N131" s="336"/>
      <c r="O131" s="329"/>
      <c r="P131" s="328">
        <f t="shared" si="5"/>
        <v>999</v>
      </c>
      <c r="Q131" s="329"/>
    </row>
    <row r="132" spans="1:17" s="330" customFormat="1" ht="18.899999999999999" customHeight="1" x14ac:dyDescent="0.25">
      <c r="A132" s="316">
        <v>126</v>
      </c>
      <c r="B132" s="337"/>
      <c r="C132" s="337"/>
      <c r="D132" s="323"/>
      <c r="E132" s="320"/>
      <c r="F132" s="329"/>
      <c r="G132" s="329"/>
      <c r="H132" s="333"/>
      <c r="I132" s="334"/>
      <c r="J132" s="324" t="e">
        <f>IF(AND(Q132="",#REF!&gt;0,#REF!&lt;5),K132,)</f>
        <v>#REF!</v>
      </c>
      <c r="K132" s="325" t="str">
        <f>IF(D132="","ZZZ9",IF(AND(#REF!&gt;0,#REF!&lt;5),D132&amp;#REF!,D132&amp;"9"))</f>
        <v>ZZZ9</v>
      </c>
      <c r="L132" s="326">
        <f t="shared" si="3"/>
        <v>999</v>
      </c>
      <c r="M132" s="340">
        <f t="shared" si="4"/>
        <v>999</v>
      </c>
      <c r="N132" s="336"/>
      <c r="O132" s="329"/>
      <c r="P132" s="328">
        <f t="shared" si="5"/>
        <v>999</v>
      </c>
      <c r="Q132" s="329"/>
    </row>
    <row r="133" spans="1:17" s="330" customFormat="1" ht="18.899999999999999" customHeight="1" x14ac:dyDescent="0.25">
      <c r="A133" s="316">
        <v>127</v>
      </c>
      <c r="B133" s="337"/>
      <c r="C133" s="337"/>
      <c r="D133" s="323"/>
      <c r="E133" s="320"/>
      <c r="F133" s="329"/>
      <c r="G133" s="329"/>
      <c r="H133" s="333"/>
      <c r="I133" s="334"/>
      <c r="J133" s="324" t="e">
        <f>IF(AND(Q133="",#REF!&gt;0,#REF!&lt;5),K133,)</f>
        <v>#REF!</v>
      </c>
      <c r="K133" s="325" t="str">
        <f>IF(D133="","ZZZ9",IF(AND(#REF!&gt;0,#REF!&lt;5),D133&amp;#REF!,D133&amp;"9"))</f>
        <v>ZZZ9</v>
      </c>
      <c r="L133" s="326">
        <f t="shared" si="3"/>
        <v>999</v>
      </c>
      <c r="M133" s="340">
        <f t="shared" si="4"/>
        <v>999</v>
      </c>
      <c r="N133" s="336"/>
      <c r="O133" s="329"/>
      <c r="P133" s="328">
        <f t="shared" si="5"/>
        <v>999</v>
      </c>
      <c r="Q133" s="329"/>
    </row>
    <row r="134" spans="1:17" s="330" customFormat="1" ht="18.899999999999999" customHeight="1" x14ac:dyDescent="0.25">
      <c r="A134" s="316">
        <v>128</v>
      </c>
      <c r="B134" s="337"/>
      <c r="C134" s="337"/>
      <c r="D134" s="323"/>
      <c r="E134" s="320"/>
      <c r="F134" s="329"/>
      <c r="G134" s="329"/>
      <c r="H134" s="333"/>
      <c r="I134" s="334"/>
      <c r="J134" s="324" t="e">
        <f>IF(AND(Q134="",#REF!&gt;0,#REF!&lt;5),K134,)</f>
        <v>#REF!</v>
      </c>
      <c r="K134" s="325" t="str">
        <f>IF(D134="","ZZZ9",IF(AND(#REF!&gt;0,#REF!&lt;5),D134&amp;#REF!,D134&amp;"9"))</f>
        <v>ZZZ9</v>
      </c>
      <c r="L134" s="326">
        <f t="shared" si="3"/>
        <v>999</v>
      </c>
      <c r="M134" s="340">
        <f t="shared" si="4"/>
        <v>999</v>
      </c>
      <c r="N134" s="336"/>
      <c r="O134" s="334"/>
      <c r="P134" s="345">
        <f t="shared" si="5"/>
        <v>999</v>
      </c>
      <c r="Q134" s="334"/>
    </row>
    <row r="135" spans="1:17" x14ac:dyDescent="0.25">
      <c r="A135" s="316">
        <v>129</v>
      </c>
      <c r="B135" s="337"/>
      <c r="C135" s="337"/>
      <c r="D135" s="323"/>
      <c r="E135" s="320"/>
      <c r="F135" s="329"/>
      <c r="G135" s="329"/>
      <c r="H135" s="333"/>
      <c r="I135" s="334"/>
      <c r="J135" s="324" t="e">
        <f>IF(AND(Q135="",#REF!&gt;0,#REF!&lt;5),K135,)</f>
        <v>#REF!</v>
      </c>
      <c r="K135" s="325" t="str">
        <f>IF(D135="","ZZZ9",IF(AND(#REF!&gt;0,#REF!&lt;5),D135&amp;#REF!,D135&amp;"9"))</f>
        <v>ZZZ9</v>
      </c>
      <c r="L135" s="326">
        <f t="shared" si="3"/>
        <v>999</v>
      </c>
      <c r="M135" s="340">
        <f t="shared" si="4"/>
        <v>999</v>
      </c>
      <c r="N135" s="336"/>
      <c r="O135" s="329"/>
      <c r="P135" s="328">
        <f t="shared" si="5"/>
        <v>999</v>
      </c>
      <c r="Q135" s="329"/>
    </row>
    <row r="136" spans="1:17" x14ac:dyDescent="0.25">
      <c r="A136" s="316">
        <v>130</v>
      </c>
      <c r="B136" s="337"/>
      <c r="C136" s="337"/>
      <c r="D136" s="323"/>
      <c r="E136" s="320"/>
      <c r="F136" s="329"/>
      <c r="G136" s="329"/>
      <c r="H136" s="333"/>
      <c r="I136" s="334"/>
      <c r="J136" s="324" t="e">
        <f>IF(AND(Q136="",#REF!&gt;0,#REF!&lt;5),K136,)</f>
        <v>#REF!</v>
      </c>
      <c r="K136" s="325" t="str">
        <f>IF(D136="","ZZZ9",IF(AND(#REF!&gt;0,#REF!&lt;5),D136&amp;#REF!,D136&amp;"9"))</f>
        <v>ZZZ9</v>
      </c>
      <c r="L136" s="326">
        <f t="shared" si="3"/>
        <v>999</v>
      </c>
      <c r="M136" s="340">
        <f t="shared" si="4"/>
        <v>999</v>
      </c>
      <c r="N136" s="336"/>
      <c r="O136" s="329"/>
      <c r="P136" s="328">
        <f t="shared" si="5"/>
        <v>999</v>
      </c>
      <c r="Q136" s="329"/>
    </row>
    <row r="137" spans="1:17" x14ac:dyDescent="0.25">
      <c r="A137" s="316">
        <v>131</v>
      </c>
      <c r="B137" s="337"/>
      <c r="C137" s="337"/>
      <c r="D137" s="323"/>
      <c r="E137" s="320"/>
      <c r="F137" s="329"/>
      <c r="G137" s="329"/>
      <c r="H137" s="333"/>
      <c r="I137" s="334"/>
      <c r="J137" s="324" t="e">
        <f>IF(AND(Q137="",#REF!&gt;0,#REF!&lt;5),K137,)</f>
        <v>#REF!</v>
      </c>
      <c r="K137" s="325" t="str">
        <f>IF(D137="","ZZZ9",IF(AND(#REF!&gt;0,#REF!&lt;5),D137&amp;#REF!,D137&amp;"9"))</f>
        <v>ZZZ9</v>
      </c>
      <c r="L137" s="326">
        <f t="shared" si="3"/>
        <v>999</v>
      </c>
      <c r="M137" s="340">
        <f t="shared" si="4"/>
        <v>999</v>
      </c>
      <c r="N137" s="336"/>
      <c r="O137" s="329"/>
      <c r="P137" s="328">
        <f t="shared" si="5"/>
        <v>999</v>
      </c>
      <c r="Q137" s="329"/>
    </row>
    <row r="138" spans="1:17" x14ac:dyDescent="0.25">
      <c r="A138" s="316">
        <v>132</v>
      </c>
      <c r="B138" s="337"/>
      <c r="C138" s="337"/>
      <c r="D138" s="323"/>
      <c r="E138" s="320"/>
      <c r="F138" s="329"/>
      <c r="G138" s="329"/>
      <c r="H138" s="333"/>
      <c r="I138" s="334"/>
      <c r="J138" s="324" t="e">
        <f>IF(AND(Q138="",#REF!&gt;0,#REF!&lt;5),K138,)</f>
        <v>#REF!</v>
      </c>
      <c r="K138" s="325" t="str">
        <f>IF(D138="","ZZZ9",IF(AND(#REF!&gt;0,#REF!&lt;5),D138&amp;#REF!,D138&amp;"9"))</f>
        <v>ZZZ9</v>
      </c>
      <c r="L138" s="326">
        <f t="shared" si="3"/>
        <v>999</v>
      </c>
      <c r="M138" s="340">
        <f t="shared" si="4"/>
        <v>999</v>
      </c>
      <c r="N138" s="336"/>
      <c r="O138" s="329"/>
      <c r="P138" s="328">
        <f t="shared" si="5"/>
        <v>999</v>
      </c>
      <c r="Q138" s="329"/>
    </row>
    <row r="139" spans="1:17" x14ac:dyDescent="0.25">
      <c r="A139" s="316">
        <v>133</v>
      </c>
      <c r="B139" s="337"/>
      <c r="C139" s="337"/>
      <c r="D139" s="323"/>
      <c r="E139" s="320"/>
      <c r="F139" s="329"/>
      <c r="G139" s="329"/>
      <c r="H139" s="333"/>
      <c r="I139" s="334"/>
      <c r="J139" s="324" t="e">
        <f>IF(AND(Q139="",#REF!&gt;0,#REF!&lt;5),K139,)</f>
        <v>#REF!</v>
      </c>
      <c r="K139" s="325" t="str">
        <f>IF(D139="","ZZZ9",IF(AND(#REF!&gt;0,#REF!&lt;5),D139&amp;#REF!,D139&amp;"9"))</f>
        <v>ZZZ9</v>
      </c>
      <c r="L139" s="326">
        <f t="shared" si="3"/>
        <v>999</v>
      </c>
      <c r="M139" s="340">
        <f t="shared" si="4"/>
        <v>999</v>
      </c>
      <c r="N139" s="336"/>
      <c r="O139" s="329"/>
      <c r="P139" s="328">
        <f t="shared" si="5"/>
        <v>999</v>
      </c>
      <c r="Q139" s="329"/>
    </row>
    <row r="140" spans="1:17" x14ac:dyDescent="0.25">
      <c r="A140" s="316">
        <v>134</v>
      </c>
      <c r="B140" s="337"/>
      <c r="C140" s="337"/>
      <c r="D140" s="323"/>
      <c r="E140" s="320"/>
      <c r="F140" s="329"/>
      <c r="G140" s="329"/>
      <c r="H140" s="333"/>
      <c r="I140" s="334"/>
      <c r="J140" s="324" t="e">
        <f>IF(AND(Q140="",#REF!&gt;0,#REF!&lt;5),K140,)</f>
        <v>#REF!</v>
      </c>
      <c r="K140" s="325" t="str">
        <f>IF(D140="","ZZZ9",IF(AND(#REF!&gt;0,#REF!&lt;5),D140&amp;#REF!,D140&amp;"9"))</f>
        <v>ZZZ9</v>
      </c>
      <c r="L140" s="326">
        <f t="shared" si="3"/>
        <v>999</v>
      </c>
      <c r="M140" s="340">
        <f t="shared" si="4"/>
        <v>999</v>
      </c>
      <c r="N140" s="336"/>
      <c r="O140" s="329"/>
      <c r="P140" s="328">
        <f t="shared" si="5"/>
        <v>999</v>
      </c>
      <c r="Q140" s="329"/>
    </row>
    <row r="141" spans="1:17" x14ac:dyDescent="0.25">
      <c r="A141" s="316">
        <v>135</v>
      </c>
      <c r="B141" s="337"/>
      <c r="C141" s="337"/>
      <c r="D141" s="323"/>
      <c r="E141" s="320"/>
      <c r="F141" s="329"/>
      <c r="G141" s="329"/>
      <c r="H141" s="333"/>
      <c r="I141" s="334"/>
      <c r="J141" s="324" t="e">
        <f>IF(AND(Q141="",#REF!&gt;0,#REF!&lt;5),K141,)</f>
        <v>#REF!</v>
      </c>
      <c r="K141" s="325" t="str">
        <f>IF(D141="","ZZZ9",IF(AND(#REF!&gt;0,#REF!&lt;5),D141&amp;#REF!,D141&amp;"9"))</f>
        <v>ZZZ9</v>
      </c>
      <c r="L141" s="326">
        <f t="shared" si="3"/>
        <v>999</v>
      </c>
      <c r="M141" s="340">
        <f t="shared" si="4"/>
        <v>999</v>
      </c>
      <c r="N141" s="336"/>
      <c r="O141" s="334"/>
      <c r="P141" s="345">
        <f t="shared" si="5"/>
        <v>999</v>
      </c>
      <c r="Q141" s="334"/>
    </row>
    <row r="142" spans="1:17" x14ac:dyDescent="0.25">
      <c r="A142" s="316">
        <v>136</v>
      </c>
      <c r="B142" s="337"/>
      <c r="C142" s="337"/>
      <c r="D142" s="323"/>
      <c r="E142" s="320"/>
      <c r="F142" s="329"/>
      <c r="G142" s="329"/>
      <c r="H142" s="333"/>
      <c r="I142" s="334"/>
      <c r="J142" s="324" t="e">
        <f>IF(AND(Q142="",#REF!&gt;0,#REF!&lt;5),K142,)</f>
        <v>#REF!</v>
      </c>
      <c r="K142" s="325" t="str">
        <f>IF(D142="","ZZZ9",IF(AND(#REF!&gt;0,#REF!&lt;5),D142&amp;#REF!,D142&amp;"9"))</f>
        <v>ZZZ9</v>
      </c>
      <c r="L142" s="326">
        <f t="shared" si="3"/>
        <v>999</v>
      </c>
      <c r="M142" s="340">
        <f t="shared" si="4"/>
        <v>999</v>
      </c>
      <c r="N142" s="336"/>
      <c r="O142" s="329"/>
      <c r="P142" s="328">
        <f t="shared" si="5"/>
        <v>999</v>
      </c>
      <c r="Q142" s="329"/>
    </row>
    <row r="143" spans="1:17" x14ac:dyDescent="0.25">
      <c r="A143" s="316">
        <v>137</v>
      </c>
      <c r="B143" s="337"/>
      <c r="C143" s="337"/>
      <c r="D143" s="323"/>
      <c r="E143" s="320"/>
      <c r="F143" s="329"/>
      <c r="G143" s="329"/>
      <c r="H143" s="333"/>
      <c r="I143" s="334"/>
      <c r="J143" s="324" t="e">
        <f>IF(AND(Q143="",#REF!&gt;0,#REF!&lt;5),K143,)</f>
        <v>#REF!</v>
      </c>
      <c r="K143" s="325" t="str">
        <f>IF(D143="","ZZZ9",IF(AND(#REF!&gt;0,#REF!&lt;5),D143&amp;#REF!,D143&amp;"9"))</f>
        <v>ZZZ9</v>
      </c>
      <c r="L143" s="326">
        <f t="shared" si="3"/>
        <v>999</v>
      </c>
      <c r="M143" s="340">
        <f t="shared" si="4"/>
        <v>999</v>
      </c>
      <c r="N143" s="336"/>
      <c r="O143" s="329"/>
      <c r="P143" s="328">
        <f t="shared" si="5"/>
        <v>999</v>
      </c>
      <c r="Q143" s="329"/>
    </row>
    <row r="144" spans="1:17" x14ac:dyDescent="0.25">
      <c r="A144" s="316">
        <v>138</v>
      </c>
      <c r="B144" s="337"/>
      <c r="C144" s="337"/>
      <c r="D144" s="323"/>
      <c r="E144" s="320"/>
      <c r="F144" s="329"/>
      <c r="G144" s="329"/>
      <c r="H144" s="333"/>
      <c r="I144" s="334"/>
      <c r="J144" s="324" t="e">
        <f>IF(AND(Q144="",#REF!&gt;0,#REF!&lt;5),K144,)</f>
        <v>#REF!</v>
      </c>
      <c r="K144" s="325" t="str">
        <f>IF(D144="","ZZZ9",IF(AND(#REF!&gt;0,#REF!&lt;5),D144&amp;#REF!,D144&amp;"9"))</f>
        <v>ZZZ9</v>
      </c>
      <c r="L144" s="326">
        <f t="shared" si="3"/>
        <v>999</v>
      </c>
      <c r="M144" s="340">
        <f t="shared" si="4"/>
        <v>999</v>
      </c>
      <c r="N144" s="336"/>
      <c r="O144" s="329"/>
      <c r="P144" s="328">
        <f t="shared" si="5"/>
        <v>999</v>
      </c>
      <c r="Q144" s="329"/>
    </row>
    <row r="145" spans="1:17" x14ac:dyDescent="0.25">
      <c r="A145" s="316">
        <v>139</v>
      </c>
      <c r="B145" s="337"/>
      <c r="C145" s="337"/>
      <c r="D145" s="323"/>
      <c r="E145" s="320"/>
      <c r="F145" s="329"/>
      <c r="G145" s="329"/>
      <c r="H145" s="333"/>
      <c r="I145" s="334"/>
      <c r="J145" s="324" t="e">
        <f>IF(AND(Q145="",#REF!&gt;0,#REF!&lt;5),K145,)</f>
        <v>#REF!</v>
      </c>
      <c r="K145" s="325" t="str">
        <f>IF(D145="","ZZZ9",IF(AND(#REF!&gt;0,#REF!&lt;5),D145&amp;#REF!,D145&amp;"9"))</f>
        <v>ZZZ9</v>
      </c>
      <c r="L145" s="326">
        <f t="shared" si="3"/>
        <v>999</v>
      </c>
      <c r="M145" s="340">
        <f t="shared" si="4"/>
        <v>999</v>
      </c>
      <c r="N145" s="336"/>
      <c r="O145" s="329"/>
      <c r="P145" s="328">
        <f t="shared" si="5"/>
        <v>999</v>
      </c>
      <c r="Q145" s="329"/>
    </row>
    <row r="146" spans="1:17" x14ac:dyDescent="0.25">
      <c r="A146" s="316">
        <v>140</v>
      </c>
      <c r="B146" s="337"/>
      <c r="C146" s="337"/>
      <c r="D146" s="323"/>
      <c r="E146" s="320"/>
      <c r="F146" s="329"/>
      <c r="G146" s="329"/>
      <c r="H146" s="333"/>
      <c r="I146" s="334"/>
      <c r="J146" s="324" t="e">
        <f>IF(AND(Q146="",#REF!&gt;0,#REF!&lt;5),K146,)</f>
        <v>#REF!</v>
      </c>
      <c r="K146" s="325" t="str">
        <f>IF(D146="","ZZZ9",IF(AND(#REF!&gt;0,#REF!&lt;5),D146&amp;#REF!,D146&amp;"9"))</f>
        <v>ZZZ9</v>
      </c>
      <c r="L146" s="326">
        <f t="shared" si="3"/>
        <v>999</v>
      </c>
      <c r="M146" s="340">
        <f t="shared" si="4"/>
        <v>999</v>
      </c>
      <c r="N146" s="336"/>
      <c r="O146" s="329"/>
      <c r="P146" s="328">
        <f t="shared" si="5"/>
        <v>999</v>
      </c>
      <c r="Q146" s="329"/>
    </row>
    <row r="147" spans="1:17" x14ac:dyDescent="0.25">
      <c r="A147" s="316">
        <v>141</v>
      </c>
      <c r="B147" s="337"/>
      <c r="C147" s="337"/>
      <c r="D147" s="323"/>
      <c r="E147" s="320"/>
      <c r="F147" s="329"/>
      <c r="G147" s="329"/>
      <c r="H147" s="333"/>
      <c r="I147" s="334"/>
      <c r="J147" s="324" t="e">
        <f>IF(AND(Q147="",#REF!&gt;0,#REF!&lt;5),K147,)</f>
        <v>#REF!</v>
      </c>
      <c r="K147" s="325" t="str">
        <f>IF(D147="","ZZZ9",IF(AND(#REF!&gt;0,#REF!&lt;5),D147&amp;#REF!,D147&amp;"9"))</f>
        <v>ZZZ9</v>
      </c>
      <c r="L147" s="326">
        <f t="shared" si="3"/>
        <v>999</v>
      </c>
      <c r="M147" s="340">
        <f t="shared" si="4"/>
        <v>999</v>
      </c>
      <c r="N147" s="336"/>
      <c r="O147" s="329"/>
      <c r="P147" s="328">
        <f t="shared" si="5"/>
        <v>999</v>
      </c>
      <c r="Q147" s="329"/>
    </row>
    <row r="148" spans="1:17" x14ac:dyDescent="0.25">
      <c r="A148" s="316">
        <v>142</v>
      </c>
      <c r="B148" s="337"/>
      <c r="C148" s="337"/>
      <c r="D148" s="323"/>
      <c r="E148" s="320"/>
      <c r="F148" s="329"/>
      <c r="G148" s="329"/>
      <c r="H148" s="333"/>
      <c r="I148" s="334"/>
      <c r="J148" s="324" t="e">
        <f>IF(AND(Q148="",#REF!&gt;0,#REF!&lt;5),K148,)</f>
        <v>#REF!</v>
      </c>
      <c r="K148" s="325" t="str">
        <f>IF(D148="","ZZZ9",IF(AND(#REF!&gt;0,#REF!&lt;5),D148&amp;#REF!,D148&amp;"9"))</f>
        <v>ZZZ9</v>
      </c>
      <c r="L148" s="326">
        <f t="shared" si="3"/>
        <v>999</v>
      </c>
      <c r="M148" s="340">
        <f t="shared" si="4"/>
        <v>999</v>
      </c>
      <c r="N148" s="336"/>
      <c r="O148" s="334"/>
      <c r="P148" s="345">
        <f t="shared" si="5"/>
        <v>999</v>
      </c>
      <c r="Q148" s="334"/>
    </row>
    <row r="149" spans="1:17" x14ac:dyDescent="0.25">
      <c r="A149" s="316">
        <v>143</v>
      </c>
      <c r="B149" s="337"/>
      <c r="C149" s="337"/>
      <c r="D149" s="323"/>
      <c r="E149" s="320"/>
      <c r="F149" s="329"/>
      <c r="G149" s="329"/>
      <c r="H149" s="333"/>
      <c r="I149" s="334"/>
      <c r="J149" s="324" t="e">
        <f>IF(AND(Q149="",#REF!&gt;0,#REF!&lt;5),K149,)</f>
        <v>#REF!</v>
      </c>
      <c r="K149" s="325" t="str">
        <f>IF(D149="","ZZZ9",IF(AND(#REF!&gt;0,#REF!&lt;5),D149&amp;#REF!,D149&amp;"9"))</f>
        <v>ZZZ9</v>
      </c>
      <c r="L149" s="326">
        <f t="shared" si="3"/>
        <v>999</v>
      </c>
      <c r="M149" s="340">
        <f t="shared" si="4"/>
        <v>999</v>
      </c>
      <c r="N149" s="336"/>
      <c r="O149" s="329"/>
      <c r="P149" s="328">
        <f t="shared" si="5"/>
        <v>999</v>
      </c>
      <c r="Q149" s="329"/>
    </row>
    <row r="150" spans="1:17" x14ac:dyDescent="0.25">
      <c r="A150" s="316">
        <v>144</v>
      </c>
      <c r="B150" s="337"/>
      <c r="C150" s="337"/>
      <c r="D150" s="323"/>
      <c r="E150" s="320"/>
      <c r="F150" s="329"/>
      <c r="G150" s="329"/>
      <c r="H150" s="333"/>
      <c r="I150" s="334"/>
      <c r="J150" s="324" t="e">
        <f>IF(AND(Q150="",#REF!&gt;0,#REF!&lt;5),K150,)</f>
        <v>#REF!</v>
      </c>
      <c r="K150" s="325" t="str">
        <f>IF(D150="","ZZZ9",IF(AND(#REF!&gt;0,#REF!&lt;5),D150&amp;#REF!,D150&amp;"9"))</f>
        <v>ZZZ9</v>
      </c>
      <c r="L150" s="326">
        <f t="shared" si="3"/>
        <v>999</v>
      </c>
      <c r="M150" s="340">
        <f t="shared" si="4"/>
        <v>999</v>
      </c>
      <c r="N150" s="336"/>
      <c r="O150" s="329"/>
      <c r="P150" s="328">
        <f t="shared" si="5"/>
        <v>999</v>
      </c>
      <c r="Q150" s="329"/>
    </row>
    <row r="151" spans="1:17" x14ac:dyDescent="0.25">
      <c r="A151" s="316">
        <v>145</v>
      </c>
      <c r="B151" s="337"/>
      <c r="C151" s="337"/>
      <c r="D151" s="323"/>
      <c r="E151" s="320"/>
      <c r="F151" s="329"/>
      <c r="G151" s="329"/>
      <c r="H151" s="333"/>
      <c r="I151" s="334"/>
      <c r="J151" s="324" t="e">
        <f>IF(AND(Q151="",#REF!&gt;0,#REF!&lt;5),K151,)</f>
        <v>#REF!</v>
      </c>
      <c r="K151" s="325" t="str">
        <f>IF(D151="","ZZZ9",IF(AND(#REF!&gt;0,#REF!&lt;5),D151&amp;#REF!,D151&amp;"9"))</f>
        <v>ZZZ9</v>
      </c>
      <c r="L151" s="326">
        <f t="shared" si="3"/>
        <v>999</v>
      </c>
      <c r="M151" s="340">
        <f t="shared" si="4"/>
        <v>999</v>
      </c>
      <c r="N151" s="336"/>
      <c r="O151" s="329"/>
      <c r="P151" s="328">
        <f t="shared" si="5"/>
        <v>999</v>
      </c>
      <c r="Q151" s="329"/>
    </row>
    <row r="152" spans="1:17" x14ac:dyDescent="0.25">
      <c r="A152" s="316">
        <v>146</v>
      </c>
      <c r="B152" s="337"/>
      <c r="C152" s="337"/>
      <c r="D152" s="323"/>
      <c r="E152" s="320"/>
      <c r="F152" s="329"/>
      <c r="G152" s="329"/>
      <c r="H152" s="333"/>
      <c r="I152" s="334"/>
      <c r="J152" s="324" t="e">
        <f>IF(AND(Q152="",#REF!&gt;0,#REF!&lt;5),K152,)</f>
        <v>#REF!</v>
      </c>
      <c r="K152" s="325" t="str">
        <f>IF(D152="","ZZZ9",IF(AND(#REF!&gt;0,#REF!&lt;5),D152&amp;#REF!,D152&amp;"9"))</f>
        <v>ZZZ9</v>
      </c>
      <c r="L152" s="326">
        <f t="shared" si="3"/>
        <v>999</v>
      </c>
      <c r="M152" s="340">
        <f t="shared" si="4"/>
        <v>999</v>
      </c>
      <c r="N152" s="336"/>
      <c r="O152" s="329"/>
      <c r="P152" s="328">
        <f t="shared" si="5"/>
        <v>999</v>
      </c>
      <c r="Q152" s="329"/>
    </row>
    <row r="153" spans="1:17" x14ac:dyDescent="0.25">
      <c r="A153" s="316">
        <v>147</v>
      </c>
      <c r="B153" s="337"/>
      <c r="C153" s="337"/>
      <c r="D153" s="323"/>
      <c r="E153" s="320"/>
      <c r="F153" s="329"/>
      <c r="G153" s="329"/>
      <c r="H153" s="333"/>
      <c r="I153" s="334"/>
      <c r="J153" s="324" t="e">
        <f>IF(AND(Q153="",#REF!&gt;0,#REF!&lt;5),K153,)</f>
        <v>#REF!</v>
      </c>
      <c r="K153" s="325" t="str">
        <f>IF(D153="","ZZZ9",IF(AND(#REF!&gt;0,#REF!&lt;5),D153&amp;#REF!,D153&amp;"9"))</f>
        <v>ZZZ9</v>
      </c>
      <c r="L153" s="326">
        <f t="shared" si="3"/>
        <v>999</v>
      </c>
      <c r="M153" s="340">
        <f t="shared" si="4"/>
        <v>999</v>
      </c>
      <c r="N153" s="336"/>
      <c r="O153" s="329"/>
      <c r="P153" s="328">
        <f t="shared" si="5"/>
        <v>999</v>
      </c>
      <c r="Q153" s="329"/>
    </row>
    <row r="154" spans="1:17" x14ac:dyDescent="0.25">
      <c r="A154" s="316">
        <v>148</v>
      </c>
      <c r="B154" s="337"/>
      <c r="C154" s="337"/>
      <c r="D154" s="323"/>
      <c r="E154" s="320"/>
      <c r="F154" s="329"/>
      <c r="G154" s="329"/>
      <c r="H154" s="333"/>
      <c r="I154" s="334"/>
      <c r="J154" s="324" t="e">
        <f>IF(AND(Q154="",#REF!&gt;0,#REF!&lt;5),K154,)</f>
        <v>#REF!</v>
      </c>
      <c r="K154" s="325" t="str">
        <f>IF(D154="","ZZZ9",IF(AND(#REF!&gt;0,#REF!&lt;5),D154&amp;#REF!,D154&amp;"9"))</f>
        <v>ZZZ9</v>
      </c>
      <c r="L154" s="326">
        <f t="shared" si="3"/>
        <v>999</v>
      </c>
      <c r="M154" s="340">
        <f t="shared" si="4"/>
        <v>999</v>
      </c>
      <c r="N154" s="336"/>
      <c r="O154" s="329"/>
      <c r="P154" s="328">
        <f t="shared" si="5"/>
        <v>999</v>
      </c>
      <c r="Q154" s="329"/>
    </row>
    <row r="155" spans="1:17" x14ac:dyDescent="0.25">
      <c r="A155" s="316">
        <v>149</v>
      </c>
      <c r="B155" s="337"/>
      <c r="C155" s="337"/>
      <c r="D155" s="323"/>
      <c r="E155" s="320"/>
      <c r="F155" s="329"/>
      <c r="G155" s="329"/>
      <c r="H155" s="333"/>
      <c r="I155" s="334"/>
      <c r="J155" s="324" t="e">
        <f>IF(AND(Q155="",#REF!&gt;0,#REF!&lt;5),K155,)</f>
        <v>#REF!</v>
      </c>
      <c r="K155" s="325" t="str">
        <f>IF(D155="","ZZZ9",IF(AND(#REF!&gt;0,#REF!&lt;5),D155&amp;#REF!,D155&amp;"9"))</f>
        <v>ZZZ9</v>
      </c>
      <c r="L155" s="326">
        <f t="shared" si="3"/>
        <v>999</v>
      </c>
      <c r="M155" s="340">
        <f t="shared" si="4"/>
        <v>999</v>
      </c>
      <c r="N155" s="336"/>
      <c r="O155" s="329"/>
      <c r="P155" s="328">
        <f t="shared" si="5"/>
        <v>999</v>
      </c>
      <c r="Q155" s="329"/>
    </row>
    <row r="156" spans="1:17" x14ac:dyDescent="0.25">
      <c r="A156" s="316">
        <v>150</v>
      </c>
      <c r="B156" s="337"/>
      <c r="C156" s="337"/>
      <c r="D156" s="323"/>
      <c r="E156" s="320"/>
      <c r="F156" s="329"/>
      <c r="G156" s="329"/>
      <c r="H156" s="333"/>
      <c r="I156" s="334"/>
      <c r="J156" s="324" t="e">
        <f>IF(AND(Q156="",#REF!&gt;0,#REF!&lt;5),K156,)</f>
        <v>#REF!</v>
      </c>
      <c r="K156" s="325" t="str">
        <f>IF(D156="","ZZZ9",IF(AND(#REF!&gt;0,#REF!&lt;5),D156&amp;#REF!,D156&amp;"9"))</f>
        <v>ZZZ9</v>
      </c>
      <c r="L156" s="326">
        <f t="shared" si="3"/>
        <v>999</v>
      </c>
      <c r="M156" s="340">
        <f t="shared" si="4"/>
        <v>999</v>
      </c>
      <c r="N156" s="336"/>
      <c r="O156" s="329"/>
      <c r="P156" s="328">
        <f t="shared" si="5"/>
        <v>999</v>
      </c>
      <c r="Q156" s="329"/>
    </row>
  </sheetData>
  <conditionalFormatting sqref="E7:E156">
    <cfRule type="expression" dxfId="141" priority="18" stopIfTrue="1">
      <formula>AND(ROUNDDOWN(($A$4-E7)/365.25,0)&lt;=13,G7&lt;&gt;"OK")</formula>
    </cfRule>
    <cfRule type="expression" dxfId="140" priority="19" stopIfTrue="1">
      <formula>AND(ROUNDDOWN(($A$4-E7)/365.25,0)&lt;=14,G7&lt;&gt;"OK")</formula>
    </cfRule>
    <cfRule type="expression" dxfId="139" priority="20" stopIfTrue="1">
      <formula>AND(ROUNDDOWN(($A$4-E7)/365.25,0)&lt;=17,G7&lt;&gt;"OK")</formula>
    </cfRule>
  </conditionalFormatting>
  <conditionalFormatting sqref="J7:J156">
    <cfRule type="cellIs" dxfId="138" priority="17" stopIfTrue="1" operator="equal">
      <formula>"Z"</formula>
    </cfRule>
  </conditionalFormatting>
  <conditionalFormatting sqref="A7:D156">
    <cfRule type="expression" dxfId="137" priority="16" stopIfTrue="1">
      <formula>$Q7&gt;=1</formula>
    </cfRule>
  </conditionalFormatting>
  <conditionalFormatting sqref="E7:E14">
    <cfRule type="expression" dxfId="136" priority="13" stopIfTrue="1">
      <formula>AND(ROUNDDOWN(($A$4-E7)/365.25,0)&lt;=13,G7&lt;&gt;"OK")</formula>
    </cfRule>
    <cfRule type="expression" dxfId="135" priority="14" stopIfTrue="1">
      <formula>AND(ROUNDDOWN(($A$4-E7)/365.25,0)&lt;=14,G7&lt;&gt;"OK")</formula>
    </cfRule>
    <cfRule type="expression" dxfId="134" priority="15" stopIfTrue="1">
      <formula>AND(ROUNDDOWN(($A$4-E7)/365.25,0)&lt;=17,G7&lt;&gt;"OK")</formula>
    </cfRule>
  </conditionalFormatting>
  <conditionalFormatting sqref="J7:J14">
    <cfRule type="cellIs" dxfId="133" priority="12" stopIfTrue="1" operator="equal">
      <formula>"Z"</formula>
    </cfRule>
  </conditionalFormatting>
  <conditionalFormatting sqref="B7:D14">
    <cfRule type="expression" dxfId="132" priority="11" stopIfTrue="1">
      <formula>$Q7&gt;=1</formula>
    </cfRule>
  </conditionalFormatting>
  <conditionalFormatting sqref="E7:E14">
    <cfRule type="expression" dxfId="131" priority="8" stopIfTrue="1">
      <formula>AND(ROUNDDOWN(($A$4-E7)/365.25,0)&lt;=13,G7&lt;&gt;"OK")</formula>
    </cfRule>
    <cfRule type="expression" dxfId="130" priority="9" stopIfTrue="1">
      <formula>AND(ROUNDDOWN(($A$4-E7)/365.25,0)&lt;=14,G7&lt;&gt;"OK")</formula>
    </cfRule>
    <cfRule type="expression" dxfId="129" priority="10" stopIfTrue="1">
      <formula>AND(ROUNDDOWN(($A$4-E7)/365.25,0)&lt;=17,G7&lt;&gt;"OK")</formula>
    </cfRule>
  </conditionalFormatting>
  <conditionalFormatting sqref="B7:D14">
    <cfRule type="expression" dxfId="128" priority="7" stopIfTrue="1">
      <formula>$Q7&gt;=1</formula>
    </cfRule>
  </conditionalFormatting>
  <conditionalFormatting sqref="E7:E27 E29:E37">
    <cfRule type="expression" dxfId="127" priority="4" stopIfTrue="1">
      <formula>AND(ROUNDDOWN(($A$4-E7)/365.25,0)&lt;=13,G7&lt;&gt;"OK")</formula>
    </cfRule>
    <cfRule type="expression" dxfId="126" priority="5" stopIfTrue="1">
      <formula>AND(ROUNDDOWN(($A$4-E7)/365.25,0)&lt;=14,G7&lt;&gt;"OK")</formula>
    </cfRule>
    <cfRule type="expression" dxfId="125" priority="6" stopIfTrue="1">
      <formula>AND(ROUNDDOWN(($A$4-E7)/365.25,0)&lt;=17,G7&lt;&gt;"OK")</formula>
    </cfRule>
  </conditionalFormatting>
  <conditionalFormatting sqref="B7:D37">
    <cfRule type="expression" dxfId="124" priority="3" stopIfTrue="1">
      <formula>$Q7&gt;=1</formula>
    </cfRule>
  </conditionalFormatting>
  <conditionalFormatting sqref="D18">
    <cfRule type="expression" dxfId="123" priority="2" stopIfTrue="1">
      <formula>$Q18&gt;=1</formula>
    </cfRule>
  </conditionalFormatting>
  <conditionalFormatting sqref="D18">
    <cfRule type="expression" dxfId="122" priority="1" stopIfTrue="1">
      <formula>$Q18&gt;=1</formula>
    </cfRule>
  </conditionalFormatting>
  <printOptions horizontalCentered="1"/>
  <pageMargins left="0.35" right="0.35" top="0.39" bottom="0.39" header="0" footer="0"/>
  <pageSetup paperSize="9" orientation="landscape" horizontalDpi="200" verticalDpi="200" r:id="rId1"/>
  <headerFooter alignWithMargins="0"/>
  <rowBreaks count="6" manualBreakCount="6">
    <brk id="26" max="16383" man="1"/>
    <brk id="46" max="16383" man="1"/>
    <brk id="66" max="16383" man="1"/>
    <brk id="86" max="16383" man="1"/>
    <brk id="106" max="16383" man="1"/>
    <brk id="126" max="16383" man="1"/>
  </rowBreaks>
  <colBreaks count="1" manualBreakCount="1">
    <brk id="17"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735233" r:id="rId4" name="Button 1">
              <controlPr defaultSize="0" print="0" autoFill="0" autoPict="0" macro="[1]!egyeni_fotabla_sorsolasi_ranglista">
                <anchor moveWithCells="1" sizeWithCells="1">
                  <from>
                    <xdr:col>7</xdr:col>
                    <xdr:colOff>205740</xdr:colOff>
                    <xdr:row>0</xdr:row>
                    <xdr:rowOff>68580</xdr:rowOff>
                  </from>
                  <to>
                    <xdr:col>14</xdr:col>
                    <xdr:colOff>129540</xdr:colOff>
                    <xdr:row>1</xdr:row>
                    <xdr:rowOff>137160</xdr:rowOff>
                  </to>
                </anchor>
              </controlPr>
            </control>
          </mc:Choice>
        </mc:AlternateContent>
      </controls>
    </mc:Choice>
  </mc:AlternateConten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EB9891-89CD-4638-B17E-A3FA6760B59D}">
  <sheetPr codeName="Munka48">
    <tabColor indexed="11"/>
  </sheetPr>
  <dimension ref="A1:AK47"/>
  <sheetViews>
    <sheetView topLeftCell="A7" zoomScale="98" zoomScaleNormal="98" workbookViewId="0">
      <selection activeCell="L7" sqref="L7:L17"/>
    </sheetView>
  </sheetViews>
  <sheetFormatPr defaultRowHeight="13.2" x14ac:dyDescent="0.25"/>
  <cols>
    <col min="1" max="1" width="6.109375" style="270" customWidth="1"/>
    <col min="2" max="2" width="4.44140625" style="270" customWidth="1"/>
    <col min="3" max="3" width="8.33203125" style="270" customWidth="1"/>
    <col min="4" max="4" width="7.109375" style="270" customWidth="1"/>
    <col min="5" max="5" width="9.33203125" style="270" customWidth="1"/>
    <col min="6" max="6" width="7.109375" style="270" customWidth="1"/>
    <col min="7" max="7" width="9.33203125" style="270" customWidth="1"/>
    <col min="8" max="8" width="7.109375" style="270" customWidth="1"/>
    <col min="9" max="9" width="9.33203125" style="270" customWidth="1"/>
    <col min="10" max="10" width="13.5546875" style="270" customWidth="1"/>
    <col min="11" max="13" width="8.5546875" style="270" customWidth="1"/>
    <col min="14" max="14" width="8.88671875" style="270"/>
    <col min="15" max="15" width="11.44140625" style="270" customWidth="1"/>
    <col min="16" max="17" width="8.44140625" style="270" customWidth="1"/>
    <col min="18" max="18" width="10.88671875" style="270" customWidth="1"/>
    <col min="19" max="21" width="8.44140625" style="270" customWidth="1"/>
    <col min="22" max="24" width="8.88671875" style="270"/>
    <col min="25" max="37" width="0" style="270" hidden="1" customWidth="1"/>
    <col min="38" max="256" width="8.88671875" style="270"/>
    <col min="257" max="257" width="6.109375" style="270" customWidth="1"/>
    <col min="258" max="258" width="4.44140625" style="270" customWidth="1"/>
    <col min="259" max="259" width="8.33203125" style="270" customWidth="1"/>
    <col min="260" max="260" width="7.109375" style="270" customWidth="1"/>
    <col min="261" max="261" width="9.33203125" style="270" customWidth="1"/>
    <col min="262" max="262" width="7.109375" style="270" customWidth="1"/>
    <col min="263" max="263" width="9.33203125" style="270" customWidth="1"/>
    <col min="264" max="264" width="7.109375" style="270" customWidth="1"/>
    <col min="265" max="265" width="9.33203125" style="270" customWidth="1"/>
    <col min="266" max="266" width="13.5546875" style="270" customWidth="1"/>
    <col min="267" max="269" width="8.5546875" style="270" customWidth="1"/>
    <col min="270" max="270" width="8.88671875" style="270"/>
    <col min="271" max="271" width="11.44140625" style="270" customWidth="1"/>
    <col min="272" max="273" width="8.44140625" style="270" customWidth="1"/>
    <col min="274" max="274" width="10.88671875" style="270" customWidth="1"/>
    <col min="275" max="277" width="8.44140625" style="270" customWidth="1"/>
    <col min="278" max="280" width="8.88671875" style="270"/>
    <col min="281" max="293" width="0" style="270" hidden="1" customWidth="1"/>
    <col min="294" max="512" width="8.88671875" style="270"/>
    <col min="513" max="513" width="6.109375" style="270" customWidth="1"/>
    <col min="514" max="514" width="4.44140625" style="270" customWidth="1"/>
    <col min="515" max="515" width="8.33203125" style="270" customWidth="1"/>
    <col min="516" max="516" width="7.109375" style="270" customWidth="1"/>
    <col min="517" max="517" width="9.33203125" style="270" customWidth="1"/>
    <col min="518" max="518" width="7.109375" style="270" customWidth="1"/>
    <col min="519" max="519" width="9.33203125" style="270" customWidth="1"/>
    <col min="520" max="520" width="7.109375" style="270" customWidth="1"/>
    <col min="521" max="521" width="9.33203125" style="270" customWidth="1"/>
    <col min="522" max="522" width="13.5546875" style="270" customWidth="1"/>
    <col min="523" max="525" width="8.5546875" style="270" customWidth="1"/>
    <col min="526" max="526" width="8.88671875" style="270"/>
    <col min="527" max="527" width="11.44140625" style="270" customWidth="1"/>
    <col min="528" max="529" width="8.44140625" style="270" customWidth="1"/>
    <col min="530" max="530" width="10.88671875" style="270" customWidth="1"/>
    <col min="531" max="533" width="8.44140625" style="270" customWidth="1"/>
    <col min="534" max="536" width="8.88671875" style="270"/>
    <col min="537" max="549" width="0" style="270" hidden="1" customWidth="1"/>
    <col min="550" max="768" width="8.88671875" style="270"/>
    <col min="769" max="769" width="6.109375" style="270" customWidth="1"/>
    <col min="770" max="770" width="4.44140625" style="270" customWidth="1"/>
    <col min="771" max="771" width="8.33203125" style="270" customWidth="1"/>
    <col min="772" max="772" width="7.109375" style="270" customWidth="1"/>
    <col min="773" max="773" width="9.33203125" style="270" customWidth="1"/>
    <col min="774" max="774" width="7.109375" style="270" customWidth="1"/>
    <col min="775" max="775" width="9.33203125" style="270" customWidth="1"/>
    <col min="776" max="776" width="7.109375" style="270" customWidth="1"/>
    <col min="777" max="777" width="9.33203125" style="270" customWidth="1"/>
    <col min="778" max="778" width="13.5546875" style="270" customWidth="1"/>
    <col min="779" max="781" width="8.5546875" style="270" customWidth="1"/>
    <col min="782" max="782" width="8.88671875" style="270"/>
    <col min="783" max="783" width="11.44140625" style="270" customWidth="1"/>
    <col min="784" max="785" width="8.44140625" style="270" customWidth="1"/>
    <col min="786" max="786" width="10.88671875" style="270" customWidth="1"/>
    <col min="787" max="789" width="8.44140625" style="270" customWidth="1"/>
    <col min="790" max="792" width="8.88671875" style="270"/>
    <col min="793" max="805" width="0" style="270" hidden="1" customWidth="1"/>
    <col min="806" max="1024" width="8.88671875" style="270"/>
    <col min="1025" max="1025" width="6.109375" style="270" customWidth="1"/>
    <col min="1026" max="1026" width="4.44140625" style="270" customWidth="1"/>
    <col min="1027" max="1027" width="8.33203125" style="270" customWidth="1"/>
    <col min="1028" max="1028" width="7.109375" style="270" customWidth="1"/>
    <col min="1029" max="1029" width="9.33203125" style="270" customWidth="1"/>
    <col min="1030" max="1030" width="7.109375" style="270" customWidth="1"/>
    <col min="1031" max="1031" width="9.33203125" style="270" customWidth="1"/>
    <col min="1032" max="1032" width="7.109375" style="270" customWidth="1"/>
    <col min="1033" max="1033" width="9.33203125" style="270" customWidth="1"/>
    <col min="1034" max="1034" width="13.5546875" style="270" customWidth="1"/>
    <col min="1035" max="1037" width="8.5546875" style="270" customWidth="1"/>
    <col min="1038" max="1038" width="8.88671875" style="270"/>
    <col min="1039" max="1039" width="11.44140625" style="270" customWidth="1"/>
    <col min="1040" max="1041" width="8.44140625" style="270" customWidth="1"/>
    <col min="1042" max="1042" width="10.88671875" style="270" customWidth="1"/>
    <col min="1043" max="1045" width="8.44140625" style="270" customWidth="1"/>
    <col min="1046" max="1048" width="8.88671875" style="270"/>
    <col min="1049" max="1061" width="0" style="270" hidden="1" customWidth="1"/>
    <col min="1062" max="1280" width="8.88671875" style="270"/>
    <col min="1281" max="1281" width="6.109375" style="270" customWidth="1"/>
    <col min="1282" max="1282" width="4.44140625" style="270" customWidth="1"/>
    <col min="1283" max="1283" width="8.33203125" style="270" customWidth="1"/>
    <col min="1284" max="1284" width="7.109375" style="270" customWidth="1"/>
    <col min="1285" max="1285" width="9.33203125" style="270" customWidth="1"/>
    <col min="1286" max="1286" width="7.109375" style="270" customWidth="1"/>
    <col min="1287" max="1287" width="9.33203125" style="270" customWidth="1"/>
    <col min="1288" max="1288" width="7.109375" style="270" customWidth="1"/>
    <col min="1289" max="1289" width="9.33203125" style="270" customWidth="1"/>
    <col min="1290" max="1290" width="13.5546875" style="270" customWidth="1"/>
    <col min="1291" max="1293" width="8.5546875" style="270" customWidth="1"/>
    <col min="1294" max="1294" width="8.88671875" style="270"/>
    <col min="1295" max="1295" width="11.44140625" style="270" customWidth="1"/>
    <col min="1296" max="1297" width="8.44140625" style="270" customWidth="1"/>
    <col min="1298" max="1298" width="10.88671875" style="270" customWidth="1"/>
    <col min="1299" max="1301" width="8.44140625" style="270" customWidth="1"/>
    <col min="1302" max="1304" width="8.88671875" style="270"/>
    <col min="1305" max="1317" width="0" style="270" hidden="1" customWidth="1"/>
    <col min="1318" max="1536" width="8.88671875" style="270"/>
    <col min="1537" max="1537" width="6.109375" style="270" customWidth="1"/>
    <col min="1538" max="1538" width="4.44140625" style="270" customWidth="1"/>
    <col min="1539" max="1539" width="8.33203125" style="270" customWidth="1"/>
    <col min="1540" max="1540" width="7.109375" style="270" customWidth="1"/>
    <col min="1541" max="1541" width="9.33203125" style="270" customWidth="1"/>
    <col min="1542" max="1542" width="7.109375" style="270" customWidth="1"/>
    <col min="1543" max="1543" width="9.33203125" style="270" customWidth="1"/>
    <col min="1544" max="1544" width="7.109375" style="270" customWidth="1"/>
    <col min="1545" max="1545" width="9.33203125" style="270" customWidth="1"/>
    <col min="1546" max="1546" width="13.5546875" style="270" customWidth="1"/>
    <col min="1547" max="1549" width="8.5546875" style="270" customWidth="1"/>
    <col min="1550" max="1550" width="8.88671875" style="270"/>
    <col min="1551" max="1551" width="11.44140625" style="270" customWidth="1"/>
    <col min="1552" max="1553" width="8.44140625" style="270" customWidth="1"/>
    <col min="1554" max="1554" width="10.88671875" style="270" customWidth="1"/>
    <col min="1555" max="1557" width="8.44140625" style="270" customWidth="1"/>
    <col min="1558" max="1560" width="8.88671875" style="270"/>
    <col min="1561" max="1573" width="0" style="270" hidden="1" customWidth="1"/>
    <col min="1574" max="1792" width="8.88671875" style="270"/>
    <col min="1793" max="1793" width="6.109375" style="270" customWidth="1"/>
    <col min="1794" max="1794" width="4.44140625" style="270" customWidth="1"/>
    <col min="1795" max="1795" width="8.33203125" style="270" customWidth="1"/>
    <col min="1796" max="1796" width="7.109375" style="270" customWidth="1"/>
    <col min="1797" max="1797" width="9.33203125" style="270" customWidth="1"/>
    <col min="1798" max="1798" width="7.109375" style="270" customWidth="1"/>
    <col min="1799" max="1799" width="9.33203125" style="270" customWidth="1"/>
    <col min="1800" max="1800" width="7.109375" style="270" customWidth="1"/>
    <col min="1801" max="1801" width="9.33203125" style="270" customWidth="1"/>
    <col min="1802" max="1802" width="13.5546875" style="270" customWidth="1"/>
    <col min="1803" max="1805" width="8.5546875" style="270" customWidth="1"/>
    <col min="1806" max="1806" width="8.88671875" style="270"/>
    <col min="1807" max="1807" width="11.44140625" style="270" customWidth="1"/>
    <col min="1808" max="1809" width="8.44140625" style="270" customWidth="1"/>
    <col min="1810" max="1810" width="10.88671875" style="270" customWidth="1"/>
    <col min="1811" max="1813" width="8.44140625" style="270" customWidth="1"/>
    <col min="1814" max="1816" width="8.88671875" style="270"/>
    <col min="1817" max="1829" width="0" style="270" hidden="1" customWidth="1"/>
    <col min="1830" max="2048" width="8.88671875" style="270"/>
    <col min="2049" max="2049" width="6.109375" style="270" customWidth="1"/>
    <col min="2050" max="2050" width="4.44140625" style="270" customWidth="1"/>
    <col min="2051" max="2051" width="8.33203125" style="270" customWidth="1"/>
    <col min="2052" max="2052" width="7.109375" style="270" customWidth="1"/>
    <col min="2053" max="2053" width="9.33203125" style="270" customWidth="1"/>
    <col min="2054" max="2054" width="7.109375" style="270" customWidth="1"/>
    <col min="2055" max="2055" width="9.33203125" style="270" customWidth="1"/>
    <col min="2056" max="2056" width="7.109375" style="270" customWidth="1"/>
    <col min="2057" max="2057" width="9.33203125" style="270" customWidth="1"/>
    <col min="2058" max="2058" width="13.5546875" style="270" customWidth="1"/>
    <col min="2059" max="2061" width="8.5546875" style="270" customWidth="1"/>
    <col min="2062" max="2062" width="8.88671875" style="270"/>
    <col min="2063" max="2063" width="11.44140625" style="270" customWidth="1"/>
    <col min="2064" max="2065" width="8.44140625" style="270" customWidth="1"/>
    <col min="2066" max="2066" width="10.88671875" style="270" customWidth="1"/>
    <col min="2067" max="2069" width="8.44140625" style="270" customWidth="1"/>
    <col min="2070" max="2072" width="8.88671875" style="270"/>
    <col min="2073" max="2085" width="0" style="270" hidden="1" customWidth="1"/>
    <col min="2086" max="2304" width="8.88671875" style="270"/>
    <col min="2305" max="2305" width="6.109375" style="270" customWidth="1"/>
    <col min="2306" max="2306" width="4.44140625" style="270" customWidth="1"/>
    <col min="2307" max="2307" width="8.33203125" style="270" customWidth="1"/>
    <col min="2308" max="2308" width="7.109375" style="270" customWidth="1"/>
    <col min="2309" max="2309" width="9.33203125" style="270" customWidth="1"/>
    <col min="2310" max="2310" width="7.109375" style="270" customWidth="1"/>
    <col min="2311" max="2311" width="9.33203125" style="270" customWidth="1"/>
    <col min="2312" max="2312" width="7.109375" style="270" customWidth="1"/>
    <col min="2313" max="2313" width="9.33203125" style="270" customWidth="1"/>
    <col min="2314" max="2314" width="13.5546875" style="270" customWidth="1"/>
    <col min="2315" max="2317" width="8.5546875" style="270" customWidth="1"/>
    <col min="2318" max="2318" width="8.88671875" style="270"/>
    <col min="2319" max="2319" width="11.44140625" style="270" customWidth="1"/>
    <col min="2320" max="2321" width="8.44140625" style="270" customWidth="1"/>
    <col min="2322" max="2322" width="10.88671875" style="270" customWidth="1"/>
    <col min="2323" max="2325" width="8.44140625" style="270" customWidth="1"/>
    <col min="2326" max="2328" width="8.88671875" style="270"/>
    <col min="2329" max="2341" width="0" style="270" hidden="1" customWidth="1"/>
    <col min="2342" max="2560" width="8.88671875" style="270"/>
    <col min="2561" max="2561" width="6.109375" style="270" customWidth="1"/>
    <col min="2562" max="2562" width="4.44140625" style="270" customWidth="1"/>
    <col min="2563" max="2563" width="8.33203125" style="270" customWidth="1"/>
    <col min="2564" max="2564" width="7.109375" style="270" customWidth="1"/>
    <col min="2565" max="2565" width="9.33203125" style="270" customWidth="1"/>
    <col min="2566" max="2566" width="7.109375" style="270" customWidth="1"/>
    <col min="2567" max="2567" width="9.33203125" style="270" customWidth="1"/>
    <col min="2568" max="2568" width="7.109375" style="270" customWidth="1"/>
    <col min="2569" max="2569" width="9.33203125" style="270" customWidth="1"/>
    <col min="2570" max="2570" width="13.5546875" style="270" customWidth="1"/>
    <col min="2571" max="2573" width="8.5546875" style="270" customWidth="1"/>
    <col min="2574" max="2574" width="8.88671875" style="270"/>
    <col min="2575" max="2575" width="11.44140625" style="270" customWidth="1"/>
    <col min="2576" max="2577" width="8.44140625" style="270" customWidth="1"/>
    <col min="2578" max="2578" width="10.88671875" style="270" customWidth="1"/>
    <col min="2579" max="2581" width="8.44140625" style="270" customWidth="1"/>
    <col min="2582" max="2584" width="8.88671875" style="270"/>
    <col min="2585" max="2597" width="0" style="270" hidden="1" customWidth="1"/>
    <col min="2598" max="2816" width="8.88671875" style="270"/>
    <col min="2817" max="2817" width="6.109375" style="270" customWidth="1"/>
    <col min="2818" max="2818" width="4.44140625" style="270" customWidth="1"/>
    <col min="2819" max="2819" width="8.33203125" style="270" customWidth="1"/>
    <col min="2820" max="2820" width="7.109375" style="270" customWidth="1"/>
    <col min="2821" max="2821" width="9.33203125" style="270" customWidth="1"/>
    <col min="2822" max="2822" width="7.109375" style="270" customWidth="1"/>
    <col min="2823" max="2823" width="9.33203125" style="270" customWidth="1"/>
    <col min="2824" max="2824" width="7.109375" style="270" customWidth="1"/>
    <col min="2825" max="2825" width="9.33203125" style="270" customWidth="1"/>
    <col min="2826" max="2826" width="13.5546875" style="270" customWidth="1"/>
    <col min="2827" max="2829" width="8.5546875" style="270" customWidth="1"/>
    <col min="2830" max="2830" width="8.88671875" style="270"/>
    <col min="2831" max="2831" width="11.44140625" style="270" customWidth="1"/>
    <col min="2832" max="2833" width="8.44140625" style="270" customWidth="1"/>
    <col min="2834" max="2834" width="10.88671875" style="270" customWidth="1"/>
    <col min="2835" max="2837" width="8.44140625" style="270" customWidth="1"/>
    <col min="2838" max="2840" width="8.88671875" style="270"/>
    <col min="2841" max="2853" width="0" style="270" hidden="1" customWidth="1"/>
    <col min="2854" max="3072" width="8.88671875" style="270"/>
    <col min="3073" max="3073" width="6.109375" style="270" customWidth="1"/>
    <col min="3074" max="3074" width="4.44140625" style="270" customWidth="1"/>
    <col min="3075" max="3075" width="8.33203125" style="270" customWidth="1"/>
    <col min="3076" max="3076" width="7.109375" style="270" customWidth="1"/>
    <col min="3077" max="3077" width="9.33203125" style="270" customWidth="1"/>
    <col min="3078" max="3078" width="7.109375" style="270" customWidth="1"/>
    <col min="3079" max="3079" width="9.33203125" style="270" customWidth="1"/>
    <col min="3080" max="3080" width="7.109375" style="270" customWidth="1"/>
    <col min="3081" max="3081" width="9.33203125" style="270" customWidth="1"/>
    <col min="3082" max="3082" width="13.5546875" style="270" customWidth="1"/>
    <col min="3083" max="3085" width="8.5546875" style="270" customWidth="1"/>
    <col min="3086" max="3086" width="8.88671875" style="270"/>
    <col min="3087" max="3087" width="11.44140625" style="270" customWidth="1"/>
    <col min="3088" max="3089" width="8.44140625" style="270" customWidth="1"/>
    <col min="3090" max="3090" width="10.88671875" style="270" customWidth="1"/>
    <col min="3091" max="3093" width="8.44140625" style="270" customWidth="1"/>
    <col min="3094" max="3096" width="8.88671875" style="270"/>
    <col min="3097" max="3109" width="0" style="270" hidden="1" customWidth="1"/>
    <col min="3110" max="3328" width="8.88671875" style="270"/>
    <col min="3329" max="3329" width="6.109375" style="270" customWidth="1"/>
    <col min="3330" max="3330" width="4.44140625" style="270" customWidth="1"/>
    <col min="3331" max="3331" width="8.33203125" style="270" customWidth="1"/>
    <col min="3332" max="3332" width="7.109375" style="270" customWidth="1"/>
    <col min="3333" max="3333" width="9.33203125" style="270" customWidth="1"/>
    <col min="3334" max="3334" width="7.109375" style="270" customWidth="1"/>
    <col min="3335" max="3335" width="9.33203125" style="270" customWidth="1"/>
    <col min="3336" max="3336" width="7.109375" style="270" customWidth="1"/>
    <col min="3337" max="3337" width="9.33203125" style="270" customWidth="1"/>
    <col min="3338" max="3338" width="13.5546875" style="270" customWidth="1"/>
    <col min="3339" max="3341" width="8.5546875" style="270" customWidth="1"/>
    <col min="3342" max="3342" width="8.88671875" style="270"/>
    <col min="3343" max="3343" width="11.44140625" style="270" customWidth="1"/>
    <col min="3344" max="3345" width="8.44140625" style="270" customWidth="1"/>
    <col min="3346" max="3346" width="10.88671875" style="270" customWidth="1"/>
    <col min="3347" max="3349" width="8.44140625" style="270" customWidth="1"/>
    <col min="3350" max="3352" width="8.88671875" style="270"/>
    <col min="3353" max="3365" width="0" style="270" hidden="1" customWidth="1"/>
    <col min="3366" max="3584" width="8.88671875" style="270"/>
    <col min="3585" max="3585" width="6.109375" style="270" customWidth="1"/>
    <col min="3586" max="3586" width="4.44140625" style="270" customWidth="1"/>
    <col min="3587" max="3587" width="8.33203125" style="270" customWidth="1"/>
    <col min="3588" max="3588" width="7.109375" style="270" customWidth="1"/>
    <col min="3589" max="3589" width="9.33203125" style="270" customWidth="1"/>
    <col min="3590" max="3590" width="7.109375" style="270" customWidth="1"/>
    <col min="3591" max="3591" width="9.33203125" style="270" customWidth="1"/>
    <col min="3592" max="3592" width="7.109375" style="270" customWidth="1"/>
    <col min="3593" max="3593" width="9.33203125" style="270" customWidth="1"/>
    <col min="3594" max="3594" width="13.5546875" style="270" customWidth="1"/>
    <col min="3595" max="3597" width="8.5546875" style="270" customWidth="1"/>
    <col min="3598" max="3598" width="8.88671875" style="270"/>
    <col min="3599" max="3599" width="11.44140625" style="270" customWidth="1"/>
    <col min="3600" max="3601" width="8.44140625" style="270" customWidth="1"/>
    <col min="3602" max="3602" width="10.88671875" style="270" customWidth="1"/>
    <col min="3603" max="3605" width="8.44140625" style="270" customWidth="1"/>
    <col min="3606" max="3608" width="8.88671875" style="270"/>
    <col min="3609" max="3621" width="0" style="270" hidden="1" customWidth="1"/>
    <col min="3622" max="3840" width="8.88671875" style="270"/>
    <col min="3841" max="3841" width="6.109375" style="270" customWidth="1"/>
    <col min="3842" max="3842" width="4.44140625" style="270" customWidth="1"/>
    <col min="3843" max="3843" width="8.33203125" style="270" customWidth="1"/>
    <col min="3844" max="3844" width="7.109375" style="270" customWidth="1"/>
    <col min="3845" max="3845" width="9.33203125" style="270" customWidth="1"/>
    <col min="3846" max="3846" width="7.109375" style="270" customWidth="1"/>
    <col min="3847" max="3847" width="9.33203125" style="270" customWidth="1"/>
    <col min="3848" max="3848" width="7.109375" style="270" customWidth="1"/>
    <col min="3849" max="3849" width="9.33203125" style="270" customWidth="1"/>
    <col min="3850" max="3850" width="13.5546875" style="270" customWidth="1"/>
    <col min="3851" max="3853" width="8.5546875" style="270" customWidth="1"/>
    <col min="3854" max="3854" width="8.88671875" style="270"/>
    <col min="3855" max="3855" width="11.44140625" style="270" customWidth="1"/>
    <col min="3856" max="3857" width="8.44140625" style="270" customWidth="1"/>
    <col min="3858" max="3858" width="10.88671875" style="270" customWidth="1"/>
    <col min="3859" max="3861" width="8.44140625" style="270" customWidth="1"/>
    <col min="3862" max="3864" width="8.88671875" style="270"/>
    <col min="3865" max="3877" width="0" style="270" hidden="1" customWidth="1"/>
    <col min="3878" max="4096" width="8.88671875" style="270"/>
    <col min="4097" max="4097" width="6.109375" style="270" customWidth="1"/>
    <col min="4098" max="4098" width="4.44140625" style="270" customWidth="1"/>
    <col min="4099" max="4099" width="8.33203125" style="270" customWidth="1"/>
    <col min="4100" max="4100" width="7.109375" style="270" customWidth="1"/>
    <col min="4101" max="4101" width="9.33203125" style="270" customWidth="1"/>
    <col min="4102" max="4102" width="7.109375" style="270" customWidth="1"/>
    <col min="4103" max="4103" width="9.33203125" style="270" customWidth="1"/>
    <col min="4104" max="4104" width="7.109375" style="270" customWidth="1"/>
    <col min="4105" max="4105" width="9.33203125" style="270" customWidth="1"/>
    <col min="4106" max="4106" width="13.5546875" style="270" customWidth="1"/>
    <col min="4107" max="4109" width="8.5546875" style="270" customWidth="1"/>
    <col min="4110" max="4110" width="8.88671875" style="270"/>
    <col min="4111" max="4111" width="11.44140625" style="270" customWidth="1"/>
    <col min="4112" max="4113" width="8.44140625" style="270" customWidth="1"/>
    <col min="4114" max="4114" width="10.88671875" style="270" customWidth="1"/>
    <col min="4115" max="4117" width="8.44140625" style="270" customWidth="1"/>
    <col min="4118" max="4120" width="8.88671875" style="270"/>
    <col min="4121" max="4133" width="0" style="270" hidden="1" customWidth="1"/>
    <col min="4134" max="4352" width="8.88671875" style="270"/>
    <col min="4353" max="4353" width="6.109375" style="270" customWidth="1"/>
    <col min="4354" max="4354" width="4.44140625" style="270" customWidth="1"/>
    <col min="4355" max="4355" width="8.33203125" style="270" customWidth="1"/>
    <col min="4356" max="4356" width="7.109375" style="270" customWidth="1"/>
    <col min="4357" max="4357" width="9.33203125" style="270" customWidth="1"/>
    <col min="4358" max="4358" width="7.109375" style="270" customWidth="1"/>
    <col min="4359" max="4359" width="9.33203125" style="270" customWidth="1"/>
    <col min="4360" max="4360" width="7.109375" style="270" customWidth="1"/>
    <col min="4361" max="4361" width="9.33203125" style="270" customWidth="1"/>
    <col min="4362" max="4362" width="13.5546875" style="270" customWidth="1"/>
    <col min="4363" max="4365" width="8.5546875" style="270" customWidth="1"/>
    <col min="4366" max="4366" width="8.88671875" style="270"/>
    <col min="4367" max="4367" width="11.44140625" style="270" customWidth="1"/>
    <col min="4368" max="4369" width="8.44140625" style="270" customWidth="1"/>
    <col min="4370" max="4370" width="10.88671875" style="270" customWidth="1"/>
    <col min="4371" max="4373" width="8.44140625" style="270" customWidth="1"/>
    <col min="4374" max="4376" width="8.88671875" style="270"/>
    <col min="4377" max="4389" width="0" style="270" hidden="1" customWidth="1"/>
    <col min="4390" max="4608" width="8.88671875" style="270"/>
    <col min="4609" max="4609" width="6.109375" style="270" customWidth="1"/>
    <col min="4610" max="4610" width="4.44140625" style="270" customWidth="1"/>
    <col min="4611" max="4611" width="8.33203125" style="270" customWidth="1"/>
    <col min="4612" max="4612" width="7.109375" style="270" customWidth="1"/>
    <col min="4613" max="4613" width="9.33203125" style="270" customWidth="1"/>
    <col min="4614" max="4614" width="7.109375" style="270" customWidth="1"/>
    <col min="4615" max="4615" width="9.33203125" style="270" customWidth="1"/>
    <col min="4616" max="4616" width="7.109375" style="270" customWidth="1"/>
    <col min="4617" max="4617" width="9.33203125" style="270" customWidth="1"/>
    <col min="4618" max="4618" width="13.5546875" style="270" customWidth="1"/>
    <col min="4619" max="4621" width="8.5546875" style="270" customWidth="1"/>
    <col min="4622" max="4622" width="8.88671875" style="270"/>
    <col min="4623" max="4623" width="11.44140625" style="270" customWidth="1"/>
    <col min="4624" max="4625" width="8.44140625" style="270" customWidth="1"/>
    <col min="4626" max="4626" width="10.88671875" style="270" customWidth="1"/>
    <col min="4627" max="4629" width="8.44140625" style="270" customWidth="1"/>
    <col min="4630" max="4632" width="8.88671875" style="270"/>
    <col min="4633" max="4645" width="0" style="270" hidden="1" customWidth="1"/>
    <col min="4646" max="4864" width="8.88671875" style="270"/>
    <col min="4865" max="4865" width="6.109375" style="270" customWidth="1"/>
    <col min="4866" max="4866" width="4.44140625" style="270" customWidth="1"/>
    <col min="4867" max="4867" width="8.33203125" style="270" customWidth="1"/>
    <col min="4868" max="4868" width="7.109375" style="270" customWidth="1"/>
    <col min="4869" max="4869" width="9.33203125" style="270" customWidth="1"/>
    <col min="4870" max="4870" width="7.109375" style="270" customWidth="1"/>
    <col min="4871" max="4871" width="9.33203125" style="270" customWidth="1"/>
    <col min="4872" max="4872" width="7.109375" style="270" customWidth="1"/>
    <col min="4873" max="4873" width="9.33203125" style="270" customWidth="1"/>
    <col min="4874" max="4874" width="13.5546875" style="270" customWidth="1"/>
    <col min="4875" max="4877" width="8.5546875" style="270" customWidth="1"/>
    <col min="4878" max="4878" width="8.88671875" style="270"/>
    <col min="4879" max="4879" width="11.44140625" style="270" customWidth="1"/>
    <col min="4880" max="4881" width="8.44140625" style="270" customWidth="1"/>
    <col min="4882" max="4882" width="10.88671875" style="270" customWidth="1"/>
    <col min="4883" max="4885" width="8.44140625" style="270" customWidth="1"/>
    <col min="4886" max="4888" width="8.88671875" style="270"/>
    <col min="4889" max="4901" width="0" style="270" hidden="1" customWidth="1"/>
    <col min="4902" max="5120" width="8.88671875" style="270"/>
    <col min="5121" max="5121" width="6.109375" style="270" customWidth="1"/>
    <col min="5122" max="5122" width="4.44140625" style="270" customWidth="1"/>
    <col min="5123" max="5123" width="8.33203125" style="270" customWidth="1"/>
    <col min="5124" max="5124" width="7.109375" style="270" customWidth="1"/>
    <col min="5125" max="5125" width="9.33203125" style="270" customWidth="1"/>
    <col min="5126" max="5126" width="7.109375" style="270" customWidth="1"/>
    <col min="5127" max="5127" width="9.33203125" style="270" customWidth="1"/>
    <col min="5128" max="5128" width="7.109375" style="270" customWidth="1"/>
    <col min="5129" max="5129" width="9.33203125" style="270" customWidth="1"/>
    <col min="5130" max="5130" width="13.5546875" style="270" customWidth="1"/>
    <col min="5131" max="5133" width="8.5546875" style="270" customWidth="1"/>
    <col min="5134" max="5134" width="8.88671875" style="270"/>
    <col min="5135" max="5135" width="11.44140625" style="270" customWidth="1"/>
    <col min="5136" max="5137" width="8.44140625" style="270" customWidth="1"/>
    <col min="5138" max="5138" width="10.88671875" style="270" customWidth="1"/>
    <col min="5139" max="5141" width="8.44140625" style="270" customWidth="1"/>
    <col min="5142" max="5144" width="8.88671875" style="270"/>
    <col min="5145" max="5157" width="0" style="270" hidden="1" customWidth="1"/>
    <col min="5158" max="5376" width="8.88671875" style="270"/>
    <col min="5377" max="5377" width="6.109375" style="270" customWidth="1"/>
    <col min="5378" max="5378" width="4.44140625" style="270" customWidth="1"/>
    <col min="5379" max="5379" width="8.33203125" style="270" customWidth="1"/>
    <col min="5380" max="5380" width="7.109375" style="270" customWidth="1"/>
    <col min="5381" max="5381" width="9.33203125" style="270" customWidth="1"/>
    <col min="5382" max="5382" width="7.109375" style="270" customWidth="1"/>
    <col min="5383" max="5383" width="9.33203125" style="270" customWidth="1"/>
    <col min="5384" max="5384" width="7.109375" style="270" customWidth="1"/>
    <col min="5385" max="5385" width="9.33203125" style="270" customWidth="1"/>
    <col min="5386" max="5386" width="13.5546875" style="270" customWidth="1"/>
    <col min="5387" max="5389" width="8.5546875" style="270" customWidth="1"/>
    <col min="5390" max="5390" width="8.88671875" style="270"/>
    <col min="5391" max="5391" width="11.44140625" style="270" customWidth="1"/>
    <col min="5392" max="5393" width="8.44140625" style="270" customWidth="1"/>
    <col min="5394" max="5394" width="10.88671875" style="270" customWidth="1"/>
    <col min="5395" max="5397" width="8.44140625" style="270" customWidth="1"/>
    <col min="5398" max="5400" width="8.88671875" style="270"/>
    <col min="5401" max="5413" width="0" style="270" hidden="1" customWidth="1"/>
    <col min="5414" max="5632" width="8.88671875" style="270"/>
    <col min="5633" max="5633" width="6.109375" style="270" customWidth="1"/>
    <col min="5634" max="5634" width="4.44140625" style="270" customWidth="1"/>
    <col min="5635" max="5635" width="8.33203125" style="270" customWidth="1"/>
    <col min="5636" max="5636" width="7.109375" style="270" customWidth="1"/>
    <col min="5637" max="5637" width="9.33203125" style="270" customWidth="1"/>
    <col min="5638" max="5638" width="7.109375" style="270" customWidth="1"/>
    <col min="5639" max="5639" width="9.33203125" style="270" customWidth="1"/>
    <col min="5640" max="5640" width="7.109375" style="270" customWidth="1"/>
    <col min="5641" max="5641" width="9.33203125" style="270" customWidth="1"/>
    <col min="5642" max="5642" width="13.5546875" style="270" customWidth="1"/>
    <col min="5643" max="5645" width="8.5546875" style="270" customWidth="1"/>
    <col min="5646" max="5646" width="8.88671875" style="270"/>
    <col min="5647" max="5647" width="11.44140625" style="270" customWidth="1"/>
    <col min="5648" max="5649" width="8.44140625" style="270" customWidth="1"/>
    <col min="5650" max="5650" width="10.88671875" style="270" customWidth="1"/>
    <col min="5651" max="5653" width="8.44140625" style="270" customWidth="1"/>
    <col min="5654" max="5656" width="8.88671875" style="270"/>
    <col min="5657" max="5669" width="0" style="270" hidden="1" customWidth="1"/>
    <col min="5670" max="5888" width="8.88671875" style="270"/>
    <col min="5889" max="5889" width="6.109375" style="270" customWidth="1"/>
    <col min="5890" max="5890" width="4.44140625" style="270" customWidth="1"/>
    <col min="5891" max="5891" width="8.33203125" style="270" customWidth="1"/>
    <col min="5892" max="5892" width="7.109375" style="270" customWidth="1"/>
    <col min="5893" max="5893" width="9.33203125" style="270" customWidth="1"/>
    <col min="5894" max="5894" width="7.109375" style="270" customWidth="1"/>
    <col min="5895" max="5895" width="9.33203125" style="270" customWidth="1"/>
    <col min="5896" max="5896" width="7.109375" style="270" customWidth="1"/>
    <col min="5897" max="5897" width="9.33203125" style="270" customWidth="1"/>
    <col min="5898" max="5898" width="13.5546875" style="270" customWidth="1"/>
    <col min="5899" max="5901" width="8.5546875" style="270" customWidth="1"/>
    <col min="5902" max="5902" width="8.88671875" style="270"/>
    <col min="5903" max="5903" width="11.44140625" style="270" customWidth="1"/>
    <col min="5904" max="5905" width="8.44140625" style="270" customWidth="1"/>
    <col min="5906" max="5906" width="10.88671875" style="270" customWidth="1"/>
    <col min="5907" max="5909" width="8.44140625" style="270" customWidth="1"/>
    <col min="5910" max="5912" width="8.88671875" style="270"/>
    <col min="5913" max="5925" width="0" style="270" hidden="1" customWidth="1"/>
    <col min="5926" max="6144" width="8.88671875" style="270"/>
    <col min="6145" max="6145" width="6.109375" style="270" customWidth="1"/>
    <col min="6146" max="6146" width="4.44140625" style="270" customWidth="1"/>
    <col min="6147" max="6147" width="8.33203125" style="270" customWidth="1"/>
    <col min="6148" max="6148" width="7.109375" style="270" customWidth="1"/>
    <col min="6149" max="6149" width="9.33203125" style="270" customWidth="1"/>
    <col min="6150" max="6150" width="7.109375" style="270" customWidth="1"/>
    <col min="6151" max="6151" width="9.33203125" style="270" customWidth="1"/>
    <col min="6152" max="6152" width="7.109375" style="270" customWidth="1"/>
    <col min="6153" max="6153" width="9.33203125" style="270" customWidth="1"/>
    <col min="6154" max="6154" width="13.5546875" style="270" customWidth="1"/>
    <col min="6155" max="6157" width="8.5546875" style="270" customWidth="1"/>
    <col min="6158" max="6158" width="8.88671875" style="270"/>
    <col min="6159" max="6159" width="11.44140625" style="270" customWidth="1"/>
    <col min="6160" max="6161" width="8.44140625" style="270" customWidth="1"/>
    <col min="6162" max="6162" width="10.88671875" style="270" customWidth="1"/>
    <col min="6163" max="6165" width="8.44140625" style="270" customWidth="1"/>
    <col min="6166" max="6168" width="8.88671875" style="270"/>
    <col min="6169" max="6181" width="0" style="270" hidden="1" customWidth="1"/>
    <col min="6182" max="6400" width="8.88671875" style="270"/>
    <col min="6401" max="6401" width="6.109375" style="270" customWidth="1"/>
    <col min="6402" max="6402" width="4.44140625" style="270" customWidth="1"/>
    <col min="6403" max="6403" width="8.33203125" style="270" customWidth="1"/>
    <col min="6404" max="6404" width="7.109375" style="270" customWidth="1"/>
    <col min="6405" max="6405" width="9.33203125" style="270" customWidth="1"/>
    <col min="6406" max="6406" width="7.109375" style="270" customWidth="1"/>
    <col min="6407" max="6407" width="9.33203125" style="270" customWidth="1"/>
    <col min="6408" max="6408" width="7.109375" style="270" customWidth="1"/>
    <col min="6409" max="6409" width="9.33203125" style="270" customWidth="1"/>
    <col min="6410" max="6410" width="13.5546875" style="270" customWidth="1"/>
    <col min="6411" max="6413" width="8.5546875" style="270" customWidth="1"/>
    <col min="6414" max="6414" width="8.88671875" style="270"/>
    <col min="6415" max="6415" width="11.44140625" style="270" customWidth="1"/>
    <col min="6416" max="6417" width="8.44140625" style="270" customWidth="1"/>
    <col min="6418" max="6418" width="10.88671875" style="270" customWidth="1"/>
    <col min="6419" max="6421" width="8.44140625" style="270" customWidth="1"/>
    <col min="6422" max="6424" width="8.88671875" style="270"/>
    <col min="6425" max="6437" width="0" style="270" hidden="1" customWidth="1"/>
    <col min="6438" max="6656" width="8.88671875" style="270"/>
    <col min="6657" max="6657" width="6.109375" style="270" customWidth="1"/>
    <col min="6658" max="6658" width="4.44140625" style="270" customWidth="1"/>
    <col min="6659" max="6659" width="8.33203125" style="270" customWidth="1"/>
    <col min="6660" max="6660" width="7.109375" style="270" customWidth="1"/>
    <col min="6661" max="6661" width="9.33203125" style="270" customWidth="1"/>
    <col min="6662" max="6662" width="7.109375" style="270" customWidth="1"/>
    <col min="6663" max="6663" width="9.33203125" style="270" customWidth="1"/>
    <col min="6664" max="6664" width="7.109375" style="270" customWidth="1"/>
    <col min="6665" max="6665" width="9.33203125" style="270" customWidth="1"/>
    <col min="6666" max="6666" width="13.5546875" style="270" customWidth="1"/>
    <col min="6667" max="6669" width="8.5546875" style="270" customWidth="1"/>
    <col min="6670" max="6670" width="8.88671875" style="270"/>
    <col min="6671" max="6671" width="11.44140625" style="270" customWidth="1"/>
    <col min="6672" max="6673" width="8.44140625" style="270" customWidth="1"/>
    <col min="6674" max="6674" width="10.88671875" style="270" customWidth="1"/>
    <col min="6675" max="6677" width="8.44140625" style="270" customWidth="1"/>
    <col min="6678" max="6680" width="8.88671875" style="270"/>
    <col min="6681" max="6693" width="0" style="270" hidden="1" customWidth="1"/>
    <col min="6694" max="6912" width="8.88671875" style="270"/>
    <col min="6913" max="6913" width="6.109375" style="270" customWidth="1"/>
    <col min="6914" max="6914" width="4.44140625" style="270" customWidth="1"/>
    <col min="6915" max="6915" width="8.33203125" style="270" customWidth="1"/>
    <col min="6916" max="6916" width="7.109375" style="270" customWidth="1"/>
    <col min="6917" max="6917" width="9.33203125" style="270" customWidth="1"/>
    <col min="6918" max="6918" width="7.109375" style="270" customWidth="1"/>
    <col min="6919" max="6919" width="9.33203125" style="270" customWidth="1"/>
    <col min="6920" max="6920" width="7.109375" style="270" customWidth="1"/>
    <col min="6921" max="6921" width="9.33203125" style="270" customWidth="1"/>
    <col min="6922" max="6922" width="13.5546875" style="270" customWidth="1"/>
    <col min="6923" max="6925" width="8.5546875" style="270" customWidth="1"/>
    <col min="6926" max="6926" width="8.88671875" style="270"/>
    <col min="6927" max="6927" width="11.44140625" style="270" customWidth="1"/>
    <col min="6928" max="6929" width="8.44140625" style="270" customWidth="1"/>
    <col min="6930" max="6930" width="10.88671875" style="270" customWidth="1"/>
    <col min="6931" max="6933" width="8.44140625" style="270" customWidth="1"/>
    <col min="6934" max="6936" width="8.88671875" style="270"/>
    <col min="6937" max="6949" width="0" style="270" hidden="1" customWidth="1"/>
    <col min="6950" max="7168" width="8.88671875" style="270"/>
    <col min="7169" max="7169" width="6.109375" style="270" customWidth="1"/>
    <col min="7170" max="7170" width="4.44140625" style="270" customWidth="1"/>
    <col min="7171" max="7171" width="8.33203125" style="270" customWidth="1"/>
    <col min="7172" max="7172" width="7.109375" style="270" customWidth="1"/>
    <col min="7173" max="7173" width="9.33203125" style="270" customWidth="1"/>
    <col min="7174" max="7174" width="7.109375" style="270" customWidth="1"/>
    <col min="7175" max="7175" width="9.33203125" style="270" customWidth="1"/>
    <col min="7176" max="7176" width="7.109375" style="270" customWidth="1"/>
    <col min="7177" max="7177" width="9.33203125" style="270" customWidth="1"/>
    <col min="7178" max="7178" width="13.5546875" style="270" customWidth="1"/>
    <col min="7179" max="7181" width="8.5546875" style="270" customWidth="1"/>
    <col min="7182" max="7182" width="8.88671875" style="270"/>
    <col min="7183" max="7183" width="11.44140625" style="270" customWidth="1"/>
    <col min="7184" max="7185" width="8.44140625" style="270" customWidth="1"/>
    <col min="7186" max="7186" width="10.88671875" style="270" customWidth="1"/>
    <col min="7187" max="7189" width="8.44140625" style="270" customWidth="1"/>
    <col min="7190" max="7192" width="8.88671875" style="270"/>
    <col min="7193" max="7205" width="0" style="270" hidden="1" customWidth="1"/>
    <col min="7206" max="7424" width="8.88671875" style="270"/>
    <col min="7425" max="7425" width="6.109375" style="270" customWidth="1"/>
    <col min="7426" max="7426" width="4.44140625" style="270" customWidth="1"/>
    <col min="7427" max="7427" width="8.33203125" style="270" customWidth="1"/>
    <col min="7428" max="7428" width="7.109375" style="270" customWidth="1"/>
    <col min="7429" max="7429" width="9.33203125" style="270" customWidth="1"/>
    <col min="7430" max="7430" width="7.109375" style="270" customWidth="1"/>
    <col min="7431" max="7431" width="9.33203125" style="270" customWidth="1"/>
    <col min="7432" max="7432" width="7.109375" style="270" customWidth="1"/>
    <col min="7433" max="7433" width="9.33203125" style="270" customWidth="1"/>
    <col min="7434" max="7434" width="13.5546875" style="270" customWidth="1"/>
    <col min="7435" max="7437" width="8.5546875" style="270" customWidth="1"/>
    <col min="7438" max="7438" width="8.88671875" style="270"/>
    <col min="7439" max="7439" width="11.44140625" style="270" customWidth="1"/>
    <col min="7440" max="7441" width="8.44140625" style="270" customWidth="1"/>
    <col min="7442" max="7442" width="10.88671875" style="270" customWidth="1"/>
    <col min="7443" max="7445" width="8.44140625" style="270" customWidth="1"/>
    <col min="7446" max="7448" width="8.88671875" style="270"/>
    <col min="7449" max="7461" width="0" style="270" hidden="1" customWidth="1"/>
    <col min="7462" max="7680" width="8.88671875" style="270"/>
    <col min="7681" max="7681" width="6.109375" style="270" customWidth="1"/>
    <col min="7682" max="7682" width="4.44140625" style="270" customWidth="1"/>
    <col min="7683" max="7683" width="8.33203125" style="270" customWidth="1"/>
    <col min="7684" max="7684" width="7.109375" style="270" customWidth="1"/>
    <col min="7685" max="7685" width="9.33203125" style="270" customWidth="1"/>
    <col min="7686" max="7686" width="7.109375" style="270" customWidth="1"/>
    <col min="7687" max="7687" width="9.33203125" style="270" customWidth="1"/>
    <col min="7688" max="7688" width="7.109375" style="270" customWidth="1"/>
    <col min="7689" max="7689" width="9.33203125" style="270" customWidth="1"/>
    <col min="7690" max="7690" width="13.5546875" style="270" customWidth="1"/>
    <col min="7691" max="7693" width="8.5546875" style="270" customWidth="1"/>
    <col min="7694" max="7694" width="8.88671875" style="270"/>
    <col min="7695" max="7695" width="11.44140625" style="270" customWidth="1"/>
    <col min="7696" max="7697" width="8.44140625" style="270" customWidth="1"/>
    <col min="7698" max="7698" width="10.88671875" style="270" customWidth="1"/>
    <col min="7699" max="7701" width="8.44140625" style="270" customWidth="1"/>
    <col min="7702" max="7704" width="8.88671875" style="270"/>
    <col min="7705" max="7717" width="0" style="270" hidden="1" customWidth="1"/>
    <col min="7718" max="7936" width="8.88671875" style="270"/>
    <col min="7937" max="7937" width="6.109375" style="270" customWidth="1"/>
    <col min="7938" max="7938" width="4.44140625" style="270" customWidth="1"/>
    <col min="7939" max="7939" width="8.33203125" style="270" customWidth="1"/>
    <col min="7940" max="7940" width="7.109375" style="270" customWidth="1"/>
    <col min="7941" max="7941" width="9.33203125" style="270" customWidth="1"/>
    <col min="7942" max="7942" width="7.109375" style="270" customWidth="1"/>
    <col min="7943" max="7943" width="9.33203125" style="270" customWidth="1"/>
    <col min="7944" max="7944" width="7.109375" style="270" customWidth="1"/>
    <col min="7945" max="7945" width="9.33203125" style="270" customWidth="1"/>
    <col min="7946" max="7946" width="13.5546875" style="270" customWidth="1"/>
    <col min="7947" max="7949" width="8.5546875" style="270" customWidth="1"/>
    <col min="7950" max="7950" width="8.88671875" style="270"/>
    <col min="7951" max="7951" width="11.44140625" style="270" customWidth="1"/>
    <col min="7952" max="7953" width="8.44140625" style="270" customWidth="1"/>
    <col min="7954" max="7954" width="10.88671875" style="270" customWidth="1"/>
    <col min="7955" max="7957" width="8.44140625" style="270" customWidth="1"/>
    <col min="7958" max="7960" width="8.88671875" style="270"/>
    <col min="7961" max="7973" width="0" style="270" hidden="1" customWidth="1"/>
    <col min="7974" max="8192" width="8.88671875" style="270"/>
    <col min="8193" max="8193" width="6.109375" style="270" customWidth="1"/>
    <col min="8194" max="8194" width="4.44140625" style="270" customWidth="1"/>
    <col min="8195" max="8195" width="8.33203125" style="270" customWidth="1"/>
    <col min="8196" max="8196" width="7.109375" style="270" customWidth="1"/>
    <col min="8197" max="8197" width="9.33203125" style="270" customWidth="1"/>
    <col min="8198" max="8198" width="7.109375" style="270" customWidth="1"/>
    <col min="8199" max="8199" width="9.33203125" style="270" customWidth="1"/>
    <col min="8200" max="8200" width="7.109375" style="270" customWidth="1"/>
    <col min="8201" max="8201" width="9.33203125" style="270" customWidth="1"/>
    <col min="8202" max="8202" width="13.5546875" style="270" customWidth="1"/>
    <col min="8203" max="8205" width="8.5546875" style="270" customWidth="1"/>
    <col min="8206" max="8206" width="8.88671875" style="270"/>
    <col min="8207" max="8207" width="11.44140625" style="270" customWidth="1"/>
    <col min="8208" max="8209" width="8.44140625" style="270" customWidth="1"/>
    <col min="8210" max="8210" width="10.88671875" style="270" customWidth="1"/>
    <col min="8211" max="8213" width="8.44140625" style="270" customWidth="1"/>
    <col min="8214" max="8216" width="8.88671875" style="270"/>
    <col min="8217" max="8229" width="0" style="270" hidden="1" customWidth="1"/>
    <col min="8230" max="8448" width="8.88671875" style="270"/>
    <col min="8449" max="8449" width="6.109375" style="270" customWidth="1"/>
    <col min="8450" max="8450" width="4.44140625" style="270" customWidth="1"/>
    <col min="8451" max="8451" width="8.33203125" style="270" customWidth="1"/>
    <col min="8452" max="8452" width="7.109375" style="270" customWidth="1"/>
    <col min="8453" max="8453" width="9.33203125" style="270" customWidth="1"/>
    <col min="8454" max="8454" width="7.109375" style="270" customWidth="1"/>
    <col min="8455" max="8455" width="9.33203125" style="270" customWidth="1"/>
    <col min="8456" max="8456" width="7.109375" style="270" customWidth="1"/>
    <col min="8457" max="8457" width="9.33203125" style="270" customWidth="1"/>
    <col min="8458" max="8458" width="13.5546875" style="270" customWidth="1"/>
    <col min="8459" max="8461" width="8.5546875" style="270" customWidth="1"/>
    <col min="8462" max="8462" width="8.88671875" style="270"/>
    <col min="8463" max="8463" width="11.44140625" style="270" customWidth="1"/>
    <col min="8464" max="8465" width="8.44140625" style="270" customWidth="1"/>
    <col min="8466" max="8466" width="10.88671875" style="270" customWidth="1"/>
    <col min="8467" max="8469" width="8.44140625" style="270" customWidth="1"/>
    <col min="8470" max="8472" width="8.88671875" style="270"/>
    <col min="8473" max="8485" width="0" style="270" hidden="1" customWidth="1"/>
    <col min="8486" max="8704" width="8.88671875" style="270"/>
    <col min="8705" max="8705" width="6.109375" style="270" customWidth="1"/>
    <col min="8706" max="8706" width="4.44140625" style="270" customWidth="1"/>
    <col min="8707" max="8707" width="8.33203125" style="270" customWidth="1"/>
    <col min="8708" max="8708" width="7.109375" style="270" customWidth="1"/>
    <col min="8709" max="8709" width="9.33203125" style="270" customWidth="1"/>
    <col min="8710" max="8710" width="7.109375" style="270" customWidth="1"/>
    <col min="8711" max="8711" width="9.33203125" style="270" customWidth="1"/>
    <col min="8712" max="8712" width="7.109375" style="270" customWidth="1"/>
    <col min="8713" max="8713" width="9.33203125" style="270" customWidth="1"/>
    <col min="8714" max="8714" width="13.5546875" style="270" customWidth="1"/>
    <col min="8715" max="8717" width="8.5546875" style="270" customWidth="1"/>
    <col min="8718" max="8718" width="8.88671875" style="270"/>
    <col min="8719" max="8719" width="11.44140625" style="270" customWidth="1"/>
    <col min="8720" max="8721" width="8.44140625" style="270" customWidth="1"/>
    <col min="8722" max="8722" width="10.88671875" style="270" customWidth="1"/>
    <col min="8723" max="8725" width="8.44140625" style="270" customWidth="1"/>
    <col min="8726" max="8728" width="8.88671875" style="270"/>
    <col min="8729" max="8741" width="0" style="270" hidden="1" customWidth="1"/>
    <col min="8742" max="8960" width="8.88671875" style="270"/>
    <col min="8961" max="8961" width="6.109375" style="270" customWidth="1"/>
    <col min="8962" max="8962" width="4.44140625" style="270" customWidth="1"/>
    <col min="8963" max="8963" width="8.33203125" style="270" customWidth="1"/>
    <col min="8964" max="8964" width="7.109375" style="270" customWidth="1"/>
    <col min="8965" max="8965" width="9.33203125" style="270" customWidth="1"/>
    <col min="8966" max="8966" width="7.109375" style="270" customWidth="1"/>
    <col min="8967" max="8967" width="9.33203125" style="270" customWidth="1"/>
    <col min="8968" max="8968" width="7.109375" style="270" customWidth="1"/>
    <col min="8969" max="8969" width="9.33203125" style="270" customWidth="1"/>
    <col min="8970" max="8970" width="13.5546875" style="270" customWidth="1"/>
    <col min="8971" max="8973" width="8.5546875" style="270" customWidth="1"/>
    <col min="8974" max="8974" width="8.88671875" style="270"/>
    <col min="8975" max="8975" width="11.44140625" style="270" customWidth="1"/>
    <col min="8976" max="8977" width="8.44140625" style="270" customWidth="1"/>
    <col min="8978" max="8978" width="10.88671875" style="270" customWidth="1"/>
    <col min="8979" max="8981" width="8.44140625" style="270" customWidth="1"/>
    <col min="8982" max="8984" width="8.88671875" style="270"/>
    <col min="8985" max="8997" width="0" style="270" hidden="1" customWidth="1"/>
    <col min="8998" max="9216" width="8.88671875" style="270"/>
    <col min="9217" max="9217" width="6.109375" style="270" customWidth="1"/>
    <col min="9218" max="9218" width="4.44140625" style="270" customWidth="1"/>
    <col min="9219" max="9219" width="8.33203125" style="270" customWidth="1"/>
    <col min="9220" max="9220" width="7.109375" style="270" customWidth="1"/>
    <col min="9221" max="9221" width="9.33203125" style="270" customWidth="1"/>
    <col min="9222" max="9222" width="7.109375" style="270" customWidth="1"/>
    <col min="9223" max="9223" width="9.33203125" style="270" customWidth="1"/>
    <col min="9224" max="9224" width="7.109375" style="270" customWidth="1"/>
    <col min="9225" max="9225" width="9.33203125" style="270" customWidth="1"/>
    <col min="9226" max="9226" width="13.5546875" style="270" customWidth="1"/>
    <col min="9227" max="9229" width="8.5546875" style="270" customWidth="1"/>
    <col min="9230" max="9230" width="8.88671875" style="270"/>
    <col min="9231" max="9231" width="11.44140625" style="270" customWidth="1"/>
    <col min="9232" max="9233" width="8.44140625" style="270" customWidth="1"/>
    <col min="9234" max="9234" width="10.88671875" style="270" customWidth="1"/>
    <col min="9235" max="9237" width="8.44140625" style="270" customWidth="1"/>
    <col min="9238" max="9240" width="8.88671875" style="270"/>
    <col min="9241" max="9253" width="0" style="270" hidden="1" customWidth="1"/>
    <col min="9254" max="9472" width="8.88671875" style="270"/>
    <col min="9473" max="9473" width="6.109375" style="270" customWidth="1"/>
    <col min="9474" max="9474" width="4.44140625" style="270" customWidth="1"/>
    <col min="9475" max="9475" width="8.33203125" style="270" customWidth="1"/>
    <col min="9476" max="9476" width="7.109375" style="270" customWidth="1"/>
    <col min="9477" max="9477" width="9.33203125" style="270" customWidth="1"/>
    <col min="9478" max="9478" width="7.109375" style="270" customWidth="1"/>
    <col min="9479" max="9479" width="9.33203125" style="270" customWidth="1"/>
    <col min="9480" max="9480" width="7.109375" style="270" customWidth="1"/>
    <col min="9481" max="9481" width="9.33203125" style="270" customWidth="1"/>
    <col min="9482" max="9482" width="13.5546875" style="270" customWidth="1"/>
    <col min="9483" max="9485" width="8.5546875" style="270" customWidth="1"/>
    <col min="9486" max="9486" width="8.88671875" style="270"/>
    <col min="9487" max="9487" width="11.44140625" style="270" customWidth="1"/>
    <col min="9488" max="9489" width="8.44140625" style="270" customWidth="1"/>
    <col min="9490" max="9490" width="10.88671875" style="270" customWidth="1"/>
    <col min="9491" max="9493" width="8.44140625" style="270" customWidth="1"/>
    <col min="9494" max="9496" width="8.88671875" style="270"/>
    <col min="9497" max="9509" width="0" style="270" hidden="1" customWidth="1"/>
    <col min="9510" max="9728" width="8.88671875" style="270"/>
    <col min="9729" max="9729" width="6.109375" style="270" customWidth="1"/>
    <col min="9730" max="9730" width="4.44140625" style="270" customWidth="1"/>
    <col min="9731" max="9731" width="8.33203125" style="270" customWidth="1"/>
    <col min="9732" max="9732" width="7.109375" style="270" customWidth="1"/>
    <col min="9733" max="9733" width="9.33203125" style="270" customWidth="1"/>
    <col min="9734" max="9734" width="7.109375" style="270" customWidth="1"/>
    <col min="9735" max="9735" width="9.33203125" style="270" customWidth="1"/>
    <col min="9736" max="9736" width="7.109375" style="270" customWidth="1"/>
    <col min="9737" max="9737" width="9.33203125" style="270" customWidth="1"/>
    <col min="9738" max="9738" width="13.5546875" style="270" customWidth="1"/>
    <col min="9739" max="9741" width="8.5546875" style="270" customWidth="1"/>
    <col min="9742" max="9742" width="8.88671875" style="270"/>
    <col min="9743" max="9743" width="11.44140625" style="270" customWidth="1"/>
    <col min="9744" max="9745" width="8.44140625" style="270" customWidth="1"/>
    <col min="9746" max="9746" width="10.88671875" style="270" customWidth="1"/>
    <col min="9747" max="9749" width="8.44140625" style="270" customWidth="1"/>
    <col min="9750" max="9752" width="8.88671875" style="270"/>
    <col min="9753" max="9765" width="0" style="270" hidden="1" customWidth="1"/>
    <col min="9766" max="9984" width="8.88671875" style="270"/>
    <col min="9985" max="9985" width="6.109375" style="270" customWidth="1"/>
    <col min="9986" max="9986" width="4.44140625" style="270" customWidth="1"/>
    <col min="9987" max="9987" width="8.33203125" style="270" customWidth="1"/>
    <col min="9988" max="9988" width="7.109375" style="270" customWidth="1"/>
    <col min="9989" max="9989" width="9.33203125" style="270" customWidth="1"/>
    <col min="9990" max="9990" width="7.109375" style="270" customWidth="1"/>
    <col min="9991" max="9991" width="9.33203125" style="270" customWidth="1"/>
    <col min="9992" max="9992" width="7.109375" style="270" customWidth="1"/>
    <col min="9993" max="9993" width="9.33203125" style="270" customWidth="1"/>
    <col min="9994" max="9994" width="13.5546875" style="270" customWidth="1"/>
    <col min="9995" max="9997" width="8.5546875" style="270" customWidth="1"/>
    <col min="9998" max="9998" width="8.88671875" style="270"/>
    <col min="9999" max="9999" width="11.44140625" style="270" customWidth="1"/>
    <col min="10000" max="10001" width="8.44140625" style="270" customWidth="1"/>
    <col min="10002" max="10002" width="10.88671875" style="270" customWidth="1"/>
    <col min="10003" max="10005" width="8.44140625" style="270" customWidth="1"/>
    <col min="10006" max="10008" width="8.88671875" style="270"/>
    <col min="10009" max="10021" width="0" style="270" hidden="1" customWidth="1"/>
    <col min="10022" max="10240" width="8.88671875" style="270"/>
    <col min="10241" max="10241" width="6.109375" style="270" customWidth="1"/>
    <col min="10242" max="10242" width="4.44140625" style="270" customWidth="1"/>
    <col min="10243" max="10243" width="8.33203125" style="270" customWidth="1"/>
    <col min="10244" max="10244" width="7.109375" style="270" customWidth="1"/>
    <col min="10245" max="10245" width="9.33203125" style="270" customWidth="1"/>
    <col min="10246" max="10246" width="7.109375" style="270" customWidth="1"/>
    <col min="10247" max="10247" width="9.33203125" style="270" customWidth="1"/>
    <col min="10248" max="10248" width="7.109375" style="270" customWidth="1"/>
    <col min="10249" max="10249" width="9.33203125" style="270" customWidth="1"/>
    <col min="10250" max="10250" width="13.5546875" style="270" customWidth="1"/>
    <col min="10251" max="10253" width="8.5546875" style="270" customWidth="1"/>
    <col min="10254" max="10254" width="8.88671875" style="270"/>
    <col min="10255" max="10255" width="11.44140625" style="270" customWidth="1"/>
    <col min="10256" max="10257" width="8.44140625" style="270" customWidth="1"/>
    <col min="10258" max="10258" width="10.88671875" style="270" customWidth="1"/>
    <col min="10259" max="10261" width="8.44140625" style="270" customWidth="1"/>
    <col min="10262" max="10264" width="8.88671875" style="270"/>
    <col min="10265" max="10277" width="0" style="270" hidden="1" customWidth="1"/>
    <col min="10278" max="10496" width="8.88671875" style="270"/>
    <col min="10497" max="10497" width="6.109375" style="270" customWidth="1"/>
    <col min="10498" max="10498" width="4.44140625" style="270" customWidth="1"/>
    <col min="10499" max="10499" width="8.33203125" style="270" customWidth="1"/>
    <col min="10500" max="10500" width="7.109375" style="270" customWidth="1"/>
    <col min="10501" max="10501" width="9.33203125" style="270" customWidth="1"/>
    <col min="10502" max="10502" width="7.109375" style="270" customWidth="1"/>
    <col min="10503" max="10503" width="9.33203125" style="270" customWidth="1"/>
    <col min="10504" max="10504" width="7.109375" style="270" customWidth="1"/>
    <col min="10505" max="10505" width="9.33203125" style="270" customWidth="1"/>
    <col min="10506" max="10506" width="13.5546875" style="270" customWidth="1"/>
    <col min="10507" max="10509" width="8.5546875" style="270" customWidth="1"/>
    <col min="10510" max="10510" width="8.88671875" style="270"/>
    <col min="10511" max="10511" width="11.44140625" style="270" customWidth="1"/>
    <col min="10512" max="10513" width="8.44140625" style="270" customWidth="1"/>
    <col min="10514" max="10514" width="10.88671875" style="270" customWidth="1"/>
    <col min="10515" max="10517" width="8.44140625" style="270" customWidth="1"/>
    <col min="10518" max="10520" width="8.88671875" style="270"/>
    <col min="10521" max="10533" width="0" style="270" hidden="1" customWidth="1"/>
    <col min="10534" max="10752" width="8.88671875" style="270"/>
    <col min="10753" max="10753" width="6.109375" style="270" customWidth="1"/>
    <col min="10754" max="10754" width="4.44140625" style="270" customWidth="1"/>
    <col min="10755" max="10755" width="8.33203125" style="270" customWidth="1"/>
    <col min="10756" max="10756" width="7.109375" style="270" customWidth="1"/>
    <col min="10757" max="10757" width="9.33203125" style="270" customWidth="1"/>
    <col min="10758" max="10758" width="7.109375" style="270" customWidth="1"/>
    <col min="10759" max="10759" width="9.33203125" style="270" customWidth="1"/>
    <col min="10760" max="10760" width="7.109375" style="270" customWidth="1"/>
    <col min="10761" max="10761" width="9.33203125" style="270" customWidth="1"/>
    <col min="10762" max="10762" width="13.5546875" style="270" customWidth="1"/>
    <col min="10763" max="10765" width="8.5546875" style="270" customWidth="1"/>
    <col min="10766" max="10766" width="8.88671875" style="270"/>
    <col min="10767" max="10767" width="11.44140625" style="270" customWidth="1"/>
    <col min="10768" max="10769" width="8.44140625" style="270" customWidth="1"/>
    <col min="10770" max="10770" width="10.88671875" style="270" customWidth="1"/>
    <col min="10771" max="10773" width="8.44140625" style="270" customWidth="1"/>
    <col min="10774" max="10776" width="8.88671875" style="270"/>
    <col min="10777" max="10789" width="0" style="270" hidden="1" customWidth="1"/>
    <col min="10790" max="11008" width="8.88671875" style="270"/>
    <col min="11009" max="11009" width="6.109375" style="270" customWidth="1"/>
    <col min="11010" max="11010" width="4.44140625" style="270" customWidth="1"/>
    <col min="11011" max="11011" width="8.33203125" style="270" customWidth="1"/>
    <col min="11012" max="11012" width="7.109375" style="270" customWidth="1"/>
    <col min="11013" max="11013" width="9.33203125" style="270" customWidth="1"/>
    <col min="11014" max="11014" width="7.109375" style="270" customWidth="1"/>
    <col min="11015" max="11015" width="9.33203125" style="270" customWidth="1"/>
    <col min="11016" max="11016" width="7.109375" style="270" customWidth="1"/>
    <col min="11017" max="11017" width="9.33203125" style="270" customWidth="1"/>
    <col min="11018" max="11018" width="13.5546875" style="270" customWidth="1"/>
    <col min="11019" max="11021" width="8.5546875" style="270" customWidth="1"/>
    <col min="11022" max="11022" width="8.88671875" style="270"/>
    <col min="11023" max="11023" width="11.44140625" style="270" customWidth="1"/>
    <col min="11024" max="11025" width="8.44140625" style="270" customWidth="1"/>
    <col min="11026" max="11026" width="10.88671875" style="270" customWidth="1"/>
    <col min="11027" max="11029" width="8.44140625" style="270" customWidth="1"/>
    <col min="11030" max="11032" width="8.88671875" style="270"/>
    <col min="11033" max="11045" width="0" style="270" hidden="1" customWidth="1"/>
    <col min="11046" max="11264" width="8.88671875" style="270"/>
    <col min="11265" max="11265" width="6.109375" style="270" customWidth="1"/>
    <col min="11266" max="11266" width="4.44140625" style="270" customWidth="1"/>
    <col min="11267" max="11267" width="8.33203125" style="270" customWidth="1"/>
    <col min="11268" max="11268" width="7.109375" style="270" customWidth="1"/>
    <col min="11269" max="11269" width="9.33203125" style="270" customWidth="1"/>
    <col min="11270" max="11270" width="7.109375" style="270" customWidth="1"/>
    <col min="11271" max="11271" width="9.33203125" style="270" customWidth="1"/>
    <col min="11272" max="11272" width="7.109375" style="270" customWidth="1"/>
    <col min="11273" max="11273" width="9.33203125" style="270" customWidth="1"/>
    <col min="11274" max="11274" width="13.5546875" style="270" customWidth="1"/>
    <col min="11275" max="11277" width="8.5546875" style="270" customWidth="1"/>
    <col min="11278" max="11278" width="8.88671875" style="270"/>
    <col min="11279" max="11279" width="11.44140625" style="270" customWidth="1"/>
    <col min="11280" max="11281" width="8.44140625" style="270" customWidth="1"/>
    <col min="11282" max="11282" width="10.88671875" style="270" customWidth="1"/>
    <col min="11283" max="11285" width="8.44140625" style="270" customWidth="1"/>
    <col min="11286" max="11288" width="8.88671875" style="270"/>
    <col min="11289" max="11301" width="0" style="270" hidden="1" customWidth="1"/>
    <col min="11302" max="11520" width="8.88671875" style="270"/>
    <col min="11521" max="11521" width="6.109375" style="270" customWidth="1"/>
    <col min="11522" max="11522" width="4.44140625" style="270" customWidth="1"/>
    <col min="11523" max="11523" width="8.33203125" style="270" customWidth="1"/>
    <col min="11524" max="11524" width="7.109375" style="270" customWidth="1"/>
    <col min="11525" max="11525" width="9.33203125" style="270" customWidth="1"/>
    <col min="11526" max="11526" width="7.109375" style="270" customWidth="1"/>
    <col min="11527" max="11527" width="9.33203125" style="270" customWidth="1"/>
    <col min="11528" max="11528" width="7.109375" style="270" customWidth="1"/>
    <col min="11529" max="11529" width="9.33203125" style="270" customWidth="1"/>
    <col min="11530" max="11530" width="13.5546875" style="270" customWidth="1"/>
    <col min="11531" max="11533" width="8.5546875" style="270" customWidth="1"/>
    <col min="11534" max="11534" width="8.88671875" style="270"/>
    <col min="11535" max="11535" width="11.44140625" style="270" customWidth="1"/>
    <col min="11536" max="11537" width="8.44140625" style="270" customWidth="1"/>
    <col min="11538" max="11538" width="10.88671875" style="270" customWidth="1"/>
    <col min="11539" max="11541" width="8.44140625" style="270" customWidth="1"/>
    <col min="11542" max="11544" width="8.88671875" style="270"/>
    <col min="11545" max="11557" width="0" style="270" hidden="1" customWidth="1"/>
    <col min="11558" max="11776" width="8.88671875" style="270"/>
    <col min="11777" max="11777" width="6.109375" style="270" customWidth="1"/>
    <col min="11778" max="11778" width="4.44140625" style="270" customWidth="1"/>
    <col min="11779" max="11779" width="8.33203125" style="270" customWidth="1"/>
    <col min="11780" max="11780" width="7.109375" style="270" customWidth="1"/>
    <col min="11781" max="11781" width="9.33203125" style="270" customWidth="1"/>
    <col min="11782" max="11782" width="7.109375" style="270" customWidth="1"/>
    <col min="11783" max="11783" width="9.33203125" style="270" customWidth="1"/>
    <col min="11784" max="11784" width="7.109375" style="270" customWidth="1"/>
    <col min="11785" max="11785" width="9.33203125" style="270" customWidth="1"/>
    <col min="11786" max="11786" width="13.5546875" style="270" customWidth="1"/>
    <col min="11787" max="11789" width="8.5546875" style="270" customWidth="1"/>
    <col min="11790" max="11790" width="8.88671875" style="270"/>
    <col min="11791" max="11791" width="11.44140625" style="270" customWidth="1"/>
    <col min="11792" max="11793" width="8.44140625" style="270" customWidth="1"/>
    <col min="11794" max="11794" width="10.88671875" style="270" customWidth="1"/>
    <col min="11795" max="11797" width="8.44140625" style="270" customWidth="1"/>
    <col min="11798" max="11800" width="8.88671875" style="270"/>
    <col min="11801" max="11813" width="0" style="270" hidden="1" customWidth="1"/>
    <col min="11814" max="12032" width="8.88671875" style="270"/>
    <col min="12033" max="12033" width="6.109375" style="270" customWidth="1"/>
    <col min="12034" max="12034" width="4.44140625" style="270" customWidth="1"/>
    <col min="12035" max="12035" width="8.33203125" style="270" customWidth="1"/>
    <col min="12036" max="12036" width="7.109375" style="270" customWidth="1"/>
    <col min="12037" max="12037" width="9.33203125" style="270" customWidth="1"/>
    <col min="12038" max="12038" width="7.109375" style="270" customWidth="1"/>
    <col min="12039" max="12039" width="9.33203125" style="270" customWidth="1"/>
    <col min="12040" max="12040" width="7.109375" style="270" customWidth="1"/>
    <col min="12041" max="12041" width="9.33203125" style="270" customWidth="1"/>
    <col min="12042" max="12042" width="13.5546875" style="270" customWidth="1"/>
    <col min="12043" max="12045" width="8.5546875" style="270" customWidth="1"/>
    <col min="12046" max="12046" width="8.88671875" style="270"/>
    <col min="12047" max="12047" width="11.44140625" style="270" customWidth="1"/>
    <col min="12048" max="12049" width="8.44140625" style="270" customWidth="1"/>
    <col min="12050" max="12050" width="10.88671875" style="270" customWidth="1"/>
    <col min="12051" max="12053" width="8.44140625" style="270" customWidth="1"/>
    <col min="12054" max="12056" width="8.88671875" style="270"/>
    <col min="12057" max="12069" width="0" style="270" hidden="1" customWidth="1"/>
    <col min="12070" max="12288" width="8.88671875" style="270"/>
    <col min="12289" max="12289" width="6.109375" style="270" customWidth="1"/>
    <col min="12290" max="12290" width="4.44140625" style="270" customWidth="1"/>
    <col min="12291" max="12291" width="8.33203125" style="270" customWidth="1"/>
    <col min="12292" max="12292" width="7.109375" style="270" customWidth="1"/>
    <col min="12293" max="12293" width="9.33203125" style="270" customWidth="1"/>
    <col min="12294" max="12294" width="7.109375" style="270" customWidth="1"/>
    <col min="12295" max="12295" width="9.33203125" style="270" customWidth="1"/>
    <col min="12296" max="12296" width="7.109375" style="270" customWidth="1"/>
    <col min="12297" max="12297" width="9.33203125" style="270" customWidth="1"/>
    <col min="12298" max="12298" width="13.5546875" style="270" customWidth="1"/>
    <col min="12299" max="12301" width="8.5546875" style="270" customWidth="1"/>
    <col min="12302" max="12302" width="8.88671875" style="270"/>
    <col min="12303" max="12303" width="11.44140625" style="270" customWidth="1"/>
    <col min="12304" max="12305" width="8.44140625" style="270" customWidth="1"/>
    <col min="12306" max="12306" width="10.88671875" style="270" customWidth="1"/>
    <col min="12307" max="12309" width="8.44140625" style="270" customWidth="1"/>
    <col min="12310" max="12312" width="8.88671875" style="270"/>
    <col min="12313" max="12325" width="0" style="270" hidden="1" customWidth="1"/>
    <col min="12326" max="12544" width="8.88671875" style="270"/>
    <col min="12545" max="12545" width="6.109375" style="270" customWidth="1"/>
    <col min="12546" max="12546" width="4.44140625" style="270" customWidth="1"/>
    <col min="12547" max="12547" width="8.33203125" style="270" customWidth="1"/>
    <col min="12548" max="12548" width="7.109375" style="270" customWidth="1"/>
    <col min="12549" max="12549" width="9.33203125" style="270" customWidth="1"/>
    <col min="12550" max="12550" width="7.109375" style="270" customWidth="1"/>
    <col min="12551" max="12551" width="9.33203125" style="270" customWidth="1"/>
    <col min="12552" max="12552" width="7.109375" style="270" customWidth="1"/>
    <col min="12553" max="12553" width="9.33203125" style="270" customWidth="1"/>
    <col min="12554" max="12554" width="13.5546875" style="270" customWidth="1"/>
    <col min="12555" max="12557" width="8.5546875" style="270" customWidth="1"/>
    <col min="12558" max="12558" width="8.88671875" style="270"/>
    <col min="12559" max="12559" width="11.44140625" style="270" customWidth="1"/>
    <col min="12560" max="12561" width="8.44140625" style="270" customWidth="1"/>
    <col min="12562" max="12562" width="10.88671875" style="270" customWidth="1"/>
    <col min="12563" max="12565" width="8.44140625" style="270" customWidth="1"/>
    <col min="12566" max="12568" width="8.88671875" style="270"/>
    <col min="12569" max="12581" width="0" style="270" hidden="1" customWidth="1"/>
    <col min="12582" max="12800" width="8.88671875" style="270"/>
    <col min="12801" max="12801" width="6.109375" style="270" customWidth="1"/>
    <col min="12802" max="12802" width="4.44140625" style="270" customWidth="1"/>
    <col min="12803" max="12803" width="8.33203125" style="270" customWidth="1"/>
    <col min="12804" max="12804" width="7.109375" style="270" customWidth="1"/>
    <col min="12805" max="12805" width="9.33203125" style="270" customWidth="1"/>
    <col min="12806" max="12806" width="7.109375" style="270" customWidth="1"/>
    <col min="12807" max="12807" width="9.33203125" style="270" customWidth="1"/>
    <col min="12808" max="12808" width="7.109375" style="270" customWidth="1"/>
    <col min="12809" max="12809" width="9.33203125" style="270" customWidth="1"/>
    <col min="12810" max="12810" width="13.5546875" style="270" customWidth="1"/>
    <col min="12811" max="12813" width="8.5546875" style="270" customWidth="1"/>
    <col min="12814" max="12814" width="8.88671875" style="270"/>
    <col min="12815" max="12815" width="11.44140625" style="270" customWidth="1"/>
    <col min="12816" max="12817" width="8.44140625" style="270" customWidth="1"/>
    <col min="12818" max="12818" width="10.88671875" style="270" customWidth="1"/>
    <col min="12819" max="12821" width="8.44140625" style="270" customWidth="1"/>
    <col min="12822" max="12824" width="8.88671875" style="270"/>
    <col min="12825" max="12837" width="0" style="270" hidden="1" customWidth="1"/>
    <col min="12838" max="13056" width="8.88671875" style="270"/>
    <col min="13057" max="13057" width="6.109375" style="270" customWidth="1"/>
    <col min="13058" max="13058" width="4.44140625" style="270" customWidth="1"/>
    <col min="13059" max="13059" width="8.33203125" style="270" customWidth="1"/>
    <col min="13060" max="13060" width="7.109375" style="270" customWidth="1"/>
    <col min="13061" max="13061" width="9.33203125" style="270" customWidth="1"/>
    <col min="13062" max="13062" width="7.109375" style="270" customWidth="1"/>
    <col min="13063" max="13063" width="9.33203125" style="270" customWidth="1"/>
    <col min="13064" max="13064" width="7.109375" style="270" customWidth="1"/>
    <col min="13065" max="13065" width="9.33203125" style="270" customWidth="1"/>
    <col min="13066" max="13066" width="13.5546875" style="270" customWidth="1"/>
    <col min="13067" max="13069" width="8.5546875" style="270" customWidth="1"/>
    <col min="13070" max="13070" width="8.88671875" style="270"/>
    <col min="13071" max="13071" width="11.44140625" style="270" customWidth="1"/>
    <col min="13072" max="13073" width="8.44140625" style="270" customWidth="1"/>
    <col min="13074" max="13074" width="10.88671875" style="270" customWidth="1"/>
    <col min="13075" max="13077" width="8.44140625" style="270" customWidth="1"/>
    <col min="13078" max="13080" width="8.88671875" style="270"/>
    <col min="13081" max="13093" width="0" style="270" hidden="1" customWidth="1"/>
    <col min="13094" max="13312" width="8.88671875" style="270"/>
    <col min="13313" max="13313" width="6.109375" style="270" customWidth="1"/>
    <col min="13314" max="13314" width="4.44140625" style="270" customWidth="1"/>
    <col min="13315" max="13315" width="8.33203125" style="270" customWidth="1"/>
    <col min="13316" max="13316" width="7.109375" style="270" customWidth="1"/>
    <col min="13317" max="13317" width="9.33203125" style="270" customWidth="1"/>
    <col min="13318" max="13318" width="7.109375" style="270" customWidth="1"/>
    <col min="13319" max="13319" width="9.33203125" style="270" customWidth="1"/>
    <col min="13320" max="13320" width="7.109375" style="270" customWidth="1"/>
    <col min="13321" max="13321" width="9.33203125" style="270" customWidth="1"/>
    <col min="13322" max="13322" width="13.5546875" style="270" customWidth="1"/>
    <col min="13323" max="13325" width="8.5546875" style="270" customWidth="1"/>
    <col min="13326" max="13326" width="8.88671875" style="270"/>
    <col min="13327" max="13327" width="11.44140625" style="270" customWidth="1"/>
    <col min="13328" max="13329" width="8.44140625" style="270" customWidth="1"/>
    <col min="13330" max="13330" width="10.88671875" style="270" customWidth="1"/>
    <col min="13331" max="13333" width="8.44140625" style="270" customWidth="1"/>
    <col min="13334" max="13336" width="8.88671875" style="270"/>
    <col min="13337" max="13349" width="0" style="270" hidden="1" customWidth="1"/>
    <col min="13350" max="13568" width="8.88671875" style="270"/>
    <col min="13569" max="13569" width="6.109375" style="270" customWidth="1"/>
    <col min="13570" max="13570" width="4.44140625" style="270" customWidth="1"/>
    <col min="13571" max="13571" width="8.33203125" style="270" customWidth="1"/>
    <col min="13572" max="13572" width="7.109375" style="270" customWidth="1"/>
    <col min="13573" max="13573" width="9.33203125" style="270" customWidth="1"/>
    <col min="13574" max="13574" width="7.109375" style="270" customWidth="1"/>
    <col min="13575" max="13575" width="9.33203125" style="270" customWidth="1"/>
    <col min="13576" max="13576" width="7.109375" style="270" customWidth="1"/>
    <col min="13577" max="13577" width="9.33203125" style="270" customWidth="1"/>
    <col min="13578" max="13578" width="13.5546875" style="270" customWidth="1"/>
    <col min="13579" max="13581" width="8.5546875" style="270" customWidth="1"/>
    <col min="13582" max="13582" width="8.88671875" style="270"/>
    <col min="13583" max="13583" width="11.44140625" style="270" customWidth="1"/>
    <col min="13584" max="13585" width="8.44140625" style="270" customWidth="1"/>
    <col min="13586" max="13586" width="10.88671875" style="270" customWidth="1"/>
    <col min="13587" max="13589" width="8.44140625" style="270" customWidth="1"/>
    <col min="13590" max="13592" width="8.88671875" style="270"/>
    <col min="13593" max="13605" width="0" style="270" hidden="1" customWidth="1"/>
    <col min="13606" max="13824" width="8.88671875" style="270"/>
    <col min="13825" max="13825" width="6.109375" style="270" customWidth="1"/>
    <col min="13826" max="13826" width="4.44140625" style="270" customWidth="1"/>
    <col min="13827" max="13827" width="8.33203125" style="270" customWidth="1"/>
    <col min="13828" max="13828" width="7.109375" style="270" customWidth="1"/>
    <col min="13829" max="13829" width="9.33203125" style="270" customWidth="1"/>
    <col min="13830" max="13830" width="7.109375" style="270" customWidth="1"/>
    <col min="13831" max="13831" width="9.33203125" style="270" customWidth="1"/>
    <col min="13832" max="13832" width="7.109375" style="270" customWidth="1"/>
    <col min="13833" max="13833" width="9.33203125" style="270" customWidth="1"/>
    <col min="13834" max="13834" width="13.5546875" style="270" customWidth="1"/>
    <col min="13835" max="13837" width="8.5546875" style="270" customWidth="1"/>
    <col min="13838" max="13838" width="8.88671875" style="270"/>
    <col min="13839" max="13839" width="11.44140625" style="270" customWidth="1"/>
    <col min="13840" max="13841" width="8.44140625" style="270" customWidth="1"/>
    <col min="13842" max="13842" width="10.88671875" style="270" customWidth="1"/>
    <col min="13843" max="13845" width="8.44140625" style="270" customWidth="1"/>
    <col min="13846" max="13848" width="8.88671875" style="270"/>
    <col min="13849" max="13861" width="0" style="270" hidden="1" customWidth="1"/>
    <col min="13862" max="14080" width="8.88671875" style="270"/>
    <col min="14081" max="14081" width="6.109375" style="270" customWidth="1"/>
    <col min="14082" max="14082" width="4.44140625" style="270" customWidth="1"/>
    <col min="14083" max="14083" width="8.33203125" style="270" customWidth="1"/>
    <col min="14084" max="14084" width="7.109375" style="270" customWidth="1"/>
    <col min="14085" max="14085" width="9.33203125" style="270" customWidth="1"/>
    <col min="14086" max="14086" width="7.109375" style="270" customWidth="1"/>
    <col min="14087" max="14087" width="9.33203125" style="270" customWidth="1"/>
    <col min="14088" max="14088" width="7.109375" style="270" customWidth="1"/>
    <col min="14089" max="14089" width="9.33203125" style="270" customWidth="1"/>
    <col min="14090" max="14090" width="13.5546875" style="270" customWidth="1"/>
    <col min="14091" max="14093" width="8.5546875" style="270" customWidth="1"/>
    <col min="14094" max="14094" width="8.88671875" style="270"/>
    <col min="14095" max="14095" width="11.44140625" style="270" customWidth="1"/>
    <col min="14096" max="14097" width="8.44140625" style="270" customWidth="1"/>
    <col min="14098" max="14098" width="10.88671875" style="270" customWidth="1"/>
    <col min="14099" max="14101" width="8.44140625" style="270" customWidth="1"/>
    <col min="14102" max="14104" width="8.88671875" style="270"/>
    <col min="14105" max="14117" width="0" style="270" hidden="1" customWidth="1"/>
    <col min="14118" max="14336" width="8.88671875" style="270"/>
    <col min="14337" max="14337" width="6.109375" style="270" customWidth="1"/>
    <col min="14338" max="14338" width="4.44140625" style="270" customWidth="1"/>
    <col min="14339" max="14339" width="8.33203125" style="270" customWidth="1"/>
    <col min="14340" max="14340" width="7.109375" style="270" customWidth="1"/>
    <col min="14341" max="14341" width="9.33203125" style="270" customWidth="1"/>
    <col min="14342" max="14342" width="7.109375" style="270" customWidth="1"/>
    <col min="14343" max="14343" width="9.33203125" style="270" customWidth="1"/>
    <col min="14344" max="14344" width="7.109375" style="270" customWidth="1"/>
    <col min="14345" max="14345" width="9.33203125" style="270" customWidth="1"/>
    <col min="14346" max="14346" width="13.5546875" style="270" customWidth="1"/>
    <col min="14347" max="14349" width="8.5546875" style="270" customWidth="1"/>
    <col min="14350" max="14350" width="8.88671875" style="270"/>
    <col min="14351" max="14351" width="11.44140625" style="270" customWidth="1"/>
    <col min="14352" max="14353" width="8.44140625" style="270" customWidth="1"/>
    <col min="14354" max="14354" width="10.88671875" style="270" customWidth="1"/>
    <col min="14355" max="14357" width="8.44140625" style="270" customWidth="1"/>
    <col min="14358" max="14360" width="8.88671875" style="270"/>
    <col min="14361" max="14373" width="0" style="270" hidden="1" customWidth="1"/>
    <col min="14374" max="14592" width="8.88671875" style="270"/>
    <col min="14593" max="14593" width="6.109375" style="270" customWidth="1"/>
    <col min="14594" max="14594" width="4.44140625" style="270" customWidth="1"/>
    <col min="14595" max="14595" width="8.33203125" style="270" customWidth="1"/>
    <col min="14596" max="14596" width="7.109375" style="270" customWidth="1"/>
    <col min="14597" max="14597" width="9.33203125" style="270" customWidth="1"/>
    <col min="14598" max="14598" width="7.109375" style="270" customWidth="1"/>
    <col min="14599" max="14599" width="9.33203125" style="270" customWidth="1"/>
    <col min="14600" max="14600" width="7.109375" style="270" customWidth="1"/>
    <col min="14601" max="14601" width="9.33203125" style="270" customWidth="1"/>
    <col min="14602" max="14602" width="13.5546875" style="270" customWidth="1"/>
    <col min="14603" max="14605" width="8.5546875" style="270" customWidth="1"/>
    <col min="14606" max="14606" width="8.88671875" style="270"/>
    <col min="14607" max="14607" width="11.44140625" style="270" customWidth="1"/>
    <col min="14608" max="14609" width="8.44140625" style="270" customWidth="1"/>
    <col min="14610" max="14610" width="10.88671875" style="270" customWidth="1"/>
    <col min="14611" max="14613" width="8.44140625" style="270" customWidth="1"/>
    <col min="14614" max="14616" width="8.88671875" style="270"/>
    <col min="14617" max="14629" width="0" style="270" hidden="1" customWidth="1"/>
    <col min="14630" max="14848" width="8.88671875" style="270"/>
    <col min="14849" max="14849" width="6.109375" style="270" customWidth="1"/>
    <col min="14850" max="14850" width="4.44140625" style="270" customWidth="1"/>
    <col min="14851" max="14851" width="8.33203125" style="270" customWidth="1"/>
    <col min="14852" max="14852" width="7.109375" style="270" customWidth="1"/>
    <col min="14853" max="14853" width="9.33203125" style="270" customWidth="1"/>
    <col min="14854" max="14854" width="7.109375" style="270" customWidth="1"/>
    <col min="14855" max="14855" width="9.33203125" style="270" customWidth="1"/>
    <col min="14856" max="14856" width="7.109375" style="270" customWidth="1"/>
    <col min="14857" max="14857" width="9.33203125" style="270" customWidth="1"/>
    <col min="14858" max="14858" width="13.5546875" style="270" customWidth="1"/>
    <col min="14859" max="14861" width="8.5546875" style="270" customWidth="1"/>
    <col min="14862" max="14862" width="8.88671875" style="270"/>
    <col min="14863" max="14863" width="11.44140625" style="270" customWidth="1"/>
    <col min="14864" max="14865" width="8.44140625" style="270" customWidth="1"/>
    <col min="14866" max="14866" width="10.88671875" style="270" customWidth="1"/>
    <col min="14867" max="14869" width="8.44140625" style="270" customWidth="1"/>
    <col min="14870" max="14872" width="8.88671875" style="270"/>
    <col min="14873" max="14885" width="0" style="270" hidden="1" customWidth="1"/>
    <col min="14886" max="15104" width="8.88671875" style="270"/>
    <col min="15105" max="15105" width="6.109375" style="270" customWidth="1"/>
    <col min="15106" max="15106" width="4.44140625" style="270" customWidth="1"/>
    <col min="15107" max="15107" width="8.33203125" style="270" customWidth="1"/>
    <col min="15108" max="15108" width="7.109375" style="270" customWidth="1"/>
    <col min="15109" max="15109" width="9.33203125" style="270" customWidth="1"/>
    <col min="15110" max="15110" width="7.109375" style="270" customWidth="1"/>
    <col min="15111" max="15111" width="9.33203125" style="270" customWidth="1"/>
    <col min="15112" max="15112" width="7.109375" style="270" customWidth="1"/>
    <col min="15113" max="15113" width="9.33203125" style="270" customWidth="1"/>
    <col min="15114" max="15114" width="13.5546875" style="270" customWidth="1"/>
    <col min="15115" max="15117" width="8.5546875" style="270" customWidth="1"/>
    <col min="15118" max="15118" width="8.88671875" style="270"/>
    <col min="15119" max="15119" width="11.44140625" style="270" customWidth="1"/>
    <col min="15120" max="15121" width="8.44140625" style="270" customWidth="1"/>
    <col min="15122" max="15122" width="10.88671875" style="270" customWidth="1"/>
    <col min="15123" max="15125" width="8.44140625" style="270" customWidth="1"/>
    <col min="15126" max="15128" width="8.88671875" style="270"/>
    <col min="15129" max="15141" width="0" style="270" hidden="1" customWidth="1"/>
    <col min="15142" max="15360" width="8.88671875" style="270"/>
    <col min="15361" max="15361" width="6.109375" style="270" customWidth="1"/>
    <col min="15362" max="15362" width="4.44140625" style="270" customWidth="1"/>
    <col min="15363" max="15363" width="8.33203125" style="270" customWidth="1"/>
    <col min="15364" max="15364" width="7.109375" style="270" customWidth="1"/>
    <col min="15365" max="15365" width="9.33203125" style="270" customWidth="1"/>
    <col min="15366" max="15366" width="7.109375" style="270" customWidth="1"/>
    <col min="15367" max="15367" width="9.33203125" style="270" customWidth="1"/>
    <col min="15368" max="15368" width="7.109375" style="270" customWidth="1"/>
    <col min="15369" max="15369" width="9.33203125" style="270" customWidth="1"/>
    <col min="15370" max="15370" width="13.5546875" style="270" customWidth="1"/>
    <col min="15371" max="15373" width="8.5546875" style="270" customWidth="1"/>
    <col min="15374" max="15374" width="8.88671875" style="270"/>
    <col min="15375" max="15375" width="11.44140625" style="270" customWidth="1"/>
    <col min="15376" max="15377" width="8.44140625" style="270" customWidth="1"/>
    <col min="15378" max="15378" width="10.88671875" style="270" customWidth="1"/>
    <col min="15379" max="15381" width="8.44140625" style="270" customWidth="1"/>
    <col min="15382" max="15384" width="8.88671875" style="270"/>
    <col min="15385" max="15397" width="0" style="270" hidden="1" customWidth="1"/>
    <col min="15398" max="15616" width="8.88671875" style="270"/>
    <col min="15617" max="15617" width="6.109375" style="270" customWidth="1"/>
    <col min="15618" max="15618" width="4.44140625" style="270" customWidth="1"/>
    <col min="15619" max="15619" width="8.33203125" style="270" customWidth="1"/>
    <col min="15620" max="15620" width="7.109375" style="270" customWidth="1"/>
    <col min="15621" max="15621" width="9.33203125" style="270" customWidth="1"/>
    <col min="15622" max="15622" width="7.109375" style="270" customWidth="1"/>
    <col min="15623" max="15623" width="9.33203125" style="270" customWidth="1"/>
    <col min="15624" max="15624" width="7.109375" style="270" customWidth="1"/>
    <col min="15625" max="15625" width="9.33203125" style="270" customWidth="1"/>
    <col min="15626" max="15626" width="13.5546875" style="270" customWidth="1"/>
    <col min="15627" max="15629" width="8.5546875" style="270" customWidth="1"/>
    <col min="15630" max="15630" width="8.88671875" style="270"/>
    <col min="15631" max="15631" width="11.44140625" style="270" customWidth="1"/>
    <col min="15632" max="15633" width="8.44140625" style="270" customWidth="1"/>
    <col min="15634" max="15634" width="10.88671875" style="270" customWidth="1"/>
    <col min="15635" max="15637" width="8.44140625" style="270" customWidth="1"/>
    <col min="15638" max="15640" width="8.88671875" style="270"/>
    <col min="15641" max="15653" width="0" style="270" hidden="1" customWidth="1"/>
    <col min="15654" max="15872" width="8.88671875" style="270"/>
    <col min="15873" max="15873" width="6.109375" style="270" customWidth="1"/>
    <col min="15874" max="15874" width="4.44140625" style="270" customWidth="1"/>
    <col min="15875" max="15875" width="8.33203125" style="270" customWidth="1"/>
    <col min="15876" max="15876" width="7.109375" style="270" customWidth="1"/>
    <col min="15877" max="15877" width="9.33203125" style="270" customWidth="1"/>
    <col min="15878" max="15878" width="7.109375" style="270" customWidth="1"/>
    <col min="15879" max="15879" width="9.33203125" style="270" customWidth="1"/>
    <col min="15880" max="15880" width="7.109375" style="270" customWidth="1"/>
    <col min="15881" max="15881" width="9.33203125" style="270" customWidth="1"/>
    <col min="15882" max="15882" width="13.5546875" style="270" customWidth="1"/>
    <col min="15883" max="15885" width="8.5546875" style="270" customWidth="1"/>
    <col min="15886" max="15886" width="8.88671875" style="270"/>
    <col min="15887" max="15887" width="11.44140625" style="270" customWidth="1"/>
    <col min="15888" max="15889" width="8.44140625" style="270" customWidth="1"/>
    <col min="15890" max="15890" width="10.88671875" style="270" customWidth="1"/>
    <col min="15891" max="15893" width="8.44140625" style="270" customWidth="1"/>
    <col min="15894" max="15896" width="8.88671875" style="270"/>
    <col min="15897" max="15909" width="0" style="270" hidden="1" customWidth="1"/>
    <col min="15910" max="16128" width="8.88671875" style="270"/>
    <col min="16129" max="16129" width="6.109375" style="270" customWidth="1"/>
    <col min="16130" max="16130" width="4.44140625" style="270" customWidth="1"/>
    <col min="16131" max="16131" width="8.33203125" style="270" customWidth="1"/>
    <col min="16132" max="16132" width="7.109375" style="270" customWidth="1"/>
    <col min="16133" max="16133" width="9.33203125" style="270" customWidth="1"/>
    <col min="16134" max="16134" width="7.109375" style="270" customWidth="1"/>
    <col min="16135" max="16135" width="9.33203125" style="270" customWidth="1"/>
    <col min="16136" max="16136" width="7.109375" style="270" customWidth="1"/>
    <col min="16137" max="16137" width="9.33203125" style="270" customWidth="1"/>
    <col min="16138" max="16138" width="13.5546875" style="270" customWidth="1"/>
    <col min="16139" max="16141" width="8.5546875" style="270" customWidth="1"/>
    <col min="16142" max="16142" width="8.88671875" style="270"/>
    <col min="16143" max="16143" width="11.44140625" style="270" customWidth="1"/>
    <col min="16144" max="16145" width="8.44140625" style="270" customWidth="1"/>
    <col min="16146" max="16146" width="10.88671875" style="270" customWidth="1"/>
    <col min="16147" max="16149" width="8.44140625" style="270" customWidth="1"/>
    <col min="16150" max="16152" width="8.88671875" style="270"/>
    <col min="16153" max="16165" width="0" style="270" hidden="1" customWidth="1"/>
    <col min="16166" max="16384" width="8.88671875" style="270"/>
  </cols>
  <sheetData>
    <row r="1" spans="1:37" ht="24.6" x14ac:dyDescent="0.25">
      <c r="A1" s="656" t="str">
        <f>[1]Altalanos!$A$6</f>
        <v>Somogy Vármegyei Tenisz DO B kategória - Fiú</v>
      </c>
      <c r="B1" s="656"/>
      <c r="C1" s="656"/>
      <c r="D1" s="656"/>
      <c r="E1" s="656"/>
      <c r="F1" s="656"/>
      <c r="G1" s="349"/>
      <c r="H1" s="350" t="s">
        <v>44</v>
      </c>
      <c r="I1" s="351"/>
      <c r="J1" s="352"/>
      <c r="L1" s="353"/>
      <c r="M1" s="354"/>
      <c r="N1" s="355"/>
      <c r="O1" s="355" t="s">
        <v>11</v>
      </c>
      <c r="P1" s="355"/>
      <c r="Q1" s="356"/>
      <c r="R1" s="355"/>
      <c r="AB1" s="357" t="e">
        <f>IF(Y5=1,CONCATENATE(VLOOKUP(Y3,AA16:AH27,2)),CONCATENATE(VLOOKUP(Y3,AA2:AK13,2)))</f>
        <v>#N/A</v>
      </c>
      <c r="AC1" s="357" t="e">
        <f>IF(Y5=1,CONCATENATE(VLOOKUP(Y3,AA16:AK27,3)),CONCATENATE(VLOOKUP(Y3,AA2:AK13,3)))</f>
        <v>#N/A</v>
      </c>
      <c r="AD1" s="357" t="e">
        <f>IF(Y5=1,CONCATENATE(VLOOKUP(Y3,AA16:AK27,4)),CONCATENATE(VLOOKUP(Y3,AA2:AK13,4)))</f>
        <v>#N/A</v>
      </c>
      <c r="AE1" s="357" t="e">
        <f>IF(Y5=1,CONCATENATE(VLOOKUP(Y3,AA16:AK27,5)),CONCATENATE(VLOOKUP(Y3,AA2:AK13,5)))</f>
        <v>#N/A</v>
      </c>
      <c r="AF1" s="357" t="e">
        <f>IF(Y5=1,CONCATENATE(VLOOKUP(Y3,AA16:AK27,6)),CONCATENATE(VLOOKUP(Y3,AA2:AK13,6)))</f>
        <v>#N/A</v>
      </c>
      <c r="AG1" s="357" t="e">
        <f>IF(Y5=1,CONCATENATE(VLOOKUP(Y3,AA16:AK27,7)),CONCATENATE(VLOOKUP(Y3,AA2:AK13,7)))</f>
        <v>#N/A</v>
      </c>
      <c r="AH1" s="357" t="e">
        <f>IF(Y5=1,CONCATENATE(VLOOKUP(Y3,AA16:AK27,8)),CONCATENATE(VLOOKUP(Y3,AA2:AK13,8)))</f>
        <v>#N/A</v>
      </c>
      <c r="AI1" s="357" t="e">
        <f>IF(Y5=1,CONCATENATE(VLOOKUP(Y3,AA16:AK27,9)),CONCATENATE(VLOOKUP(Y3,AA2:AK13,9)))</f>
        <v>#N/A</v>
      </c>
      <c r="AJ1" s="357" t="e">
        <f>IF(Y5=1,CONCATENATE(VLOOKUP(Y3,AA16:AK27,10)),CONCATENATE(VLOOKUP(Y3,AA2:AK13,10)))</f>
        <v>#N/A</v>
      </c>
      <c r="AK1" s="357" t="e">
        <f>IF(Y5=1,CONCATENATE(VLOOKUP(Y3,AA16:AK27,11)),CONCATENATE(VLOOKUP(Y3,AA2:AK13,11)))</f>
        <v>#N/A</v>
      </c>
    </row>
    <row r="2" spans="1:37" x14ac:dyDescent="0.25">
      <c r="A2" s="358" t="s">
        <v>43</v>
      </c>
      <c r="B2" s="359"/>
      <c r="C2" s="359"/>
      <c r="D2" s="359"/>
      <c r="E2" s="595" t="str">
        <f>[1]Altalanos!$E$8</f>
        <v>V.kcs.-U14-F</v>
      </c>
      <c r="F2" s="359"/>
      <c r="G2" s="360"/>
      <c r="H2" s="361"/>
      <c r="I2" s="361"/>
      <c r="J2" s="362"/>
      <c r="K2" s="353"/>
      <c r="L2" s="353"/>
      <c r="M2" s="353"/>
      <c r="N2" s="363"/>
      <c r="O2" s="364"/>
      <c r="P2" s="363"/>
      <c r="Q2" s="364"/>
      <c r="R2" s="363"/>
      <c r="Y2" s="365"/>
      <c r="Z2" s="366"/>
      <c r="AA2" s="366" t="s">
        <v>52</v>
      </c>
      <c r="AB2" s="367">
        <v>150</v>
      </c>
      <c r="AC2" s="367">
        <v>120</v>
      </c>
      <c r="AD2" s="367">
        <v>100</v>
      </c>
      <c r="AE2" s="367">
        <v>80</v>
      </c>
      <c r="AF2" s="367">
        <v>70</v>
      </c>
      <c r="AG2" s="367">
        <v>60</v>
      </c>
      <c r="AH2" s="367">
        <v>55</v>
      </c>
      <c r="AI2" s="367">
        <v>50</v>
      </c>
      <c r="AJ2" s="367">
        <v>45</v>
      </c>
      <c r="AK2" s="367">
        <v>40</v>
      </c>
    </row>
    <row r="3" spans="1:37" x14ac:dyDescent="0.25">
      <c r="A3" s="286" t="s">
        <v>21</v>
      </c>
      <c r="B3" s="286"/>
      <c r="C3" s="286"/>
      <c r="D3" s="286"/>
      <c r="E3" s="286" t="s">
        <v>19</v>
      </c>
      <c r="F3" s="286"/>
      <c r="G3" s="286"/>
      <c r="H3" s="286" t="s">
        <v>24</v>
      </c>
      <c r="I3" s="286"/>
      <c r="J3" s="368"/>
      <c r="K3" s="286"/>
      <c r="L3" s="369" t="s">
        <v>25</v>
      </c>
      <c r="M3" s="286"/>
      <c r="N3" s="370"/>
      <c r="O3" s="371"/>
      <c r="P3" s="370"/>
      <c r="Y3" s="366">
        <f>IF(H4="OB","A",IF(H4="IX","W",H4))</f>
        <v>0</v>
      </c>
      <c r="Z3" s="366"/>
      <c r="AA3" s="366" t="s">
        <v>65</v>
      </c>
      <c r="AB3" s="367">
        <v>120</v>
      </c>
      <c r="AC3" s="367">
        <v>90</v>
      </c>
      <c r="AD3" s="367">
        <v>65</v>
      </c>
      <c r="AE3" s="367">
        <v>55</v>
      </c>
      <c r="AF3" s="367">
        <v>50</v>
      </c>
      <c r="AG3" s="367">
        <v>45</v>
      </c>
      <c r="AH3" s="367">
        <v>40</v>
      </c>
      <c r="AI3" s="367">
        <v>35</v>
      </c>
      <c r="AJ3" s="367">
        <v>25</v>
      </c>
      <c r="AK3" s="367">
        <v>20</v>
      </c>
    </row>
    <row r="4" spans="1:37" ht="13.8" thickBot="1" x14ac:dyDescent="0.3">
      <c r="A4" s="657">
        <f>[1]Altalanos!$A$10</f>
        <v>46135</v>
      </c>
      <c r="B4" s="657"/>
      <c r="C4" s="657"/>
      <c r="D4" s="373"/>
      <c r="E4" s="374" t="str">
        <f>[1]Altalanos!$C$10</f>
        <v>Balatonboglár</v>
      </c>
      <c r="F4" s="374"/>
      <c r="G4" s="374"/>
      <c r="H4" s="142"/>
      <c r="I4" s="374"/>
      <c r="J4" s="375"/>
      <c r="K4" s="142"/>
      <c r="L4" s="376" t="str">
        <f>[1]Altalanos!$E$10</f>
        <v>Nagyistók-Nádasi Judit</v>
      </c>
      <c r="M4" s="142"/>
      <c r="N4" s="377"/>
      <c r="O4" s="378"/>
      <c r="P4" s="377"/>
      <c r="Y4" s="366"/>
      <c r="Z4" s="366"/>
      <c r="AA4" s="366" t="s">
        <v>66</v>
      </c>
      <c r="AB4" s="367">
        <v>90</v>
      </c>
      <c r="AC4" s="367">
        <v>60</v>
      </c>
      <c r="AD4" s="367">
        <v>45</v>
      </c>
      <c r="AE4" s="367">
        <v>34</v>
      </c>
      <c r="AF4" s="367">
        <v>27</v>
      </c>
      <c r="AG4" s="367">
        <v>22</v>
      </c>
      <c r="AH4" s="367">
        <v>18</v>
      </c>
      <c r="AI4" s="367">
        <v>15</v>
      </c>
      <c r="AJ4" s="367">
        <v>12</v>
      </c>
      <c r="AK4" s="367">
        <v>9</v>
      </c>
    </row>
    <row r="5" spans="1:37" x14ac:dyDescent="0.25">
      <c r="A5" s="381"/>
      <c r="B5" s="381" t="s">
        <v>41</v>
      </c>
      <c r="C5" s="381" t="s">
        <v>50</v>
      </c>
      <c r="D5" s="381" t="s">
        <v>35</v>
      </c>
      <c r="E5" s="381" t="s">
        <v>55</v>
      </c>
      <c r="F5" s="381"/>
      <c r="G5" s="381" t="s">
        <v>23</v>
      </c>
      <c r="H5" s="381"/>
      <c r="I5" s="381" t="s">
        <v>26</v>
      </c>
      <c r="J5" s="381"/>
      <c r="K5" s="382" t="s">
        <v>56</v>
      </c>
      <c r="L5" s="382" t="s">
        <v>57</v>
      </c>
      <c r="M5" s="382" t="s">
        <v>58</v>
      </c>
      <c r="O5" s="372" t="s">
        <v>59</v>
      </c>
      <c r="P5" s="367" t="s">
        <v>62</v>
      </c>
      <c r="R5" s="372" t="s">
        <v>59</v>
      </c>
      <c r="S5" s="367" t="s">
        <v>365</v>
      </c>
      <c r="Y5" s="366">
        <f>IF(OR([1]Altalanos!$A$8="F1",[1]Altalanos!$A$8="F2",[1]Altalanos!$A$8="N1",[1]Altalanos!$A$8="N2"),1,2)</f>
        <v>2</v>
      </c>
      <c r="Z5" s="366"/>
      <c r="AA5" s="366" t="s">
        <v>67</v>
      </c>
      <c r="AB5" s="367">
        <v>60</v>
      </c>
      <c r="AC5" s="367">
        <v>40</v>
      </c>
      <c r="AD5" s="367">
        <v>30</v>
      </c>
      <c r="AE5" s="367">
        <v>20</v>
      </c>
      <c r="AF5" s="367">
        <v>18</v>
      </c>
      <c r="AG5" s="367">
        <v>15</v>
      </c>
      <c r="AH5" s="367">
        <v>12</v>
      </c>
      <c r="AI5" s="367">
        <v>10</v>
      </c>
      <c r="AJ5" s="367">
        <v>8</v>
      </c>
      <c r="AK5" s="367">
        <v>6</v>
      </c>
    </row>
    <row r="6" spans="1:37" x14ac:dyDescent="0.25">
      <c r="A6" s="385"/>
      <c r="B6" s="385"/>
      <c r="C6" s="385"/>
      <c r="D6" s="385"/>
      <c r="E6" s="385"/>
      <c r="F6" s="385"/>
      <c r="G6" s="385"/>
      <c r="H6" s="385"/>
      <c r="I6" s="385"/>
      <c r="J6" s="385"/>
      <c r="K6" s="385"/>
      <c r="L6" s="385"/>
      <c r="M6" s="385"/>
      <c r="O6" s="379" t="s">
        <v>63</v>
      </c>
      <c r="P6" s="380" t="s">
        <v>60</v>
      </c>
      <c r="R6" s="379" t="s">
        <v>63</v>
      </c>
      <c r="S6" s="380" t="s">
        <v>366</v>
      </c>
      <c r="Y6" s="366"/>
      <c r="Z6" s="366"/>
      <c r="AA6" s="366" t="s">
        <v>68</v>
      </c>
      <c r="AB6" s="367">
        <v>40</v>
      </c>
      <c r="AC6" s="367">
        <v>25</v>
      </c>
      <c r="AD6" s="367">
        <v>18</v>
      </c>
      <c r="AE6" s="367">
        <v>13</v>
      </c>
      <c r="AF6" s="367">
        <v>10</v>
      </c>
      <c r="AG6" s="367">
        <v>8</v>
      </c>
      <c r="AH6" s="367">
        <v>6</v>
      </c>
      <c r="AI6" s="367">
        <v>5</v>
      </c>
      <c r="AJ6" s="367">
        <v>4</v>
      </c>
      <c r="AK6" s="367">
        <v>3</v>
      </c>
    </row>
    <row r="7" spans="1:37" x14ac:dyDescent="0.25">
      <c r="A7" s="460" t="s">
        <v>52</v>
      </c>
      <c r="B7" s="461">
        <v>1</v>
      </c>
      <c r="C7" s="388" t="str">
        <f>IF($B7="","",VLOOKUP($B7,'V.kcs.-U14-F elo'!$A$7:$O$22,5))</f>
        <v>130713</v>
      </c>
      <c r="D7" s="388">
        <f>IF($B7="","",VLOOKUP($B7,'V.kcs.-U14-F elo'!$A$7:$O$22,15))</f>
        <v>0</v>
      </c>
      <c r="E7" s="389" t="str">
        <f>UPPER(IF($B7="","",VLOOKUP($B7,'V.kcs.-U14-F elo'!$A$7:$O$22,2)))</f>
        <v>BEJCZI ÁDI</v>
      </c>
      <c r="F7" s="390"/>
      <c r="G7" s="389" t="str">
        <f>IF($B7="","",VLOOKUP($B7,'V.kcs.-U14-F elo'!$A$7:$O$22,3))</f>
        <v>Ádám</v>
      </c>
      <c r="H7" s="390"/>
      <c r="I7" s="389" t="str">
        <f>IF($B7="","",VLOOKUP($B7,'V.kcs.-U14-F elo'!$A$7:$O$22,4))</f>
        <v>B.lelle-Karádi Ált. Isk. és AMI</v>
      </c>
      <c r="J7" s="385"/>
      <c r="K7" s="631" t="s">
        <v>784</v>
      </c>
      <c r="L7" s="391"/>
      <c r="M7" s="392"/>
      <c r="O7" s="383" t="s">
        <v>64</v>
      </c>
      <c r="P7" s="384" t="s">
        <v>61</v>
      </c>
      <c r="R7" s="383" t="s">
        <v>64</v>
      </c>
      <c r="S7" s="384" t="s">
        <v>367</v>
      </c>
      <c r="Y7" s="366"/>
      <c r="Z7" s="366"/>
      <c r="AA7" s="366" t="s">
        <v>69</v>
      </c>
      <c r="AB7" s="367">
        <v>25</v>
      </c>
      <c r="AC7" s="367">
        <v>15</v>
      </c>
      <c r="AD7" s="367">
        <v>13</v>
      </c>
      <c r="AE7" s="367">
        <v>8</v>
      </c>
      <c r="AF7" s="367">
        <v>6</v>
      </c>
      <c r="AG7" s="367">
        <v>4</v>
      </c>
      <c r="AH7" s="367">
        <v>3</v>
      </c>
      <c r="AI7" s="367">
        <v>2</v>
      </c>
      <c r="AJ7" s="367">
        <v>1</v>
      </c>
      <c r="AK7" s="367">
        <v>0</v>
      </c>
    </row>
    <row r="8" spans="1:37" x14ac:dyDescent="0.25">
      <c r="A8" s="386"/>
      <c r="B8" s="462"/>
      <c r="C8" s="385"/>
      <c r="D8" s="385"/>
      <c r="E8" s="385"/>
      <c r="F8" s="385"/>
      <c r="G8" s="385"/>
      <c r="H8" s="385"/>
      <c r="I8" s="385"/>
      <c r="J8" s="385"/>
      <c r="K8" s="632"/>
      <c r="L8" s="386"/>
      <c r="M8" s="394"/>
      <c r="Y8" s="366"/>
      <c r="Z8" s="366"/>
      <c r="AA8" s="366" t="s">
        <v>70</v>
      </c>
      <c r="AB8" s="367">
        <v>15</v>
      </c>
      <c r="AC8" s="367">
        <v>10</v>
      </c>
      <c r="AD8" s="367">
        <v>7</v>
      </c>
      <c r="AE8" s="367">
        <v>5</v>
      </c>
      <c r="AF8" s="367">
        <v>4</v>
      </c>
      <c r="AG8" s="367">
        <v>3</v>
      </c>
      <c r="AH8" s="367">
        <v>2</v>
      </c>
      <c r="AI8" s="367">
        <v>1</v>
      </c>
      <c r="AJ8" s="367">
        <v>0</v>
      </c>
      <c r="AK8" s="367">
        <v>0</v>
      </c>
    </row>
    <row r="9" spans="1:37" x14ac:dyDescent="0.25">
      <c r="A9" s="386" t="s">
        <v>53</v>
      </c>
      <c r="B9" s="463">
        <v>4</v>
      </c>
      <c r="C9" s="388" t="str">
        <f>IF($B9="","",VLOOKUP($B9,'V.kcs.-U14-F elo'!$A$7:$O$22,5))</f>
        <v>130617</v>
      </c>
      <c r="D9" s="388">
        <f>IF($B9="","",VLOOKUP($B9,'V.kcs.-U14-F elo'!$A$7:$O$22,15))</f>
        <v>0</v>
      </c>
      <c r="E9" s="389" t="str">
        <f>UPPER(IF($B9="","",VLOOKUP($B9,'V.kcs.-U14-F elo'!$A$7:$O$22,2)))</f>
        <v>LUTHÁR</v>
      </c>
      <c r="F9" s="390"/>
      <c r="G9" s="389" t="str">
        <f>IF($B9="","",VLOOKUP($B9,'V.kcs.-U14-F elo'!$A$7:$O$22,3))</f>
        <v>Ábel Kristóf</v>
      </c>
      <c r="H9" s="390"/>
      <c r="I9" s="389" t="str">
        <f>IF($B9="","",VLOOKUP($B9,'V.kcs.-U14-F elo'!$A$7:$O$22,4))</f>
        <v>Nagyboldogasszony - Kaposvár</v>
      </c>
      <c r="J9" s="385"/>
      <c r="K9" s="631" t="s">
        <v>7</v>
      </c>
      <c r="L9" s="391"/>
      <c r="M9" s="392"/>
      <c r="Y9" s="366"/>
      <c r="Z9" s="366"/>
      <c r="AA9" s="366" t="s">
        <v>71</v>
      </c>
      <c r="AB9" s="367">
        <v>10</v>
      </c>
      <c r="AC9" s="367">
        <v>6</v>
      </c>
      <c r="AD9" s="367">
        <v>4</v>
      </c>
      <c r="AE9" s="367">
        <v>2</v>
      </c>
      <c r="AF9" s="367">
        <v>1</v>
      </c>
      <c r="AG9" s="367">
        <v>0</v>
      </c>
      <c r="AH9" s="367">
        <v>0</v>
      </c>
      <c r="AI9" s="367">
        <v>0</v>
      </c>
      <c r="AJ9" s="367">
        <v>0</v>
      </c>
      <c r="AK9" s="367">
        <v>0</v>
      </c>
    </row>
    <row r="10" spans="1:37" x14ac:dyDescent="0.25">
      <c r="A10" s="386"/>
      <c r="B10" s="462"/>
      <c r="C10" s="385"/>
      <c r="D10" s="385"/>
      <c r="E10" s="385"/>
      <c r="F10" s="385"/>
      <c r="G10" s="385"/>
      <c r="H10" s="385"/>
      <c r="I10" s="385"/>
      <c r="J10" s="385"/>
      <c r="K10" s="632"/>
      <c r="L10" s="386"/>
      <c r="M10" s="394"/>
      <c r="Y10" s="366"/>
      <c r="Z10" s="366"/>
      <c r="AA10" s="366" t="s">
        <v>72</v>
      </c>
      <c r="AB10" s="367">
        <v>6</v>
      </c>
      <c r="AC10" s="367">
        <v>3</v>
      </c>
      <c r="AD10" s="367">
        <v>2</v>
      </c>
      <c r="AE10" s="367">
        <v>1</v>
      </c>
      <c r="AF10" s="367">
        <v>0</v>
      </c>
      <c r="AG10" s="367">
        <v>0</v>
      </c>
      <c r="AH10" s="367">
        <v>0</v>
      </c>
      <c r="AI10" s="367">
        <v>0</v>
      </c>
      <c r="AJ10" s="367">
        <v>0</v>
      </c>
      <c r="AK10" s="367">
        <v>0</v>
      </c>
    </row>
    <row r="11" spans="1:37" x14ac:dyDescent="0.25">
      <c r="A11" s="386" t="s">
        <v>54</v>
      </c>
      <c r="B11" s="463">
        <v>5</v>
      </c>
      <c r="C11" s="388" t="str">
        <f>IF($B11="","",VLOOKUP($B11,'V.kcs.-U14-F elo'!$A$7:$O$22,5))</f>
        <v>130119</v>
      </c>
      <c r="D11" s="388">
        <f>IF($B11="","",VLOOKUP($B11,'V.kcs.-U14-F elo'!$A$7:$O$22,15))</f>
        <v>0</v>
      </c>
      <c r="E11" s="389" t="str">
        <f>UPPER(IF($B11="","",VLOOKUP($B11,'V.kcs.-U14-F elo'!$A$7:$O$22,2)))</f>
        <v>MOJZES</v>
      </c>
      <c r="F11" s="390"/>
      <c r="G11" s="389" t="str">
        <f>IF($B11="","",VLOOKUP($B11,'V.kcs.-U14-F elo'!$A$7:$O$22,3))</f>
        <v>Benedek</v>
      </c>
      <c r="H11" s="390"/>
      <c r="I11" s="389" t="str">
        <f>IF($B11="","",VLOOKUP($B11,'V.kcs.-U14-F elo'!$A$7:$O$22,4))</f>
        <v>B.lelle-Karádi Ált. Iskola és AMI</v>
      </c>
      <c r="J11" s="385"/>
      <c r="K11" s="631" t="s">
        <v>722</v>
      </c>
      <c r="L11" s="391"/>
      <c r="M11" s="392"/>
      <c r="Y11" s="366"/>
      <c r="Z11" s="366"/>
      <c r="AA11" s="366" t="s">
        <v>77</v>
      </c>
      <c r="AB11" s="367">
        <v>3</v>
      </c>
      <c r="AC11" s="367">
        <v>2</v>
      </c>
      <c r="AD11" s="367">
        <v>1</v>
      </c>
      <c r="AE11" s="367">
        <v>0</v>
      </c>
      <c r="AF11" s="367">
        <v>0</v>
      </c>
      <c r="AG11" s="367">
        <v>0</v>
      </c>
      <c r="AH11" s="367">
        <v>0</v>
      </c>
      <c r="AI11" s="367">
        <v>0</v>
      </c>
      <c r="AJ11" s="367">
        <v>0</v>
      </c>
      <c r="AK11" s="367">
        <v>0</v>
      </c>
    </row>
    <row r="12" spans="1:37" x14ac:dyDescent="0.25">
      <c r="A12" s="385"/>
      <c r="B12" s="460"/>
      <c r="C12" s="385"/>
      <c r="D12" s="385"/>
      <c r="E12" s="385"/>
      <c r="F12" s="385"/>
      <c r="G12" s="385"/>
      <c r="H12" s="385"/>
      <c r="I12" s="385"/>
      <c r="J12" s="385"/>
      <c r="K12" s="629"/>
      <c r="L12" s="385"/>
      <c r="M12" s="394"/>
      <c r="Y12" s="366"/>
      <c r="Z12" s="366"/>
      <c r="AA12" s="366" t="s">
        <v>73</v>
      </c>
      <c r="AB12" s="395">
        <v>0</v>
      </c>
      <c r="AC12" s="395">
        <v>0</v>
      </c>
      <c r="AD12" s="395">
        <v>0</v>
      </c>
      <c r="AE12" s="395">
        <v>0</v>
      </c>
      <c r="AF12" s="395">
        <v>0</v>
      </c>
      <c r="AG12" s="395">
        <v>0</v>
      </c>
      <c r="AH12" s="395">
        <v>0</v>
      </c>
      <c r="AI12" s="395">
        <v>0</v>
      </c>
      <c r="AJ12" s="395">
        <v>0</v>
      </c>
      <c r="AK12" s="395">
        <v>0</v>
      </c>
    </row>
    <row r="13" spans="1:37" x14ac:dyDescent="0.25">
      <c r="A13" s="460" t="s">
        <v>368</v>
      </c>
      <c r="B13" s="461">
        <v>2</v>
      </c>
      <c r="C13" s="388" t="str">
        <f>IF($B13="","",VLOOKUP($B13,'V.kcs.-U14-F elo'!$A$7:$O$22,5))</f>
        <v>130713</v>
      </c>
      <c r="D13" s="388">
        <f>IF($B13="","",VLOOKUP($B13,'V.kcs.-U14-F elo'!$A$7:$O$22,15))</f>
        <v>0</v>
      </c>
      <c r="E13" s="389" t="str">
        <f>UPPER(IF($B13="","",VLOOKUP($B13,'V.kcs.-U14-F elo'!$A$7:$O$22,2)))</f>
        <v>BEJCZI A.</v>
      </c>
      <c r="F13" s="390"/>
      <c r="G13" s="389" t="str">
        <f>IF($B13="","",VLOOKUP($B13,'V.kcs.-U14-F elo'!$A$7:$O$22,3))</f>
        <v>András</v>
      </c>
      <c r="H13" s="390"/>
      <c r="I13" s="389" t="str">
        <f>IF($B13="","",VLOOKUP($B13,'V.kcs.-U14-F elo'!$A$7:$O$22,4))</f>
        <v>B.lelle-Karádi Ált. Isk. és AMI</v>
      </c>
      <c r="J13" s="385"/>
      <c r="K13" s="631" t="s">
        <v>784</v>
      </c>
      <c r="L13" s="391"/>
      <c r="M13" s="392"/>
      <c r="Y13" s="366"/>
      <c r="Z13" s="366"/>
      <c r="AA13" s="366" t="s">
        <v>74</v>
      </c>
      <c r="AB13" s="395">
        <v>0</v>
      </c>
      <c r="AC13" s="395">
        <v>0</v>
      </c>
      <c r="AD13" s="395">
        <v>0</v>
      </c>
      <c r="AE13" s="395">
        <v>0</v>
      </c>
      <c r="AF13" s="395">
        <v>0</v>
      </c>
      <c r="AG13" s="395">
        <v>0</v>
      </c>
      <c r="AH13" s="395">
        <v>0</v>
      </c>
      <c r="AI13" s="395">
        <v>0</v>
      </c>
      <c r="AJ13" s="395">
        <v>0</v>
      </c>
      <c r="AK13" s="395">
        <v>0</v>
      </c>
    </row>
    <row r="14" spans="1:37" x14ac:dyDescent="0.25">
      <c r="A14" s="386"/>
      <c r="B14" s="462"/>
      <c r="C14" s="385"/>
      <c r="D14" s="385"/>
      <c r="E14" s="385"/>
      <c r="F14" s="385"/>
      <c r="G14" s="385"/>
      <c r="H14" s="385"/>
      <c r="I14" s="385"/>
      <c r="J14" s="385"/>
      <c r="K14" s="632"/>
      <c r="L14" s="386"/>
      <c r="M14" s="394"/>
      <c r="Y14" s="366"/>
      <c r="Z14" s="366"/>
      <c r="AA14" s="366"/>
      <c r="AB14" s="366"/>
      <c r="AC14" s="366"/>
      <c r="AD14" s="366"/>
      <c r="AE14" s="366"/>
      <c r="AF14" s="366"/>
      <c r="AG14" s="366"/>
      <c r="AH14" s="366"/>
      <c r="AI14" s="366"/>
      <c r="AJ14" s="366"/>
      <c r="AK14" s="366"/>
    </row>
    <row r="15" spans="1:37" x14ac:dyDescent="0.25">
      <c r="A15" s="386" t="s">
        <v>144</v>
      </c>
      <c r="B15" s="463"/>
      <c r="C15" s="388"/>
      <c r="D15" s="388"/>
      <c r="E15" s="389"/>
      <c r="F15" s="390"/>
      <c r="G15" s="389"/>
      <c r="H15" s="390"/>
      <c r="I15" s="389"/>
      <c r="J15" s="385"/>
      <c r="K15" s="633"/>
      <c r="L15" s="391"/>
      <c r="M15" s="392"/>
      <c r="Y15" s="366"/>
      <c r="Z15" s="366"/>
      <c r="AA15" s="366"/>
      <c r="AB15" s="366"/>
      <c r="AC15" s="366"/>
      <c r="AD15" s="366"/>
      <c r="AE15" s="366"/>
      <c r="AF15" s="366"/>
      <c r="AG15" s="366"/>
      <c r="AH15" s="366"/>
      <c r="AI15" s="366"/>
      <c r="AJ15" s="366"/>
      <c r="AK15" s="366"/>
    </row>
    <row r="16" spans="1:37" x14ac:dyDescent="0.25">
      <c r="A16" s="386"/>
      <c r="B16" s="462"/>
      <c r="C16" s="385"/>
      <c r="D16" s="385"/>
      <c r="E16" s="385"/>
      <c r="F16" s="385"/>
      <c r="G16" s="385"/>
      <c r="H16" s="385"/>
      <c r="I16" s="385"/>
      <c r="J16" s="385"/>
      <c r="K16" s="632"/>
      <c r="L16" s="386"/>
      <c r="M16" s="394"/>
      <c r="Y16" s="366"/>
      <c r="Z16" s="366"/>
      <c r="AA16" s="366" t="s">
        <v>52</v>
      </c>
      <c r="AB16" s="366">
        <v>300</v>
      </c>
      <c r="AC16" s="366">
        <v>250</v>
      </c>
      <c r="AD16" s="366">
        <v>220</v>
      </c>
      <c r="AE16" s="366">
        <v>180</v>
      </c>
      <c r="AF16" s="366">
        <v>160</v>
      </c>
      <c r="AG16" s="366">
        <v>150</v>
      </c>
      <c r="AH16" s="366">
        <v>140</v>
      </c>
      <c r="AI16" s="366">
        <v>130</v>
      </c>
      <c r="AJ16" s="366">
        <v>120</v>
      </c>
      <c r="AK16" s="366">
        <v>110</v>
      </c>
    </row>
    <row r="17" spans="1:37" x14ac:dyDescent="0.25">
      <c r="A17" s="386" t="s">
        <v>143</v>
      </c>
      <c r="B17" s="463">
        <v>3</v>
      </c>
      <c r="C17" s="388" t="str">
        <f>IF($B17="","",VLOOKUP($B17,'V.kcs.-U14-F elo'!$A$7:$O$22,5))</f>
        <v>130215</v>
      </c>
      <c r="D17" s="388">
        <f>IF($B17="","",VLOOKUP($B17,'V.kcs.-U14-F elo'!$A$7:$O$22,15))</f>
        <v>0</v>
      </c>
      <c r="E17" s="389" t="str">
        <f>UPPER(IF($B17="","",VLOOKUP($B17,'V.kcs.-U14-F elo'!$A$7:$O$22,2)))</f>
        <v>HERMECZ</v>
      </c>
      <c r="F17" s="390"/>
      <c r="G17" s="389" t="str">
        <f>IF($B17="","",VLOOKUP($B17,'V.kcs.-U14-F elo'!$A$7:$O$22,3))</f>
        <v>Botond Pál</v>
      </c>
      <c r="H17" s="390"/>
      <c r="I17" s="389" t="str">
        <f>IF($B17="","",VLOOKUP($B17,'V.kcs.-U14-F elo'!$A$7:$O$22,4))</f>
        <v>Siófoki Széchenyi István Ált. Isk.</v>
      </c>
      <c r="J17" s="385"/>
      <c r="K17" s="631" t="s">
        <v>722</v>
      </c>
      <c r="L17" s="391"/>
      <c r="M17" s="392"/>
      <c r="Y17" s="366"/>
      <c r="Z17" s="366"/>
      <c r="AA17" s="366" t="s">
        <v>65</v>
      </c>
      <c r="AB17" s="366">
        <v>250</v>
      </c>
      <c r="AC17" s="366">
        <v>200</v>
      </c>
      <c r="AD17" s="366">
        <v>160</v>
      </c>
      <c r="AE17" s="366">
        <v>140</v>
      </c>
      <c r="AF17" s="366">
        <v>120</v>
      </c>
      <c r="AG17" s="366">
        <v>110</v>
      </c>
      <c r="AH17" s="366">
        <v>100</v>
      </c>
      <c r="AI17" s="366">
        <v>90</v>
      </c>
      <c r="AJ17" s="366">
        <v>80</v>
      </c>
      <c r="AK17" s="366">
        <v>70</v>
      </c>
    </row>
    <row r="18" spans="1:37" x14ac:dyDescent="0.25">
      <c r="A18" s="385"/>
      <c r="B18" s="385"/>
      <c r="C18" s="385"/>
      <c r="D18" s="385"/>
      <c r="E18" s="385"/>
      <c r="F18" s="385"/>
      <c r="G18" s="385"/>
      <c r="H18" s="385"/>
      <c r="I18" s="385"/>
      <c r="J18" s="385"/>
      <c r="K18" s="385"/>
      <c r="L18" s="385"/>
      <c r="M18" s="385"/>
      <c r="Y18" s="366"/>
      <c r="Z18" s="366"/>
      <c r="AA18" s="366" t="s">
        <v>66</v>
      </c>
      <c r="AB18" s="366">
        <v>200</v>
      </c>
      <c r="AC18" s="366">
        <v>150</v>
      </c>
      <c r="AD18" s="366">
        <v>130</v>
      </c>
      <c r="AE18" s="366">
        <v>110</v>
      </c>
      <c r="AF18" s="366">
        <v>95</v>
      </c>
      <c r="AG18" s="366">
        <v>80</v>
      </c>
      <c r="AH18" s="366">
        <v>70</v>
      </c>
      <c r="AI18" s="366">
        <v>60</v>
      </c>
      <c r="AJ18" s="366">
        <v>55</v>
      </c>
      <c r="AK18" s="366">
        <v>50</v>
      </c>
    </row>
    <row r="19" spans="1:37" x14ac:dyDescent="0.25">
      <c r="A19" s="385"/>
      <c r="B19" s="385"/>
      <c r="C19" s="385"/>
      <c r="D19" s="385"/>
      <c r="E19" s="385"/>
      <c r="F19" s="385"/>
      <c r="G19" s="385"/>
      <c r="H19" s="385"/>
      <c r="I19" s="385"/>
      <c r="J19" s="385"/>
      <c r="K19" s="385"/>
      <c r="L19" s="385"/>
      <c r="M19" s="385"/>
      <c r="Y19" s="366"/>
      <c r="Z19" s="366"/>
      <c r="AA19" s="366" t="s">
        <v>67</v>
      </c>
      <c r="AB19" s="366">
        <v>150</v>
      </c>
      <c r="AC19" s="366">
        <v>120</v>
      </c>
      <c r="AD19" s="366">
        <v>100</v>
      </c>
      <c r="AE19" s="366">
        <v>80</v>
      </c>
      <c r="AF19" s="366">
        <v>70</v>
      </c>
      <c r="AG19" s="366">
        <v>60</v>
      </c>
      <c r="AH19" s="366">
        <v>55</v>
      </c>
      <c r="AI19" s="366">
        <v>50</v>
      </c>
      <c r="AJ19" s="366">
        <v>45</v>
      </c>
      <c r="AK19" s="366">
        <v>40</v>
      </c>
    </row>
    <row r="20" spans="1:37" x14ac:dyDescent="0.25">
      <c r="A20" s="385"/>
      <c r="B20" s="385"/>
      <c r="C20" s="385"/>
      <c r="D20" s="385"/>
      <c r="E20" s="385"/>
      <c r="F20" s="385"/>
      <c r="G20" s="385"/>
      <c r="H20" s="385"/>
      <c r="I20" s="385"/>
      <c r="J20" s="385"/>
      <c r="K20" s="385"/>
      <c r="L20" s="385"/>
      <c r="M20" s="385"/>
      <c r="Y20" s="366"/>
      <c r="Z20" s="366"/>
      <c r="AA20" s="366" t="s">
        <v>68</v>
      </c>
      <c r="AB20" s="366">
        <v>120</v>
      </c>
      <c r="AC20" s="366">
        <v>90</v>
      </c>
      <c r="AD20" s="366">
        <v>65</v>
      </c>
      <c r="AE20" s="366">
        <v>55</v>
      </c>
      <c r="AF20" s="366">
        <v>50</v>
      </c>
      <c r="AG20" s="366">
        <v>45</v>
      </c>
      <c r="AH20" s="366">
        <v>40</v>
      </c>
      <c r="AI20" s="366">
        <v>35</v>
      </c>
      <c r="AJ20" s="366">
        <v>25</v>
      </c>
      <c r="AK20" s="366">
        <v>20</v>
      </c>
    </row>
    <row r="21" spans="1:37" x14ac:dyDescent="0.25">
      <c r="A21" s="385"/>
      <c r="B21" s="385"/>
      <c r="C21" s="385"/>
      <c r="D21" s="385"/>
      <c r="E21" s="385"/>
      <c r="F21" s="385"/>
      <c r="G21" s="385"/>
      <c r="H21" s="385"/>
      <c r="I21" s="385"/>
      <c r="J21" s="385"/>
      <c r="K21" s="385"/>
      <c r="L21" s="385"/>
      <c r="M21" s="385"/>
      <c r="Y21" s="366"/>
      <c r="Z21" s="366"/>
      <c r="AA21" s="366" t="s">
        <v>69</v>
      </c>
      <c r="AB21" s="366">
        <v>90</v>
      </c>
      <c r="AC21" s="366">
        <v>60</v>
      </c>
      <c r="AD21" s="366">
        <v>45</v>
      </c>
      <c r="AE21" s="366">
        <v>34</v>
      </c>
      <c r="AF21" s="366">
        <v>27</v>
      </c>
      <c r="AG21" s="366">
        <v>22</v>
      </c>
      <c r="AH21" s="366">
        <v>18</v>
      </c>
      <c r="AI21" s="366">
        <v>15</v>
      </c>
      <c r="AJ21" s="366">
        <v>12</v>
      </c>
      <c r="AK21" s="366">
        <v>9</v>
      </c>
    </row>
    <row r="22" spans="1:37" ht="18.75" customHeight="1" x14ac:dyDescent="0.25">
      <c r="A22" s="385"/>
      <c r="B22" s="658"/>
      <c r="C22" s="658"/>
      <c r="D22" s="655" t="str">
        <f>E7</f>
        <v>BEJCZI ÁDI</v>
      </c>
      <c r="E22" s="655"/>
      <c r="F22" s="655" t="str">
        <f>E9</f>
        <v>LUTHÁR</v>
      </c>
      <c r="G22" s="655"/>
      <c r="H22" s="655" t="str">
        <f>E11</f>
        <v>MOJZES</v>
      </c>
      <c r="I22" s="655"/>
      <c r="J22" s="385"/>
      <c r="K22" s="385"/>
      <c r="L22" s="385"/>
      <c r="M22" s="464" t="s">
        <v>56</v>
      </c>
      <c r="Y22" s="366"/>
      <c r="Z22" s="366"/>
      <c r="AA22" s="366" t="s">
        <v>70</v>
      </c>
      <c r="AB22" s="366">
        <v>60</v>
      </c>
      <c r="AC22" s="366">
        <v>40</v>
      </c>
      <c r="AD22" s="366">
        <v>30</v>
      </c>
      <c r="AE22" s="366">
        <v>20</v>
      </c>
      <c r="AF22" s="366">
        <v>18</v>
      </c>
      <c r="AG22" s="366">
        <v>15</v>
      </c>
      <c r="AH22" s="366">
        <v>12</v>
      </c>
      <c r="AI22" s="366">
        <v>10</v>
      </c>
      <c r="AJ22" s="366">
        <v>8</v>
      </c>
      <c r="AK22" s="366">
        <v>6</v>
      </c>
    </row>
    <row r="23" spans="1:37" ht="18.75" customHeight="1" x14ac:dyDescent="0.25">
      <c r="A23" s="396" t="s">
        <v>52</v>
      </c>
      <c r="B23" s="660" t="str">
        <f>E7</f>
        <v>BEJCZI ÁDI</v>
      </c>
      <c r="C23" s="660"/>
      <c r="D23" s="661"/>
      <c r="E23" s="661"/>
      <c r="F23" s="662" t="s">
        <v>776</v>
      </c>
      <c r="G23" s="663"/>
      <c r="H23" s="662" t="s">
        <v>777</v>
      </c>
      <c r="I23" s="663"/>
      <c r="J23" s="385"/>
      <c r="K23" s="385"/>
      <c r="L23" s="385"/>
      <c r="M23" s="465">
        <v>1</v>
      </c>
      <c r="Y23" s="366"/>
      <c r="Z23" s="366"/>
      <c r="AA23" s="366" t="s">
        <v>71</v>
      </c>
      <c r="AB23" s="366">
        <v>40</v>
      </c>
      <c r="AC23" s="366">
        <v>25</v>
      </c>
      <c r="AD23" s="366">
        <v>18</v>
      </c>
      <c r="AE23" s="366">
        <v>13</v>
      </c>
      <c r="AF23" s="366">
        <v>8</v>
      </c>
      <c r="AG23" s="366">
        <v>7</v>
      </c>
      <c r="AH23" s="366">
        <v>6</v>
      </c>
      <c r="AI23" s="366">
        <v>5</v>
      </c>
      <c r="AJ23" s="366">
        <v>4</v>
      </c>
      <c r="AK23" s="366">
        <v>3</v>
      </c>
    </row>
    <row r="24" spans="1:37" ht="18.75" customHeight="1" x14ac:dyDescent="0.25">
      <c r="A24" s="396" t="s">
        <v>53</v>
      </c>
      <c r="B24" s="660" t="str">
        <f>E9</f>
        <v>LUTHÁR</v>
      </c>
      <c r="C24" s="660"/>
      <c r="D24" s="662" t="s">
        <v>779</v>
      </c>
      <c r="E24" s="663"/>
      <c r="F24" s="661"/>
      <c r="G24" s="661"/>
      <c r="H24" s="662" t="s">
        <v>778</v>
      </c>
      <c r="I24" s="663"/>
      <c r="J24" s="385"/>
      <c r="K24" s="385"/>
      <c r="L24" s="385"/>
      <c r="M24" s="465">
        <v>3</v>
      </c>
      <c r="Y24" s="366"/>
      <c r="Z24" s="366"/>
      <c r="AA24" s="366" t="s">
        <v>72</v>
      </c>
      <c r="AB24" s="366">
        <v>25</v>
      </c>
      <c r="AC24" s="366">
        <v>15</v>
      </c>
      <c r="AD24" s="366">
        <v>13</v>
      </c>
      <c r="AE24" s="366">
        <v>7</v>
      </c>
      <c r="AF24" s="366">
        <v>6</v>
      </c>
      <c r="AG24" s="366">
        <v>5</v>
      </c>
      <c r="AH24" s="366">
        <v>4</v>
      </c>
      <c r="AI24" s="366">
        <v>3</v>
      </c>
      <c r="AJ24" s="366">
        <v>2</v>
      </c>
      <c r="AK24" s="366">
        <v>1</v>
      </c>
    </row>
    <row r="25" spans="1:37" ht="18.75" customHeight="1" x14ac:dyDescent="0.25">
      <c r="A25" s="396" t="s">
        <v>54</v>
      </c>
      <c r="B25" s="660" t="str">
        <f>E11</f>
        <v>MOJZES</v>
      </c>
      <c r="C25" s="660"/>
      <c r="D25" s="662" t="s">
        <v>780</v>
      </c>
      <c r="E25" s="663"/>
      <c r="F25" s="662" t="s">
        <v>781</v>
      </c>
      <c r="G25" s="663"/>
      <c r="H25" s="661"/>
      <c r="I25" s="661"/>
      <c r="J25" s="385"/>
      <c r="K25" s="385"/>
      <c r="L25" s="385"/>
      <c r="M25" s="465">
        <v>2</v>
      </c>
      <c r="Y25" s="366"/>
      <c r="Z25" s="366"/>
      <c r="AA25" s="366" t="s">
        <v>77</v>
      </c>
      <c r="AB25" s="366">
        <v>15</v>
      </c>
      <c r="AC25" s="366">
        <v>10</v>
      </c>
      <c r="AD25" s="366">
        <v>8</v>
      </c>
      <c r="AE25" s="366">
        <v>4</v>
      </c>
      <c r="AF25" s="366">
        <v>3</v>
      </c>
      <c r="AG25" s="366">
        <v>2</v>
      </c>
      <c r="AH25" s="366">
        <v>1</v>
      </c>
      <c r="AI25" s="366">
        <v>0</v>
      </c>
      <c r="AJ25" s="366">
        <v>0</v>
      </c>
      <c r="AK25" s="366">
        <v>0</v>
      </c>
    </row>
    <row r="26" spans="1:37" x14ac:dyDescent="0.25">
      <c r="A26" s="385"/>
      <c r="B26" s="385"/>
      <c r="C26" s="385"/>
      <c r="D26" s="629"/>
      <c r="E26" s="629"/>
      <c r="F26" s="629"/>
      <c r="G26" s="629"/>
      <c r="H26" s="629"/>
      <c r="I26" s="629"/>
      <c r="J26" s="385"/>
      <c r="K26" s="385"/>
      <c r="L26" s="385"/>
      <c r="M26" s="466"/>
      <c r="Y26" s="366"/>
      <c r="Z26" s="366"/>
      <c r="AA26" s="366" t="s">
        <v>73</v>
      </c>
      <c r="AB26" s="366">
        <v>10</v>
      </c>
      <c r="AC26" s="366">
        <v>6</v>
      </c>
      <c r="AD26" s="366">
        <v>4</v>
      </c>
      <c r="AE26" s="366">
        <v>2</v>
      </c>
      <c r="AF26" s="366">
        <v>1</v>
      </c>
      <c r="AG26" s="366">
        <v>0</v>
      </c>
      <c r="AH26" s="366">
        <v>0</v>
      </c>
      <c r="AI26" s="366">
        <v>0</v>
      </c>
      <c r="AJ26" s="366">
        <v>0</v>
      </c>
      <c r="AK26" s="366">
        <v>0</v>
      </c>
    </row>
    <row r="27" spans="1:37" ht="18.75" customHeight="1" x14ac:dyDescent="0.25">
      <c r="A27" s="385"/>
      <c r="B27" s="658"/>
      <c r="C27" s="658"/>
      <c r="D27" s="677" t="str">
        <f>E13</f>
        <v>BEJCZI A.</v>
      </c>
      <c r="E27" s="677"/>
      <c r="F27" s="677">
        <f>E15</f>
        <v>0</v>
      </c>
      <c r="G27" s="677"/>
      <c r="H27" s="677" t="str">
        <f>E17</f>
        <v>HERMECZ</v>
      </c>
      <c r="I27" s="677"/>
      <c r="J27" s="385"/>
      <c r="K27" s="385"/>
      <c r="L27" s="385"/>
      <c r="M27" s="466"/>
      <c r="Y27" s="366"/>
      <c r="Z27" s="366"/>
      <c r="AA27" s="366" t="s">
        <v>74</v>
      </c>
      <c r="AB27" s="366">
        <v>3</v>
      </c>
      <c r="AC27" s="366">
        <v>2</v>
      </c>
      <c r="AD27" s="366">
        <v>1</v>
      </c>
      <c r="AE27" s="366">
        <v>0</v>
      </c>
      <c r="AF27" s="366">
        <v>0</v>
      </c>
      <c r="AG27" s="366">
        <v>0</v>
      </c>
      <c r="AH27" s="366">
        <v>0</v>
      </c>
      <c r="AI27" s="366">
        <v>0</v>
      </c>
      <c r="AJ27" s="366">
        <v>0</v>
      </c>
      <c r="AK27" s="366">
        <v>0</v>
      </c>
    </row>
    <row r="28" spans="1:37" ht="18.75" customHeight="1" x14ac:dyDescent="0.25">
      <c r="A28" s="396" t="s">
        <v>368</v>
      </c>
      <c r="B28" s="660" t="str">
        <f>E13</f>
        <v>BEJCZI A.</v>
      </c>
      <c r="C28" s="660"/>
      <c r="D28" s="661"/>
      <c r="E28" s="661"/>
      <c r="F28" s="663"/>
      <c r="G28" s="663"/>
      <c r="H28" s="662" t="s">
        <v>782</v>
      </c>
      <c r="I28" s="663"/>
      <c r="J28" s="385"/>
      <c r="K28" s="385"/>
      <c r="L28" s="385"/>
      <c r="M28" s="465">
        <v>1</v>
      </c>
    </row>
    <row r="29" spans="1:37" ht="18.75" customHeight="1" x14ac:dyDescent="0.25">
      <c r="A29" s="396" t="s">
        <v>144</v>
      </c>
      <c r="B29" s="660">
        <f>E15</f>
        <v>0</v>
      </c>
      <c r="C29" s="660"/>
      <c r="D29" s="663"/>
      <c r="E29" s="663"/>
      <c r="F29" s="661"/>
      <c r="G29" s="661"/>
      <c r="H29" s="663"/>
      <c r="I29" s="663"/>
      <c r="J29" s="385"/>
      <c r="K29" s="385"/>
      <c r="L29" s="385"/>
      <c r="M29" s="465"/>
    </row>
    <row r="30" spans="1:37" ht="18.75" customHeight="1" x14ac:dyDescent="0.25">
      <c r="A30" s="396" t="s">
        <v>143</v>
      </c>
      <c r="B30" s="660" t="str">
        <f>E17</f>
        <v>HERMECZ</v>
      </c>
      <c r="C30" s="660"/>
      <c r="D30" s="662" t="s">
        <v>783</v>
      </c>
      <c r="E30" s="663"/>
      <c r="F30" s="663"/>
      <c r="G30" s="663"/>
      <c r="H30" s="661"/>
      <c r="I30" s="661"/>
      <c r="J30" s="385"/>
      <c r="K30" s="385"/>
      <c r="L30" s="385"/>
      <c r="M30" s="465">
        <v>2</v>
      </c>
    </row>
    <row r="31" spans="1:37" x14ac:dyDescent="0.25">
      <c r="A31" s="385"/>
      <c r="B31" s="385"/>
      <c r="C31" s="385"/>
      <c r="D31" s="385"/>
      <c r="E31" s="385"/>
      <c r="F31" s="385"/>
      <c r="G31" s="385"/>
      <c r="H31" s="385"/>
      <c r="I31" s="385"/>
      <c r="J31" s="385"/>
      <c r="K31" s="385"/>
      <c r="L31" s="385"/>
      <c r="M31" s="385"/>
    </row>
    <row r="32" spans="1:37" x14ac:dyDescent="0.25">
      <c r="A32" s="385" t="s">
        <v>369</v>
      </c>
      <c r="B32" s="385"/>
      <c r="C32" s="679" t="str">
        <f>IF(M23=1,B23,IF(M24=1,B24,IF(M25=1,B25,"")))</f>
        <v>BEJCZI ÁDI</v>
      </c>
      <c r="D32" s="679"/>
      <c r="E32" s="386" t="s">
        <v>370</v>
      </c>
      <c r="F32" s="679" t="str">
        <f>IF(M28=1,B28,IF(M29=1,B29,IF(M30=1,B30,"")))</f>
        <v>BEJCZI A.</v>
      </c>
      <c r="G32" s="679"/>
      <c r="H32" s="385"/>
      <c r="I32" s="390"/>
      <c r="J32" s="385"/>
      <c r="K32" s="385"/>
      <c r="L32" s="385"/>
      <c r="M32" s="385"/>
    </row>
    <row r="33" spans="1:18" x14ac:dyDescent="0.25">
      <c r="A33" s="385"/>
      <c r="B33" s="385"/>
      <c r="C33" s="385"/>
      <c r="D33" s="385"/>
      <c r="E33" s="385"/>
      <c r="F33" s="386"/>
      <c r="G33" s="386"/>
      <c r="H33" s="385"/>
      <c r="I33" s="385"/>
      <c r="J33" s="385"/>
      <c r="K33" s="385"/>
      <c r="L33" s="385"/>
      <c r="M33" s="385"/>
    </row>
    <row r="34" spans="1:18" x14ac:dyDescent="0.25">
      <c r="A34" s="385" t="s">
        <v>371</v>
      </c>
      <c r="B34" s="385"/>
      <c r="C34" s="679" t="str">
        <f>IF(M23=2,B23,IF(M24=2,B24,IF(M25=2,B25,"")))</f>
        <v>MOJZES</v>
      </c>
      <c r="D34" s="679"/>
      <c r="E34" s="386" t="s">
        <v>370</v>
      </c>
      <c r="F34" s="679" t="str">
        <f>IF(M28=2,B28,IF(M29=2,B29,IF(M30=2,B30,"")))</f>
        <v>HERMECZ</v>
      </c>
      <c r="G34" s="679"/>
      <c r="H34" s="385"/>
      <c r="I34" s="390"/>
      <c r="J34" s="385"/>
      <c r="K34" s="385"/>
      <c r="L34" s="385"/>
      <c r="M34" s="385"/>
    </row>
    <row r="35" spans="1:18" x14ac:dyDescent="0.25">
      <c r="A35" s="385"/>
      <c r="B35" s="385"/>
      <c r="C35" s="386"/>
      <c r="D35" s="386"/>
      <c r="E35" s="386"/>
      <c r="F35" s="386"/>
      <c r="G35" s="386"/>
      <c r="H35" s="385"/>
      <c r="I35" s="385"/>
      <c r="J35" s="385"/>
      <c r="K35" s="385"/>
      <c r="L35" s="385"/>
      <c r="M35" s="385"/>
    </row>
    <row r="36" spans="1:18" x14ac:dyDescent="0.25">
      <c r="A36" s="385" t="s">
        <v>372</v>
      </c>
      <c r="B36" s="385"/>
      <c r="C36" s="679" t="str">
        <f>IF(M23=3,B23,IF(M24=3,B24,IF(M25=3,B25,"")))</f>
        <v>LUTHÁR</v>
      </c>
      <c r="D36" s="679"/>
      <c r="E36" s="386" t="s">
        <v>370</v>
      </c>
      <c r="F36" s="679" t="str">
        <f>IF(M28=3,B28,IF(M29=3,B29,IF(M30=3,B30,"")))</f>
        <v/>
      </c>
      <c r="G36" s="679"/>
      <c r="H36" s="385"/>
      <c r="I36" s="390"/>
      <c r="J36" s="385"/>
      <c r="K36" s="385"/>
      <c r="L36" s="385"/>
      <c r="M36" s="385"/>
    </row>
    <row r="37" spans="1:18" x14ac:dyDescent="0.25">
      <c r="A37" s="385"/>
      <c r="B37" s="385"/>
      <c r="C37" s="385"/>
      <c r="D37" s="385"/>
      <c r="E37" s="385"/>
      <c r="F37" s="385"/>
      <c r="G37" s="385"/>
      <c r="H37" s="385"/>
      <c r="I37" s="385"/>
      <c r="J37" s="385"/>
      <c r="K37" s="385"/>
      <c r="L37" s="385"/>
      <c r="M37" s="385"/>
    </row>
    <row r="38" spans="1:18" x14ac:dyDescent="0.25">
      <c r="A38" s="385"/>
      <c r="B38" s="385"/>
      <c r="C38" s="385"/>
      <c r="D38" s="385"/>
      <c r="E38" s="385"/>
      <c r="F38" s="385"/>
      <c r="G38" s="385"/>
      <c r="H38" s="385"/>
      <c r="I38" s="385"/>
      <c r="J38" s="385"/>
      <c r="K38" s="385"/>
      <c r="L38" s="390"/>
      <c r="M38" s="385"/>
    </row>
    <row r="39" spans="1:18" x14ac:dyDescent="0.25">
      <c r="A39" s="397" t="s">
        <v>35</v>
      </c>
      <c r="B39" s="398"/>
      <c r="C39" s="399"/>
      <c r="D39" s="400" t="s">
        <v>2</v>
      </c>
      <c r="E39" s="401" t="s">
        <v>37</v>
      </c>
      <c r="F39" s="402"/>
      <c r="G39" s="400" t="s">
        <v>2</v>
      </c>
      <c r="H39" s="401" t="s">
        <v>46</v>
      </c>
      <c r="I39" s="403"/>
      <c r="J39" s="401" t="s">
        <v>47</v>
      </c>
      <c r="K39" s="404" t="s">
        <v>48</v>
      </c>
      <c r="L39" s="381"/>
      <c r="M39" s="402"/>
      <c r="P39" s="407"/>
      <c r="Q39" s="407"/>
      <c r="R39" s="408"/>
    </row>
    <row r="40" spans="1:18" x14ac:dyDescent="0.25">
      <c r="A40" s="409" t="s">
        <v>36</v>
      </c>
      <c r="B40" s="410"/>
      <c r="C40" s="411"/>
      <c r="D40" s="412"/>
      <c r="E40" s="664"/>
      <c r="F40" s="664"/>
      <c r="G40" s="413" t="s">
        <v>3</v>
      </c>
      <c r="H40" s="410"/>
      <c r="I40" s="414"/>
      <c r="J40" s="415"/>
      <c r="K40" s="416" t="s">
        <v>38</v>
      </c>
      <c r="L40" s="417"/>
      <c r="M40" s="436"/>
      <c r="P40" s="419"/>
      <c r="Q40" s="419"/>
      <c r="R40" s="420"/>
    </row>
    <row r="41" spans="1:18" x14ac:dyDescent="0.25">
      <c r="A41" s="421" t="s">
        <v>45</v>
      </c>
      <c r="B41" s="422"/>
      <c r="C41" s="423"/>
      <c r="D41" s="424"/>
      <c r="E41" s="659"/>
      <c r="F41" s="659"/>
      <c r="G41" s="425" t="s">
        <v>4</v>
      </c>
      <c r="H41" s="426"/>
      <c r="I41" s="427"/>
      <c r="J41" s="428"/>
      <c r="K41" s="429"/>
      <c r="L41" s="390"/>
      <c r="M41" s="430"/>
      <c r="P41" s="420"/>
      <c r="Q41" s="431"/>
      <c r="R41" s="420"/>
    </row>
    <row r="42" spans="1:18" x14ac:dyDescent="0.25">
      <c r="A42" s="432"/>
      <c r="B42" s="433"/>
      <c r="C42" s="434"/>
      <c r="D42" s="424"/>
      <c r="E42" s="435"/>
      <c r="F42" s="385"/>
      <c r="G42" s="425" t="s">
        <v>5</v>
      </c>
      <c r="H42" s="426"/>
      <c r="I42" s="427"/>
      <c r="J42" s="428"/>
      <c r="K42" s="416" t="s">
        <v>39</v>
      </c>
      <c r="L42" s="417"/>
      <c r="M42" s="436"/>
      <c r="P42" s="419"/>
      <c r="Q42" s="419"/>
      <c r="R42" s="420"/>
    </row>
    <row r="43" spans="1:18" x14ac:dyDescent="0.25">
      <c r="A43" s="437"/>
      <c r="B43" s="438"/>
      <c r="C43" s="439"/>
      <c r="D43" s="424"/>
      <c r="E43" s="435"/>
      <c r="F43" s="385"/>
      <c r="G43" s="425" t="s">
        <v>6</v>
      </c>
      <c r="H43" s="426"/>
      <c r="I43" s="427"/>
      <c r="J43" s="428"/>
      <c r="K43" s="440"/>
      <c r="L43" s="385"/>
      <c r="M43" s="418"/>
      <c r="P43" s="420"/>
      <c r="Q43" s="431"/>
      <c r="R43" s="420"/>
    </row>
    <row r="44" spans="1:18" x14ac:dyDescent="0.25">
      <c r="A44" s="441"/>
      <c r="B44" s="442"/>
      <c r="C44" s="443"/>
      <c r="D44" s="424"/>
      <c r="E44" s="435"/>
      <c r="F44" s="385"/>
      <c r="G44" s="425" t="s">
        <v>7</v>
      </c>
      <c r="H44" s="426"/>
      <c r="I44" s="427"/>
      <c r="J44" s="428"/>
      <c r="K44" s="421"/>
      <c r="L44" s="390"/>
      <c r="M44" s="430"/>
      <c r="P44" s="420"/>
      <c r="Q44" s="431"/>
      <c r="R44" s="420"/>
    </row>
    <row r="45" spans="1:18" x14ac:dyDescent="0.25">
      <c r="A45" s="444"/>
      <c r="B45" s="445"/>
      <c r="C45" s="439"/>
      <c r="D45" s="424"/>
      <c r="E45" s="435"/>
      <c r="F45" s="385"/>
      <c r="G45" s="425" t="s">
        <v>8</v>
      </c>
      <c r="H45" s="426"/>
      <c r="I45" s="427"/>
      <c r="J45" s="428"/>
      <c r="K45" s="416" t="s">
        <v>28</v>
      </c>
      <c r="L45" s="417"/>
      <c r="M45" s="436"/>
      <c r="P45" s="419"/>
      <c r="Q45" s="419"/>
      <c r="R45" s="420"/>
    </row>
    <row r="46" spans="1:18" x14ac:dyDescent="0.25">
      <c r="A46" s="444"/>
      <c r="B46" s="445"/>
      <c r="C46" s="446"/>
      <c r="D46" s="424"/>
      <c r="E46" s="435"/>
      <c r="F46" s="385"/>
      <c r="G46" s="425" t="s">
        <v>9</v>
      </c>
      <c r="H46" s="426"/>
      <c r="I46" s="427"/>
      <c r="J46" s="428"/>
      <c r="K46" s="440"/>
      <c r="L46" s="385"/>
      <c r="M46" s="418"/>
      <c r="P46" s="420"/>
      <c r="Q46" s="431"/>
      <c r="R46" s="420"/>
    </row>
    <row r="47" spans="1:18" x14ac:dyDescent="0.25">
      <c r="A47" s="447"/>
      <c r="B47" s="448"/>
      <c r="C47" s="449"/>
      <c r="D47" s="450"/>
      <c r="E47" s="451"/>
      <c r="F47" s="390"/>
      <c r="G47" s="452" t="s">
        <v>10</v>
      </c>
      <c r="H47" s="422"/>
      <c r="I47" s="453"/>
      <c r="J47" s="454"/>
      <c r="K47" s="421" t="str">
        <f>L4</f>
        <v>Nagyistók-Nádasi Judit</v>
      </c>
      <c r="L47" s="390"/>
      <c r="M47" s="430"/>
      <c r="P47" s="420"/>
      <c r="Q47" s="431"/>
      <c r="R47" s="455">
        <f>MIN(4,'V.kcs.-U14-F elo'!Q5)</f>
        <v>4</v>
      </c>
    </row>
  </sheetData>
  <mergeCells count="42">
    <mergeCell ref="E41:F41"/>
    <mergeCell ref="B30:C30"/>
    <mergeCell ref="D30:E30"/>
    <mergeCell ref="F30:G30"/>
    <mergeCell ref="H30:I30"/>
    <mergeCell ref="C32:D32"/>
    <mergeCell ref="F32:G32"/>
    <mergeCell ref="C34:D34"/>
    <mergeCell ref="F34:G34"/>
    <mergeCell ref="C36:D36"/>
    <mergeCell ref="F36:G36"/>
    <mergeCell ref="E40:F40"/>
    <mergeCell ref="B28:C28"/>
    <mergeCell ref="D28:E28"/>
    <mergeCell ref="F28:G28"/>
    <mergeCell ref="H28:I28"/>
    <mergeCell ref="B29:C29"/>
    <mergeCell ref="D29:E29"/>
    <mergeCell ref="F29:G29"/>
    <mergeCell ref="H29:I29"/>
    <mergeCell ref="B25:C25"/>
    <mergeCell ref="D25:E25"/>
    <mergeCell ref="F25:G25"/>
    <mergeCell ref="H25:I25"/>
    <mergeCell ref="B27:C27"/>
    <mergeCell ref="D27:E27"/>
    <mergeCell ref="F27:G27"/>
    <mergeCell ref="H27:I27"/>
    <mergeCell ref="B23:C23"/>
    <mergeCell ref="D23:E23"/>
    <mergeCell ref="F23:G23"/>
    <mergeCell ref="H23:I23"/>
    <mergeCell ref="B24:C24"/>
    <mergeCell ref="D24:E24"/>
    <mergeCell ref="F24:G24"/>
    <mergeCell ref="H24:I24"/>
    <mergeCell ref="H22:I22"/>
    <mergeCell ref="A1:F1"/>
    <mergeCell ref="A4:C4"/>
    <mergeCell ref="B22:C22"/>
    <mergeCell ref="D22:E22"/>
    <mergeCell ref="F22:G22"/>
  </mergeCells>
  <conditionalFormatting sqref="R47">
    <cfRule type="expression" dxfId="121" priority="2" stopIfTrue="1">
      <formula>$O$1="CU"</formula>
    </cfRule>
  </conditionalFormatting>
  <conditionalFormatting sqref="E7 E9 E11 E13 E15 E17">
    <cfRule type="cellIs" dxfId="120" priority="1" stopIfTrue="1" operator="equal">
      <formula>"Bye"</formula>
    </cfRule>
  </conditionalFormatting>
  <printOptions horizontalCentered="1" verticalCentered="1"/>
  <pageMargins left="0" right="0" top="0.98425196850393704" bottom="0.98425196850393704" header="0.51181102362204722" footer="0.51181102362204722"/>
  <pageSetup paperSize="9" scale="95" orientation="portrait" horizontalDpi="4294967294" verticalDpi="1200" r:id="rId1"/>
  <headerFooter alignWithMargins="0"/>
  <drawing r:id="rId2"/>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649573-C113-46FF-B025-B336234342E8}">
  <sheetPr codeName="Sheet20">
    <tabColor indexed="42"/>
  </sheetPr>
  <dimension ref="A1:Q156"/>
  <sheetViews>
    <sheetView showGridLines="0" showZeros="0" workbookViewId="0">
      <pane ySplit="6" topLeftCell="A7" activePane="bottomLeft" state="frozen"/>
      <selection activeCell="V11" sqref="V11"/>
      <selection pane="bottomLeft" activeCell="V11" sqref="V11"/>
    </sheetView>
  </sheetViews>
  <sheetFormatPr defaultRowHeight="13.2" x14ac:dyDescent="0.25"/>
  <cols>
    <col min="1" max="1" width="3.88671875" style="270" customWidth="1"/>
    <col min="2" max="2" width="14.33203125" style="270" customWidth="1"/>
    <col min="3" max="3" width="13.21875" style="270" bestFit="1" customWidth="1"/>
    <col min="4" max="4" width="40" style="346" customWidth="1"/>
    <col min="5" max="5" width="9.33203125" style="347" customWidth="1"/>
    <col min="6" max="6" width="6.109375" style="348" hidden="1" customWidth="1"/>
    <col min="7" max="7" width="33.88671875" style="348" customWidth="1"/>
    <col min="8" max="8" width="7.6640625" style="346" customWidth="1"/>
    <col min="9" max="13" width="7.44140625" style="346" hidden="1" customWidth="1"/>
    <col min="14" max="15" width="7.44140625" style="346" customWidth="1"/>
    <col min="16" max="16" width="7.44140625" style="346" hidden="1" customWidth="1"/>
    <col min="17" max="17" width="7.44140625" style="346" customWidth="1"/>
    <col min="18" max="256" width="8.88671875" style="270"/>
    <col min="257" max="257" width="3.88671875" style="270" customWidth="1"/>
    <col min="258" max="258" width="14.33203125" style="270" customWidth="1"/>
    <col min="259" max="259" width="13.21875" style="270" bestFit="1" customWidth="1"/>
    <col min="260" max="260" width="40" style="270" customWidth="1"/>
    <col min="261" max="261" width="9.33203125" style="270" customWidth="1"/>
    <col min="262" max="262" width="0" style="270" hidden="1" customWidth="1"/>
    <col min="263" max="263" width="33.88671875" style="270" customWidth="1"/>
    <col min="264" max="264" width="7.6640625" style="270" customWidth="1"/>
    <col min="265" max="269" width="0" style="270" hidden="1" customWidth="1"/>
    <col min="270" max="271" width="7.44140625" style="270" customWidth="1"/>
    <col min="272" max="272" width="0" style="270" hidden="1" customWidth="1"/>
    <col min="273" max="273" width="7.44140625" style="270" customWidth="1"/>
    <col min="274" max="512" width="8.88671875" style="270"/>
    <col min="513" max="513" width="3.88671875" style="270" customWidth="1"/>
    <col min="514" max="514" width="14.33203125" style="270" customWidth="1"/>
    <col min="515" max="515" width="13.21875" style="270" bestFit="1" customWidth="1"/>
    <col min="516" max="516" width="40" style="270" customWidth="1"/>
    <col min="517" max="517" width="9.33203125" style="270" customWidth="1"/>
    <col min="518" max="518" width="0" style="270" hidden="1" customWidth="1"/>
    <col min="519" max="519" width="33.88671875" style="270" customWidth="1"/>
    <col min="520" max="520" width="7.6640625" style="270" customWidth="1"/>
    <col min="521" max="525" width="0" style="270" hidden="1" customWidth="1"/>
    <col min="526" max="527" width="7.44140625" style="270" customWidth="1"/>
    <col min="528" max="528" width="0" style="270" hidden="1" customWidth="1"/>
    <col min="529" max="529" width="7.44140625" style="270" customWidth="1"/>
    <col min="530" max="768" width="8.88671875" style="270"/>
    <col min="769" max="769" width="3.88671875" style="270" customWidth="1"/>
    <col min="770" max="770" width="14.33203125" style="270" customWidth="1"/>
    <col min="771" max="771" width="13.21875" style="270" bestFit="1" customWidth="1"/>
    <col min="772" max="772" width="40" style="270" customWidth="1"/>
    <col min="773" max="773" width="9.33203125" style="270" customWidth="1"/>
    <col min="774" max="774" width="0" style="270" hidden="1" customWidth="1"/>
    <col min="775" max="775" width="33.88671875" style="270" customWidth="1"/>
    <col min="776" max="776" width="7.6640625" style="270" customWidth="1"/>
    <col min="777" max="781" width="0" style="270" hidden="1" customWidth="1"/>
    <col min="782" max="783" width="7.44140625" style="270" customWidth="1"/>
    <col min="784" max="784" width="0" style="270" hidden="1" customWidth="1"/>
    <col min="785" max="785" width="7.44140625" style="270" customWidth="1"/>
    <col min="786" max="1024" width="8.88671875" style="270"/>
    <col min="1025" max="1025" width="3.88671875" style="270" customWidth="1"/>
    <col min="1026" max="1026" width="14.33203125" style="270" customWidth="1"/>
    <col min="1027" max="1027" width="13.21875" style="270" bestFit="1" customWidth="1"/>
    <col min="1028" max="1028" width="40" style="270" customWidth="1"/>
    <col min="1029" max="1029" width="9.33203125" style="270" customWidth="1"/>
    <col min="1030" max="1030" width="0" style="270" hidden="1" customWidth="1"/>
    <col min="1031" max="1031" width="33.88671875" style="270" customWidth="1"/>
    <col min="1032" max="1032" width="7.6640625" style="270" customWidth="1"/>
    <col min="1033" max="1037" width="0" style="270" hidden="1" customWidth="1"/>
    <col min="1038" max="1039" width="7.44140625" style="270" customWidth="1"/>
    <col min="1040" max="1040" width="0" style="270" hidden="1" customWidth="1"/>
    <col min="1041" max="1041" width="7.44140625" style="270" customWidth="1"/>
    <col min="1042" max="1280" width="8.88671875" style="270"/>
    <col min="1281" max="1281" width="3.88671875" style="270" customWidth="1"/>
    <col min="1282" max="1282" width="14.33203125" style="270" customWidth="1"/>
    <col min="1283" max="1283" width="13.21875" style="270" bestFit="1" customWidth="1"/>
    <col min="1284" max="1284" width="40" style="270" customWidth="1"/>
    <col min="1285" max="1285" width="9.33203125" style="270" customWidth="1"/>
    <col min="1286" max="1286" width="0" style="270" hidden="1" customWidth="1"/>
    <col min="1287" max="1287" width="33.88671875" style="270" customWidth="1"/>
    <col min="1288" max="1288" width="7.6640625" style="270" customWidth="1"/>
    <col min="1289" max="1293" width="0" style="270" hidden="1" customWidth="1"/>
    <col min="1294" max="1295" width="7.44140625" style="270" customWidth="1"/>
    <col min="1296" max="1296" width="0" style="270" hidden="1" customWidth="1"/>
    <col min="1297" max="1297" width="7.44140625" style="270" customWidth="1"/>
    <col min="1298" max="1536" width="8.88671875" style="270"/>
    <col min="1537" max="1537" width="3.88671875" style="270" customWidth="1"/>
    <col min="1538" max="1538" width="14.33203125" style="270" customWidth="1"/>
    <col min="1539" max="1539" width="13.21875" style="270" bestFit="1" customWidth="1"/>
    <col min="1540" max="1540" width="40" style="270" customWidth="1"/>
    <col min="1541" max="1541" width="9.33203125" style="270" customWidth="1"/>
    <col min="1542" max="1542" width="0" style="270" hidden="1" customWidth="1"/>
    <col min="1543" max="1543" width="33.88671875" style="270" customWidth="1"/>
    <col min="1544" max="1544" width="7.6640625" style="270" customWidth="1"/>
    <col min="1545" max="1549" width="0" style="270" hidden="1" customWidth="1"/>
    <col min="1550" max="1551" width="7.44140625" style="270" customWidth="1"/>
    <col min="1552" max="1552" width="0" style="270" hidden="1" customWidth="1"/>
    <col min="1553" max="1553" width="7.44140625" style="270" customWidth="1"/>
    <col min="1554" max="1792" width="8.88671875" style="270"/>
    <col min="1793" max="1793" width="3.88671875" style="270" customWidth="1"/>
    <col min="1794" max="1794" width="14.33203125" style="270" customWidth="1"/>
    <col min="1795" max="1795" width="13.21875" style="270" bestFit="1" customWidth="1"/>
    <col min="1796" max="1796" width="40" style="270" customWidth="1"/>
    <col min="1797" max="1797" width="9.33203125" style="270" customWidth="1"/>
    <col min="1798" max="1798" width="0" style="270" hidden="1" customWidth="1"/>
    <col min="1799" max="1799" width="33.88671875" style="270" customWidth="1"/>
    <col min="1800" max="1800" width="7.6640625" style="270" customWidth="1"/>
    <col min="1801" max="1805" width="0" style="270" hidden="1" customWidth="1"/>
    <col min="1806" max="1807" width="7.44140625" style="270" customWidth="1"/>
    <col min="1808" max="1808" width="0" style="270" hidden="1" customWidth="1"/>
    <col min="1809" max="1809" width="7.44140625" style="270" customWidth="1"/>
    <col min="1810" max="2048" width="8.88671875" style="270"/>
    <col min="2049" max="2049" width="3.88671875" style="270" customWidth="1"/>
    <col min="2050" max="2050" width="14.33203125" style="270" customWidth="1"/>
    <col min="2051" max="2051" width="13.21875" style="270" bestFit="1" customWidth="1"/>
    <col min="2052" max="2052" width="40" style="270" customWidth="1"/>
    <col min="2053" max="2053" width="9.33203125" style="270" customWidth="1"/>
    <col min="2054" max="2054" width="0" style="270" hidden="1" customWidth="1"/>
    <col min="2055" max="2055" width="33.88671875" style="270" customWidth="1"/>
    <col min="2056" max="2056" width="7.6640625" style="270" customWidth="1"/>
    <col min="2057" max="2061" width="0" style="270" hidden="1" customWidth="1"/>
    <col min="2062" max="2063" width="7.44140625" style="270" customWidth="1"/>
    <col min="2064" max="2064" width="0" style="270" hidden="1" customWidth="1"/>
    <col min="2065" max="2065" width="7.44140625" style="270" customWidth="1"/>
    <col min="2066" max="2304" width="8.88671875" style="270"/>
    <col min="2305" max="2305" width="3.88671875" style="270" customWidth="1"/>
    <col min="2306" max="2306" width="14.33203125" style="270" customWidth="1"/>
    <col min="2307" max="2307" width="13.21875" style="270" bestFit="1" customWidth="1"/>
    <col min="2308" max="2308" width="40" style="270" customWidth="1"/>
    <col min="2309" max="2309" width="9.33203125" style="270" customWidth="1"/>
    <col min="2310" max="2310" width="0" style="270" hidden="1" customWidth="1"/>
    <col min="2311" max="2311" width="33.88671875" style="270" customWidth="1"/>
    <col min="2312" max="2312" width="7.6640625" style="270" customWidth="1"/>
    <col min="2313" max="2317" width="0" style="270" hidden="1" customWidth="1"/>
    <col min="2318" max="2319" width="7.44140625" style="270" customWidth="1"/>
    <col min="2320" max="2320" width="0" style="270" hidden="1" customWidth="1"/>
    <col min="2321" max="2321" width="7.44140625" style="270" customWidth="1"/>
    <col min="2322" max="2560" width="8.88671875" style="270"/>
    <col min="2561" max="2561" width="3.88671875" style="270" customWidth="1"/>
    <col min="2562" max="2562" width="14.33203125" style="270" customWidth="1"/>
    <col min="2563" max="2563" width="13.21875" style="270" bestFit="1" customWidth="1"/>
    <col min="2564" max="2564" width="40" style="270" customWidth="1"/>
    <col min="2565" max="2565" width="9.33203125" style="270" customWidth="1"/>
    <col min="2566" max="2566" width="0" style="270" hidden="1" customWidth="1"/>
    <col min="2567" max="2567" width="33.88671875" style="270" customWidth="1"/>
    <col min="2568" max="2568" width="7.6640625" style="270" customWidth="1"/>
    <col min="2569" max="2573" width="0" style="270" hidden="1" customWidth="1"/>
    <col min="2574" max="2575" width="7.44140625" style="270" customWidth="1"/>
    <col min="2576" max="2576" width="0" style="270" hidden="1" customWidth="1"/>
    <col min="2577" max="2577" width="7.44140625" style="270" customWidth="1"/>
    <col min="2578" max="2816" width="8.88671875" style="270"/>
    <col min="2817" max="2817" width="3.88671875" style="270" customWidth="1"/>
    <col min="2818" max="2818" width="14.33203125" style="270" customWidth="1"/>
    <col min="2819" max="2819" width="13.21875" style="270" bestFit="1" customWidth="1"/>
    <col min="2820" max="2820" width="40" style="270" customWidth="1"/>
    <col min="2821" max="2821" width="9.33203125" style="270" customWidth="1"/>
    <col min="2822" max="2822" width="0" style="270" hidden="1" customWidth="1"/>
    <col min="2823" max="2823" width="33.88671875" style="270" customWidth="1"/>
    <col min="2824" max="2824" width="7.6640625" style="270" customWidth="1"/>
    <col min="2825" max="2829" width="0" style="270" hidden="1" customWidth="1"/>
    <col min="2830" max="2831" width="7.44140625" style="270" customWidth="1"/>
    <col min="2832" max="2832" width="0" style="270" hidden="1" customWidth="1"/>
    <col min="2833" max="2833" width="7.44140625" style="270" customWidth="1"/>
    <col min="2834" max="3072" width="8.88671875" style="270"/>
    <col min="3073" max="3073" width="3.88671875" style="270" customWidth="1"/>
    <col min="3074" max="3074" width="14.33203125" style="270" customWidth="1"/>
    <col min="3075" max="3075" width="13.21875" style="270" bestFit="1" customWidth="1"/>
    <col min="3076" max="3076" width="40" style="270" customWidth="1"/>
    <col min="3077" max="3077" width="9.33203125" style="270" customWidth="1"/>
    <col min="3078" max="3078" width="0" style="270" hidden="1" customWidth="1"/>
    <col min="3079" max="3079" width="33.88671875" style="270" customWidth="1"/>
    <col min="3080" max="3080" width="7.6640625" style="270" customWidth="1"/>
    <col min="3081" max="3085" width="0" style="270" hidden="1" customWidth="1"/>
    <col min="3086" max="3087" width="7.44140625" style="270" customWidth="1"/>
    <col min="3088" max="3088" width="0" style="270" hidden="1" customWidth="1"/>
    <col min="3089" max="3089" width="7.44140625" style="270" customWidth="1"/>
    <col min="3090" max="3328" width="8.88671875" style="270"/>
    <col min="3329" max="3329" width="3.88671875" style="270" customWidth="1"/>
    <col min="3330" max="3330" width="14.33203125" style="270" customWidth="1"/>
    <col min="3331" max="3331" width="13.21875" style="270" bestFit="1" customWidth="1"/>
    <col min="3332" max="3332" width="40" style="270" customWidth="1"/>
    <col min="3333" max="3333" width="9.33203125" style="270" customWidth="1"/>
    <col min="3334" max="3334" width="0" style="270" hidden="1" customWidth="1"/>
    <col min="3335" max="3335" width="33.88671875" style="270" customWidth="1"/>
    <col min="3336" max="3336" width="7.6640625" style="270" customWidth="1"/>
    <col min="3337" max="3341" width="0" style="270" hidden="1" customWidth="1"/>
    <col min="3342" max="3343" width="7.44140625" style="270" customWidth="1"/>
    <col min="3344" max="3344" width="0" style="270" hidden="1" customWidth="1"/>
    <col min="3345" max="3345" width="7.44140625" style="270" customWidth="1"/>
    <col min="3346" max="3584" width="8.88671875" style="270"/>
    <col min="3585" max="3585" width="3.88671875" style="270" customWidth="1"/>
    <col min="3586" max="3586" width="14.33203125" style="270" customWidth="1"/>
    <col min="3587" max="3587" width="13.21875" style="270" bestFit="1" customWidth="1"/>
    <col min="3588" max="3588" width="40" style="270" customWidth="1"/>
    <col min="3589" max="3589" width="9.33203125" style="270" customWidth="1"/>
    <col min="3590" max="3590" width="0" style="270" hidden="1" customWidth="1"/>
    <col min="3591" max="3591" width="33.88671875" style="270" customWidth="1"/>
    <col min="3592" max="3592" width="7.6640625" style="270" customWidth="1"/>
    <col min="3593" max="3597" width="0" style="270" hidden="1" customWidth="1"/>
    <col min="3598" max="3599" width="7.44140625" style="270" customWidth="1"/>
    <col min="3600" max="3600" width="0" style="270" hidden="1" customWidth="1"/>
    <col min="3601" max="3601" width="7.44140625" style="270" customWidth="1"/>
    <col min="3602" max="3840" width="8.88671875" style="270"/>
    <col min="3841" max="3841" width="3.88671875" style="270" customWidth="1"/>
    <col min="3842" max="3842" width="14.33203125" style="270" customWidth="1"/>
    <col min="3843" max="3843" width="13.21875" style="270" bestFit="1" customWidth="1"/>
    <col min="3844" max="3844" width="40" style="270" customWidth="1"/>
    <col min="3845" max="3845" width="9.33203125" style="270" customWidth="1"/>
    <col min="3846" max="3846" width="0" style="270" hidden="1" customWidth="1"/>
    <col min="3847" max="3847" width="33.88671875" style="270" customWidth="1"/>
    <col min="3848" max="3848" width="7.6640625" style="270" customWidth="1"/>
    <col min="3849" max="3853" width="0" style="270" hidden="1" customWidth="1"/>
    <col min="3854" max="3855" width="7.44140625" style="270" customWidth="1"/>
    <col min="3856" max="3856" width="0" style="270" hidden="1" customWidth="1"/>
    <col min="3857" max="3857" width="7.44140625" style="270" customWidth="1"/>
    <col min="3858" max="4096" width="8.88671875" style="270"/>
    <col min="4097" max="4097" width="3.88671875" style="270" customWidth="1"/>
    <col min="4098" max="4098" width="14.33203125" style="270" customWidth="1"/>
    <col min="4099" max="4099" width="13.21875" style="270" bestFit="1" customWidth="1"/>
    <col min="4100" max="4100" width="40" style="270" customWidth="1"/>
    <col min="4101" max="4101" width="9.33203125" style="270" customWidth="1"/>
    <col min="4102" max="4102" width="0" style="270" hidden="1" customWidth="1"/>
    <col min="4103" max="4103" width="33.88671875" style="270" customWidth="1"/>
    <col min="4104" max="4104" width="7.6640625" style="270" customWidth="1"/>
    <col min="4105" max="4109" width="0" style="270" hidden="1" customWidth="1"/>
    <col min="4110" max="4111" width="7.44140625" style="270" customWidth="1"/>
    <col min="4112" max="4112" width="0" style="270" hidden="1" customWidth="1"/>
    <col min="4113" max="4113" width="7.44140625" style="270" customWidth="1"/>
    <col min="4114" max="4352" width="8.88671875" style="270"/>
    <col min="4353" max="4353" width="3.88671875" style="270" customWidth="1"/>
    <col min="4354" max="4354" width="14.33203125" style="270" customWidth="1"/>
    <col min="4355" max="4355" width="13.21875" style="270" bestFit="1" customWidth="1"/>
    <col min="4356" max="4356" width="40" style="270" customWidth="1"/>
    <col min="4357" max="4357" width="9.33203125" style="270" customWidth="1"/>
    <col min="4358" max="4358" width="0" style="270" hidden="1" customWidth="1"/>
    <col min="4359" max="4359" width="33.88671875" style="270" customWidth="1"/>
    <col min="4360" max="4360" width="7.6640625" style="270" customWidth="1"/>
    <col min="4361" max="4365" width="0" style="270" hidden="1" customWidth="1"/>
    <col min="4366" max="4367" width="7.44140625" style="270" customWidth="1"/>
    <col min="4368" max="4368" width="0" style="270" hidden="1" customWidth="1"/>
    <col min="4369" max="4369" width="7.44140625" style="270" customWidth="1"/>
    <col min="4370" max="4608" width="8.88671875" style="270"/>
    <col min="4609" max="4609" width="3.88671875" style="270" customWidth="1"/>
    <col min="4610" max="4610" width="14.33203125" style="270" customWidth="1"/>
    <col min="4611" max="4611" width="13.21875" style="270" bestFit="1" customWidth="1"/>
    <col min="4612" max="4612" width="40" style="270" customWidth="1"/>
    <col min="4613" max="4613" width="9.33203125" style="270" customWidth="1"/>
    <col min="4614" max="4614" width="0" style="270" hidden="1" customWidth="1"/>
    <col min="4615" max="4615" width="33.88671875" style="270" customWidth="1"/>
    <col min="4616" max="4616" width="7.6640625" style="270" customWidth="1"/>
    <col min="4617" max="4621" width="0" style="270" hidden="1" customWidth="1"/>
    <col min="4622" max="4623" width="7.44140625" style="270" customWidth="1"/>
    <col min="4624" max="4624" width="0" style="270" hidden="1" customWidth="1"/>
    <col min="4625" max="4625" width="7.44140625" style="270" customWidth="1"/>
    <col min="4626" max="4864" width="8.88671875" style="270"/>
    <col min="4865" max="4865" width="3.88671875" style="270" customWidth="1"/>
    <col min="4866" max="4866" width="14.33203125" style="270" customWidth="1"/>
    <col min="4867" max="4867" width="13.21875" style="270" bestFit="1" customWidth="1"/>
    <col min="4868" max="4868" width="40" style="270" customWidth="1"/>
    <col min="4869" max="4869" width="9.33203125" style="270" customWidth="1"/>
    <col min="4870" max="4870" width="0" style="270" hidden="1" customWidth="1"/>
    <col min="4871" max="4871" width="33.88671875" style="270" customWidth="1"/>
    <col min="4872" max="4872" width="7.6640625" style="270" customWidth="1"/>
    <col min="4873" max="4877" width="0" style="270" hidden="1" customWidth="1"/>
    <col min="4878" max="4879" width="7.44140625" style="270" customWidth="1"/>
    <col min="4880" max="4880" width="0" style="270" hidden="1" customWidth="1"/>
    <col min="4881" max="4881" width="7.44140625" style="270" customWidth="1"/>
    <col min="4882" max="5120" width="8.88671875" style="270"/>
    <col min="5121" max="5121" width="3.88671875" style="270" customWidth="1"/>
    <col min="5122" max="5122" width="14.33203125" style="270" customWidth="1"/>
    <col min="5123" max="5123" width="13.21875" style="270" bestFit="1" customWidth="1"/>
    <col min="5124" max="5124" width="40" style="270" customWidth="1"/>
    <col min="5125" max="5125" width="9.33203125" style="270" customWidth="1"/>
    <col min="5126" max="5126" width="0" style="270" hidden="1" customWidth="1"/>
    <col min="5127" max="5127" width="33.88671875" style="270" customWidth="1"/>
    <col min="5128" max="5128" width="7.6640625" style="270" customWidth="1"/>
    <col min="5129" max="5133" width="0" style="270" hidden="1" customWidth="1"/>
    <col min="5134" max="5135" width="7.44140625" style="270" customWidth="1"/>
    <col min="5136" max="5136" width="0" style="270" hidden="1" customWidth="1"/>
    <col min="5137" max="5137" width="7.44140625" style="270" customWidth="1"/>
    <col min="5138" max="5376" width="8.88671875" style="270"/>
    <col min="5377" max="5377" width="3.88671875" style="270" customWidth="1"/>
    <col min="5378" max="5378" width="14.33203125" style="270" customWidth="1"/>
    <col min="5379" max="5379" width="13.21875" style="270" bestFit="1" customWidth="1"/>
    <col min="5380" max="5380" width="40" style="270" customWidth="1"/>
    <col min="5381" max="5381" width="9.33203125" style="270" customWidth="1"/>
    <col min="5382" max="5382" width="0" style="270" hidden="1" customWidth="1"/>
    <col min="5383" max="5383" width="33.88671875" style="270" customWidth="1"/>
    <col min="5384" max="5384" width="7.6640625" style="270" customWidth="1"/>
    <col min="5385" max="5389" width="0" style="270" hidden="1" customWidth="1"/>
    <col min="5390" max="5391" width="7.44140625" style="270" customWidth="1"/>
    <col min="5392" max="5392" width="0" style="270" hidden="1" customWidth="1"/>
    <col min="5393" max="5393" width="7.44140625" style="270" customWidth="1"/>
    <col min="5394" max="5632" width="8.88671875" style="270"/>
    <col min="5633" max="5633" width="3.88671875" style="270" customWidth="1"/>
    <col min="5634" max="5634" width="14.33203125" style="270" customWidth="1"/>
    <col min="5635" max="5635" width="13.21875" style="270" bestFit="1" customWidth="1"/>
    <col min="5636" max="5636" width="40" style="270" customWidth="1"/>
    <col min="5637" max="5637" width="9.33203125" style="270" customWidth="1"/>
    <col min="5638" max="5638" width="0" style="270" hidden="1" customWidth="1"/>
    <col min="5639" max="5639" width="33.88671875" style="270" customWidth="1"/>
    <col min="5640" max="5640" width="7.6640625" style="270" customWidth="1"/>
    <col min="5641" max="5645" width="0" style="270" hidden="1" customWidth="1"/>
    <col min="5646" max="5647" width="7.44140625" style="270" customWidth="1"/>
    <col min="5648" max="5648" width="0" style="270" hidden="1" customWidth="1"/>
    <col min="5649" max="5649" width="7.44140625" style="270" customWidth="1"/>
    <col min="5650" max="5888" width="8.88671875" style="270"/>
    <col min="5889" max="5889" width="3.88671875" style="270" customWidth="1"/>
    <col min="5890" max="5890" width="14.33203125" style="270" customWidth="1"/>
    <col min="5891" max="5891" width="13.21875" style="270" bestFit="1" customWidth="1"/>
    <col min="5892" max="5892" width="40" style="270" customWidth="1"/>
    <col min="5893" max="5893" width="9.33203125" style="270" customWidth="1"/>
    <col min="5894" max="5894" width="0" style="270" hidden="1" customWidth="1"/>
    <col min="5895" max="5895" width="33.88671875" style="270" customWidth="1"/>
    <col min="5896" max="5896" width="7.6640625" style="270" customWidth="1"/>
    <col min="5897" max="5901" width="0" style="270" hidden="1" customWidth="1"/>
    <col min="5902" max="5903" width="7.44140625" style="270" customWidth="1"/>
    <col min="5904" max="5904" width="0" style="270" hidden="1" customWidth="1"/>
    <col min="5905" max="5905" width="7.44140625" style="270" customWidth="1"/>
    <col min="5906" max="6144" width="8.88671875" style="270"/>
    <col min="6145" max="6145" width="3.88671875" style="270" customWidth="1"/>
    <col min="6146" max="6146" width="14.33203125" style="270" customWidth="1"/>
    <col min="6147" max="6147" width="13.21875" style="270" bestFit="1" customWidth="1"/>
    <col min="6148" max="6148" width="40" style="270" customWidth="1"/>
    <col min="6149" max="6149" width="9.33203125" style="270" customWidth="1"/>
    <col min="6150" max="6150" width="0" style="270" hidden="1" customWidth="1"/>
    <col min="6151" max="6151" width="33.88671875" style="270" customWidth="1"/>
    <col min="6152" max="6152" width="7.6640625" style="270" customWidth="1"/>
    <col min="6153" max="6157" width="0" style="270" hidden="1" customWidth="1"/>
    <col min="6158" max="6159" width="7.44140625" style="270" customWidth="1"/>
    <col min="6160" max="6160" width="0" style="270" hidden="1" customWidth="1"/>
    <col min="6161" max="6161" width="7.44140625" style="270" customWidth="1"/>
    <col min="6162" max="6400" width="8.88671875" style="270"/>
    <col min="6401" max="6401" width="3.88671875" style="270" customWidth="1"/>
    <col min="6402" max="6402" width="14.33203125" style="270" customWidth="1"/>
    <col min="6403" max="6403" width="13.21875" style="270" bestFit="1" customWidth="1"/>
    <col min="6404" max="6404" width="40" style="270" customWidth="1"/>
    <col min="6405" max="6405" width="9.33203125" style="270" customWidth="1"/>
    <col min="6406" max="6406" width="0" style="270" hidden="1" customWidth="1"/>
    <col min="6407" max="6407" width="33.88671875" style="270" customWidth="1"/>
    <col min="6408" max="6408" width="7.6640625" style="270" customWidth="1"/>
    <col min="6409" max="6413" width="0" style="270" hidden="1" customWidth="1"/>
    <col min="6414" max="6415" width="7.44140625" style="270" customWidth="1"/>
    <col min="6416" max="6416" width="0" style="270" hidden="1" customWidth="1"/>
    <col min="6417" max="6417" width="7.44140625" style="270" customWidth="1"/>
    <col min="6418" max="6656" width="8.88671875" style="270"/>
    <col min="6657" max="6657" width="3.88671875" style="270" customWidth="1"/>
    <col min="6658" max="6658" width="14.33203125" style="270" customWidth="1"/>
    <col min="6659" max="6659" width="13.21875" style="270" bestFit="1" customWidth="1"/>
    <col min="6660" max="6660" width="40" style="270" customWidth="1"/>
    <col min="6661" max="6661" width="9.33203125" style="270" customWidth="1"/>
    <col min="6662" max="6662" width="0" style="270" hidden="1" customWidth="1"/>
    <col min="6663" max="6663" width="33.88671875" style="270" customWidth="1"/>
    <col min="6664" max="6664" width="7.6640625" style="270" customWidth="1"/>
    <col min="6665" max="6669" width="0" style="270" hidden="1" customWidth="1"/>
    <col min="6670" max="6671" width="7.44140625" style="270" customWidth="1"/>
    <col min="6672" max="6672" width="0" style="270" hidden="1" customWidth="1"/>
    <col min="6673" max="6673" width="7.44140625" style="270" customWidth="1"/>
    <col min="6674" max="6912" width="8.88671875" style="270"/>
    <col min="6913" max="6913" width="3.88671875" style="270" customWidth="1"/>
    <col min="6914" max="6914" width="14.33203125" style="270" customWidth="1"/>
    <col min="6915" max="6915" width="13.21875" style="270" bestFit="1" customWidth="1"/>
    <col min="6916" max="6916" width="40" style="270" customWidth="1"/>
    <col min="6917" max="6917" width="9.33203125" style="270" customWidth="1"/>
    <col min="6918" max="6918" width="0" style="270" hidden="1" customWidth="1"/>
    <col min="6919" max="6919" width="33.88671875" style="270" customWidth="1"/>
    <col min="6920" max="6920" width="7.6640625" style="270" customWidth="1"/>
    <col min="6921" max="6925" width="0" style="270" hidden="1" customWidth="1"/>
    <col min="6926" max="6927" width="7.44140625" style="270" customWidth="1"/>
    <col min="6928" max="6928" width="0" style="270" hidden="1" customWidth="1"/>
    <col min="6929" max="6929" width="7.44140625" style="270" customWidth="1"/>
    <col min="6930" max="7168" width="8.88671875" style="270"/>
    <col min="7169" max="7169" width="3.88671875" style="270" customWidth="1"/>
    <col min="7170" max="7170" width="14.33203125" style="270" customWidth="1"/>
    <col min="7171" max="7171" width="13.21875" style="270" bestFit="1" customWidth="1"/>
    <col min="7172" max="7172" width="40" style="270" customWidth="1"/>
    <col min="7173" max="7173" width="9.33203125" style="270" customWidth="1"/>
    <col min="7174" max="7174" width="0" style="270" hidden="1" customWidth="1"/>
    <col min="7175" max="7175" width="33.88671875" style="270" customWidth="1"/>
    <col min="7176" max="7176" width="7.6640625" style="270" customWidth="1"/>
    <col min="7177" max="7181" width="0" style="270" hidden="1" customWidth="1"/>
    <col min="7182" max="7183" width="7.44140625" style="270" customWidth="1"/>
    <col min="7184" max="7184" width="0" style="270" hidden="1" customWidth="1"/>
    <col min="7185" max="7185" width="7.44140625" style="270" customWidth="1"/>
    <col min="7186" max="7424" width="8.88671875" style="270"/>
    <col min="7425" max="7425" width="3.88671875" style="270" customWidth="1"/>
    <col min="7426" max="7426" width="14.33203125" style="270" customWidth="1"/>
    <col min="7427" max="7427" width="13.21875" style="270" bestFit="1" customWidth="1"/>
    <col min="7428" max="7428" width="40" style="270" customWidth="1"/>
    <col min="7429" max="7429" width="9.33203125" style="270" customWidth="1"/>
    <col min="7430" max="7430" width="0" style="270" hidden="1" customWidth="1"/>
    <col min="7431" max="7431" width="33.88671875" style="270" customWidth="1"/>
    <col min="7432" max="7432" width="7.6640625" style="270" customWidth="1"/>
    <col min="7433" max="7437" width="0" style="270" hidden="1" customWidth="1"/>
    <col min="7438" max="7439" width="7.44140625" style="270" customWidth="1"/>
    <col min="7440" max="7440" width="0" style="270" hidden="1" customWidth="1"/>
    <col min="7441" max="7441" width="7.44140625" style="270" customWidth="1"/>
    <col min="7442" max="7680" width="8.88671875" style="270"/>
    <col min="7681" max="7681" width="3.88671875" style="270" customWidth="1"/>
    <col min="7682" max="7682" width="14.33203125" style="270" customWidth="1"/>
    <col min="7683" max="7683" width="13.21875" style="270" bestFit="1" customWidth="1"/>
    <col min="7684" max="7684" width="40" style="270" customWidth="1"/>
    <col min="7685" max="7685" width="9.33203125" style="270" customWidth="1"/>
    <col min="7686" max="7686" width="0" style="270" hidden="1" customWidth="1"/>
    <col min="7687" max="7687" width="33.88671875" style="270" customWidth="1"/>
    <col min="7688" max="7688" width="7.6640625" style="270" customWidth="1"/>
    <col min="7689" max="7693" width="0" style="270" hidden="1" customWidth="1"/>
    <col min="7694" max="7695" width="7.44140625" style="270" customWidth="1"/>
    <col min="7696" max="7696" width="0" style="270" hidden="1" customWidth="1"/>
    <col min="7697" max="7697" width="7.44140625" style="270" customWidth="1"/>
    <col min="7698" max="7936" width="8.88671875" style="270"/>
    <col min="7937" max="7937" width="3.88671875" style="270" customWidth="1"/>
    <col min="7938" max="7938" width="14.33203125" style="270" customWidth="1"/>
    <col min="7939" max="7939" width="13.21875" style="270" bestFit="1" customWidth="1"/>
    <col min="7940" max="7940" width="40" style="270" customWidth="1"/>
    <col min="7941" max="7941" width="9.33203125" style="270" customWidth="1"/>
    <col min="7942" max="7942" width="0" style="270" hidden="1" customWidth="1"/>
    <col min="7943" max="7943" width="33.88671875" style="270" customWidth="1"/>
    <col min="7944" max="7944" width="7.6640625" style="270" customWidth="1"/>
    <col min="7945" max="7949" width="0" style="270" hidden="1" customWidth="1"/>
    <col min="7950" max="7951" width="7.44140625" style="270" customWidth="1"/>
    <col min="7952" max="7952" width="0" style="270" hidden="1" customWidth="1"/>
    <col min="7953" max="7953" width="7.44140625" style="270" customWidth="1"/>
    <col min="7954" max="8192" width="8.88671875" style="270"/>
    <col min="8193" max="8193" width="3.88671875" style="270" customWidth="1"/>
    <col min="8194" max="8194" width="14.33203125" style="270" customWidth="1"/>
    <col min="8195" max="8195" width="13.21875" style="270" bestFit="1" customWidth="1"/>
    <col min="8196" max="8196" width="40" style="270" customWidth="1"/>
    <col min="8197" max="8197" width="9.33203125" style="270" customWidth="1"/>
    <col min="8198" max="8198" width="0" style="270" hidden="1" customWidth="1"/>
    <col min="8199" max="8199" width="33.88671875" style="270" customWidth="1"/>
    <col min="8200" max="8200" width="7.6640625" style="270" customWidth="1"/>
    <col min="8201" max="8205" width="0" style="270" hidden="1" customWidth="1"/>
    <col min="8206" max="8207" width="7.44140625" style="270" customWidth="1"/>
    <col min="8208" max="8208" width="0" style="270" hidden="1" customWidth="1"/>
    <col min="8209" max="8209" width="7.44140625" style="270" customWidth="1"/>
    <col min="8210" max="8448" width="8.88671875" style="270"/>
    <col min="8449" max="8449" width="3.88671875" style="270" customWidth="1"/>
    <col min="8450" max="8450" width="14.33203125" style="270" customWidth="1"/>
    <col min="8451" max="8451" width="13.21875" style="270" bestFit="1" customWidth="1"/>
    <col min="8452" max="8452" width="40" style="270" customWidth="1"/>
    <col min="8453" max="8453" width="9.33203125" style="270" customWidth="1"/>
    <col min="8454" max="8454" width="0" style="270" hidden="1" customWidth="1"/>
    <col min="8455" max="8455" width="33.88671875" style="270" customWidth="1"/>
    <col min="8456" max="8456" width="7.6640625" style="270" customWidth="1"/>
    <col min="8457" max="8461" width="0" style="270" hidden="1" customWidth="1"/>
    <col min="8462" max="8463" width="7.44140625" style="270" customWidth="1"/>
    <col min="8464" max="8464" width="0" style="270" hidden="1" customWidth="1"/>
    <col min="8465" max="8465" width="7.44140625" style="270" customWidth="1"/>
    <col min="8466" max="8704" width="8.88671875" style="270"/>
    <col min="8705" max="8705" width="3.88671875" style="270" customWidth="1"/>
    <col min="8706" max="8706" width="14.33203125" style="270" customWidth="1"/>
    <col min="8707" max="8707" width="13.21875" style="270" bestFit="1" customWidth="1"/>
    <col min="8708" max="8708" width="40" style="270" customWidth="1"/>
    <col min="8709" max="8709" width="9.33203125" style="270" customWidth="1"/>
    <col min="8710" max="8710" width="0" style="270" hidden="1" customWidth="1"/>
    <col min="8711" max="8711" width="33.88671875" style="270" customWidth="1"/>
    <col min="8712" max="8712" width="7.6640625" style="270" customWidth="1"/>
    <col min="8713" max="8717" width="0" style="270" hidden="1" customWidth="1"/>
    <col min="8718" max="8719" width="7.44140625" style="270" customWidth="1"/>
    <col min="8720" max="8720" width="0" style="270" hidden="1" customWidth="1"/>
    <col min="8721" max="8721" width="7.44140625" style="270" customWidth="1"/>
    <col min="8722" max="8960" width="8.88671875" style="270"/>
    <col min="8961" max="8961" width="3.88671875" style="270" customWidth="1"/>
    <col min="8962" max="8962" width="14.33203125" style="270" customWidth="1"/>
    <col min="8963" max="8963" width="13.21875" style="270" bestFit="1" customWidth="1"/>
    <col min="8964" max="8964" width="40" style="270" customWidth="1"/>
    <col min="8965" max="8965" width="9.33203125" style="270" customWidth="1"/>
    <col min="8966" max="8966" width="0" style="270" hidden="1" customWidth="1"/>
    <col min="8967" max="8967" width="33.88671875" style="270" customWidth="1"/>
    <col min="8968" max="8968" width="7.6640625" style="270" customWidth="1"/>
    <col min="8969" max="8973" width="0" style="270" hidden="1" customWidth="1"/>
    <col min="8974" max="8975" width="7.44140625" style="270" customWidth="1"/>
    <col min="8976" max="8976" width="0" style="270" hidden="1" customWidth="1"/>
    <col min="8977" max="8977" width="7.44140625" style="270" customWidth="1"/>
    <col min="8978" max="9216" width="8.88671875" style="270"/>
    <col min="9217" max="9217" width="3.88671875" style="270" customWidth="1"/>
    <col min="9218" max="9218" width="14.33203125" style="270" customWidth="1"/>
    <col min="9219" max="9219" width="13.21875" style="270" bestFit="1" customWidth="1"/>
    <col min="9220" max="9220" width="40" style="270" customWidth="1"/>
    <col min="9221" max="9221" width="9.33203125" style="270" customWidth="1"/>
    <col min="9222" max="9222" width="0" style="270" hidden="1" customWidth="1"/>
    <col min="9223" max="9223" width="33.88671875" style="270" customWidth="1"/>
    <col min="9224" max="9224" width="7.6640625" style="270" customWidth="1"/>
    <col min="9225" max="9229" width="0" style="270" hidden="1" customWidth="1"/>
    <col min="9230" max="9231" width="7.44140625" style="270" customWidth="1"/>
    <col min="9232" max="9232" width="0" style="270" hidden="1" customWidth="1"/>
    <col min="9233" max="9233" width="7.44140625" style="270" customWidth="1"/>
    <col min="9234" max="9472" width="8.88671875" style="270"/>
    <col min="9473" max="9473" width="3.88671875" style="270" customWidth="1"/>
    <col min="9474" max="9474" width="14.33203125" style="270" customWidth="1"/>
    <col min="9475" max="9475" width="13.21875" style="270" bestFit="1" customWidth="1"/>
    <col min="9476" max="9476" width="40" style="270" customWidth="1"/>
    <col min="9477" max="9477" width="9.33203125" style="270" customWidth="1"/>
    <col min="9478" max="9478" width="0" style="270" hidden="1" customWidth="1"/>
    <col min="9479" max="9479" width="33.88671875" style="270" customWidth="1"/>
    <col min="9480" max="9480" width="7.6640625" style="270" customWidth="1"/>
    <col min="9481" max="9485" width="0" style="270" hidden="1" customWidth="1"/>
    <col min="9486" max="9487" width="7.44140625" style="270" customWidth="1"/>
    <col min="9488" max="9488" width="0" style="270" hidden="1" customWidth="1"/>
    <col min="9489" max="9489" width="7.44140625" style="270" customWidth="1"/>
    <col min="9490" max="9728" width="8.88671875" style="270"/>
    <col min="9729" max="9729" width="3.88671875" style="270" customWidth="1"/>
    <col min="9730" max="9730" width="14.33203125" style="270" customWidth="1"/>
    <col min="9731" max="9731" width="13.21875" style="270" bestFit="1" customWidth="1"/>
    <col min="9732" max="9732" width="40" style="270" customWidth="1"/>
    <col min="9733" max="9733" width="9.33203125" style="270" customWidth="1"/>
    <col min="9734" max="9734" width="0" style="270" hidden="1" customWidth="1"/>
    <col min="9735" max="9735" width="33.88671875" style="270" customWidth="1"/>
    <col min="9736" max="9736" width="7.6640625" style="270" customWidth="1"/>
    <col min="9737" max="9741" width="0" style="270" hidden="1" customWidth="1"/>
    <col min="9742" max="9743" width="7.44140625" style="270" customWidth="1"/>
    <col min="9744" max="9744" width="0" style="270" hidden="1" customWidth="1"/>
    <col min="9745" max="9745" width="7.44140625" style="270" customWidth="1"/>
    <col min="9746" max="9984" width="8.88671875" style="270"/>
    <col min="9985" max="9985" width="3.88671875" style="270" customWidth="1"/>
    <col min="9986" max="9986" width="14.33203125" style="270" customWidth="1"/>
    <col min="9987" max="9987" width="13.21875" style="270" bestFit="1" customWidth="1"/>
    <col min="9988" max="9988" width="40" style="270" customWidth="1"/>
    <col min="9989" max="9989" width="9.33203125" style="270" customWidth="1"/>
    <col min="9990" max="9990" width="0" style="270" hidden="1" customWidth="1"/>
    <col min="9991" max="9991" width="33.88671875" style="270" customWidth="1"/>
    <col min="9992" max="9992" width="7.6640625" style="270" customWidth="1"/>
    <col min="9993" max="9997" width="0" style="270" hidden="1" customWidth="1"/>
    <col min="9998" max="9999" width="7.44140625" style="270" customWidth="1"/>
    <col min="10000" max="10000" width="0" style="270" hidden="1" customWidth="1"/>
    <col min="10001" max="10001" width="7.44140625" style="270" customWidth="1"/>
    <col min="10002" max="10240" width="8.88671875" style="270"/>
    <col min="10241" max="10241" width="3.88671875" style="270" customWidth="1"/>
    <col min="10242" max="10242" width="14.33203125" style="270" customWidth="1"/>
    <col min="10243" max="10243" width="13.21875" style="270" bestFit="1" customWidth="1"/>
    <col min="10244" max="10244" width="40" style="270" customWidth="1"/>
    <col min="10245" max="10245" width="9.33203125" style="270" customWidth="1"/>
    <col min="10246" max="10246" width="0" style="270" hidden="1" customWidth="1"/>
    <col min="10247" max="10247" width="33.88671875" style="270" customWidth="1"/>
    <col min="10248" max="10248" width="7.6640625" style="270" customWidth="1"/>
    <col min="10249" max="10253" width="0" style="270" hidden="1" customWidth="1"/>
    <col min="10254" max="10255" width="7.44140625" style="270" customWidth="1"/>
    <col min="10256" max="10256" width="0" style="270" hidden="1" customWidth="1"/>
    <col min="10257" max="10257" width="7.44140625" style="270" customWidth="1"/>
    <col min="10258" max="10496" width="8.88671875" style="270"/>
    <col min="10497" max="10497" width="3.88671875" style="270" customWidth="1"/>
    <col min="10498" max="10498" width="14.33203125" style="270" customWidth="1"/>
    <col min="10499" max="10499" width="13.21875" style="270" bestFit="1" customWidth="1"/>
    <col min="10500" max="10500" width="40" style="270" customWidth="1"/>
    <col min="10501" max="10501" width="9.33203125" style="270" customWidth="1"/>
    <col min="10502" max="10502" width="0" style="270" hidden="1" customWidth="1"/>
    <col min="10503" max="10503" width="33.88671875" style="270" customWidth="1"/>
    <col min="10504" max="10504" width="7.6640625" style="270" customWidth="1"/>
    <col min="10505" max="10509" width="0" style="270" hidden="1" customWidth="1"/>
    <col min="10510" max="10511" width="7.44140625" style="270" customWidth="1"/>
    <col min="10512" max="10512" width="0" style="270" hidden="1" customWidth="1"/>
    <col min="10513" max="10513" width="7.44140625" style="270" customWidth="1"/>
    <col min="10514" max="10752" width="8.88671875" style="270"/>
    <col min="10753" max="10753" width="3.88671875" style="270" customWidth="1"/>
    <col min="10754" max="10754" width="14.33203125" style="270" customWidth="1"/>
    <col min="10755" max="10755" width="13.21875" style="270" bestFit="1" customWidth="1"/>
    <col min="10756" max="10756" width="40" style="270" customWidth="1"/>
    <col min="10757" max="10757" width="9.33203125" style="270" customWidth="1"/>
    <col min="10758" max="10758" width="0" style="270" hidden="1" customWidth="1"/>
    <col min="10759" max="10759" width="33.88671875" style="270" customWidth="1"/>
    <col min="10760" max="10760" width="7.6640625" style="270" customWidth="1"/>
    <col min="10761" max="10765" width="0" style="270" hidden="1" customWidth="1"/>
    <col min="10766" max="10767" width="7.44140625" style="270" customWidth="1"/>
    <col min="10768" max="10768" width="0" style="270" hidden="1" customWidth="1"/>
    <col min="10769" max="10769" width="7.44140625" style="270" customWidth="1"/>
    <col min="10770" max="11008" width="8.88671875" style="270"/>
    <col min="11009" max="11009" width="3.88671875" style="270" customWidth="1"/>
    <col min="11010" max="11010" width="14.33203125" style="270" customWidth="1"/>
    <col min="11011" max="11011" width="13.21875" style="270" bestFit="1" customWidth="1"/>
    <col min="11012" max="11012" width="40" style="270" customWidth="1"/>
    <col min="11013" max="11013" width="9.33203125" style="270" customWidth="1"/>
    <col min="11014" max="11014" width="0" style="270" hidden="1" customWidth="1"/>
    <col min="11015" max="11015" width="33.88671875" style="270" customWidth="1"/>
    <col min="11016" max="11016" width="7.6640625" style="270" customWidth="1"/>
    <col min="11017" max="11021" width="0" style="270" hidden="1" customWidth="1"/>
    <col min="11022" max="11023" width="7.44140625" style="270" customWidth="1"/>
    <col min="11024" max="11024" width="0" style="270" hidden="1" customWidth="1"/>
    <col min="11025" max="11025" width="7.44140625" style="270" customWidth="1"/>
    <col min="11026" max="11264" width="8.88671875" style="270"/>
    <col min="11265" max="11265" width="3.88671875" style="270" customWidth="1"/>
    <col min="11266" max="11266" width="14.33203125" style="270" customWidth="1"/>
    <col min="11267" max="11267" width="13.21875" style="270" bestFit="1" customWidth="1"/>
    <col min="11268" max="11268" width="40" style="270" customWidth="1"/>
    <col min="11269" max="11269" width="9.33203125" style="270" customWidth="1"/>
    <col min="11270" max="11270" width="0" style="270" hidden="1" customWidth="1"/>
    <col min="11271" max="11271" width="33.88671875" style="270" customWidth="1"/>
    <col min="11272" max="11272" width="7.6640625" style="270" customWidth="1"/>
    <col min="11273" max="11277" width="0" style="270" hidden="1" customWidth="1"/>
    <col min="11278" max="11279" width="7.44140625" style="270" customWidth="1"/>
    <col min="11280" max="11280" width="0" style="270" hidden="1" customWidth="1"/>
    <col min="11281" max="11281" width="7.44140625" style="270" customWidth="1"/>
    <col min="11282" max="11520" width="8.88671875" style="270"/>
    <col min="11521" max="11521" width="3.88671875" style="270" customWidth="1"/>
    <col min="11522" max="11522" width="14.33203125" style="270" customWidth="1"/>
    <col min="11523" max="11523" width="13.21875" style="270" bestFit="1" customWidth="1"/>
    <col min="11524" max="11524" width="40" style="270" customWidth="1"/>
    <col min="11525" max="11525" width="9.33203125" style="270" customWidth="1"/>
    <col min="11526" max="11526" width="0" style="270" hidden="1" customWidth="1"/>
    <col min="11527" max="11527" width="33.88671875" style="270" customWidth="1"/>
    <col min="11528" max="11528" width="7.6640625" style="270" customWidth="1"/>
    <col min="11529" max="11533" width="0" style="270" hidden="1" customWidth="1"/>
    <col min="11534" max="11535" width="7.44140625" style="270" customWidth="1"/>
    <col min="11536" max="11536" width="0" style="270" hidden="1" customWidth="1"/>
    <col min="11537" max="11537" width="7.44140625" style="270" customWidth="1"/>
    <col min="11538" max="11776" width="8.88671875" style="270"/>
    <col min="11777" max="11777" width="3.88671875" style="270" customWidth="1"/>
    <col min="11778" max="11778" width="14.33203125" style="270" customWidth="1"/>
    <col min="11779" max="11779" width="13.21875" style="270" bestFit="1" customWidth="1"/>
    <col min="11780" max="11780" width="40" style="270" customWidth="1"/>
    <col min="11781" max="11781" width="9.33203125" style="270" customWidth="1"/>
    <col min="11782" max="11782" width="0" style="270" hidden="1" customWidth="1"/>
    <col min="11783" max="11783" width="33.88671875" style="270" customWidth="1"/>
    <col min="11784" max="11784" width="7.6640625" style="270" customWidth="1"/>
    <col min="11785" max="11789" width="0" style="270" hidden="1" customWidth="1"/>
    <col min="11790" max="11791" width="7.44140625" style="270" customWidth="1"/>
    <col min="11792" max="11792" width="0" style="270" hidden="1" customWidth="1"/>
    <col min="11793" max="11793" width="7.44140625" style="270" customWidth="1"/>
    <col min="11794" max="12032" width="8.88671875" style="270"/>
    <col min="12033" max="12033" width="3.88671875" style="270" customWidth="1"/>
    <col min="12034" max="12034" width="14.33203125" style="270" customWidth="1"/>
    <col min="12035" max="12035" width="13.21875" style="270" bestFit="1" customWidth="1"/>
    <col min="12036" max="12036" width="40" style="270" customWidth="1"/>
    <col min="12037" max="12037" width="9.33203125" style="270" customWidth="1"/>
    <col min="12038" max="12038" width="0" style="270" hidden="1" customWidth="1"/>
    <col min="12039" max="12039" width="33.88671875" style="270" customWidth="1"/>
    <col min="12040" max="12040" width="7.6640625" style="270" customWidth="1"/>
    <col min="12041" max="12045" width="0" style="270" hidden="1" customWidth="1"/>
    <col min="12046" max="12047" width="7.44140625" style="270" customWidth="1"/>
    <col min="12048" max="12048" width="0" style="270" hidden="1" customWidth="1"/>
    <col min="12049" max="12049" width="7.44140625" style="270" customWidth="1"/>
    <col min="12050" max="12288" width="8.88671875" style="270"/>
    <col min="12289" max="12289" width="3.88671875" style="270" customWidth="1"/>
    <col min="12290" max="12290" width="14.33203125" style="270" customWidth="1"/>
    <col min="12291" max="12291" width="13.21875" style="270" bestFit="1" customWidth="1"/>
    <col min="12292" max="12292" width="40" style="270" customWidth="1"/>
    <col min="12293" max="12293" width="9.33203125" style="270" customWidth="1"/>
    <col min="12294" max="12294" width="0" style="270" hidden="1" customWidth="1"/>
    <col min="12295" max="12295" width="33.88671875" style="270" customWidth="1"/>
    <col min="12296" max="12296" width="7.6640625" style="270" customWidth="1"/>
    <col min="12297" max="12301" width="0" style="270" hidden="1" customWidth="1"/>
    <col min="12302" max="12303" width="7.44140625" style="270" customWidth="1"/>
    <col min="12304" max="12304" width="0" style="270" hidden="1" customWidth="1"/>
    <col min="12305" max="12305" width="7.44140625" style="270" customWidth="1"/>
    <col min="12306" max="12544" width="8.88671875" style="270"/>
    <col min="12545" max="12545" width="3.88671875" style="270" customWidth="1"/>
    <col min="12546" max="12546" width="14.33203125" style="270" customWidth="1"/>
    <col min="12547" max="12547" width="13.21875" style="270" bestFit="1" customWidth="1"/>
    <col min="12548" max="12548" width="40" style="270" customWidth="1"/>
    <col min="12549" max="12549" width="9.33203125" style="270" customWidth="1"/>
    <col min="12550" max="12550" width="0" style="270" hidden="1" customWidth="1"/>
    <col min="12551" max="12551" width="33.88671875" style="270" customWidth="1"/>
    <col min="12552" max="12552" width="7.6640625" style="270" customWidth="1"/>
    <col min="12553" max="12557" width="0" style="270" hidden="1" customWidth="1"/>
    <col min="12558" max="12559" width="7.44140625" style="270" customWidth="1"/>
    <col min="12560" max="12560" width="0" style="270" hidden="1" customWidth="1"/>
    <col min="12561" max="12561" width="7.44140625" style="270" customWidth="1"/>
    <col min="12562" max="12800" width="8.88671875" style="270"/>
    <col min="12801" max="12801" width="3.88671875" style="270" customWidth="1"/>
    <col min="12802" max="12802" width="14.33203125" style="270" customWidth="1"/>
    <col min="12803" max="12803" width="13.21875" style="270" bestFit="1" customWidth="1"/>
    <col min="12804" max="12804" width="40" style="270" customWidth="1"/>
    <col min="12805" max="12805" width="9.33203125" style="270" customWidth="1"/>
    <col min="12806" max="12806" width="0" style="270" hidden="1" customWidth="1"/>
    <col min="12807" max="12807" width="33.88671875" style="270" customWidth="1"/>
    <col min="12808" max="12808" width="7.6640625" style="270" customWidth="1"/>
    <col min="12809" max="12813" width="0" style="270" hidden="1" customWidth="1"/>
    <col min="12814" max="12815" width="7.44140625" style="270" customWidth="1"/>
    <col min="12816" max="12816" width="0" style="270" hidden="1" customWidth="1"/>
    <col min="12817" max="12817" width="7.44140625" style="270" customWidth="1"/>
    <col min="12818" max="13056" width="8.88671875" style="270"/>
    <col min="13057" max="13057" width="3.88671875" style="270" customWidth="1"/>
    <col min="13058" max="13058" width="14.33203125" style="270" customWidth="1"/>
    <col min="13059" max="13059" width="13.21875" style="270" bestFit="1" customWidth="1"/>
    <col min="13060" max="13060" width="40" style="270" customWidth="1"/>
    <col min="13061" max="13061" width="9.33203125" style="270" customWidth="1"/>
    <col min="13062" max="13062" width="0" style="270" hidden="1" customWidth="1"/>
    <col min="13063" max="13063" width="33.88671875" style="270" customWidth="1"/>
    <col min="13064" max="13064" width="7.6640625" style="270" customWidth="1"/>
    <col min="13065" max="13069" width="0" style="270" hidden="1" customWidth="1"/>
    <col min="13070" max="13071" width="7.44140625" style="270" customWidth="1"/>
    <col min="13072" max="13072" width="0" style="270" hidden="1" customWidth="1"/>
    <col min="13073" max="13073" width="7.44140625" style="270" customWidth="1"/>
    <col min="13074" max="13312" width="8.88671875" style="270"/>
    <col min="13313" max="13313" width="3.88671875" style="270" customWidth="1"/>
    <col min="13314" max="13314" width="14.33203125" style="270" customWidth="1"/>
    <col min="13315" max="13315" width="13.21875" style="270" bestFit="1" customWidth="1"/>
    <col min="13316" max="13316" width="40" style="270" customWidth="1"/>
    <col min="13317" max="13317" width="9.33203125" style="270" customWidth="1"/>
    <col min="13318" max="13318" width="0" style="270" hidden="1" customWidth="1"/>
    <col min="13319" max="13319" width="33.88671875" style="270" customWidth="1"/>
    <col min="13320" max="13320" width="7.6640625" style="270" customWidth="1"/>
    <col min="13321" max="13325" width="0" style="270" hidden="1" customWidth="1"/>
    <col min="13326" max="13327" width="7.44140625" style="270" customWidth="1"/>
    <col min="13328" max="13328" width="0" style="270" hidden="1" customWidth="1"/>
    <col min="13329" max="13329" width="7.44140625" style="270" customWidth="1"/>
    <col min="13330" max="13568" width="8.88671875" style="270"/>
    <col min="13569" max="13569" width="3.88671875" style="270" customWidth="1"/>
    <col min="13570" max="13570" width="14.33203125" style="270" customWidth="1"/>
    <col min="13571" max="13571" width="13.21875" style="270" bestFit="1" customWidth="1"/>
    <col min="13572" max="13572" width="40" style="270" customWidth="1"/>
    <col min="13573" max="13573" width="9.33203125" style="270" customWidth="1"/>
    <col min="13574" max="13574" width="0" style="270" hidden="1" customWidth="1"/>
    <col min="13575" max="13575" width="33.88671875" style="270" customWidth="1"/>
    <col min="13576" max="13576" width="7.6640625" style="270" customWidth="1"/>
    <col min="13577" max="13581" width="0" style="270" hidden="1" customWidth="1"/>
    <col min="13582" max="13583" width="7.44140625" style="270" customWidth="1"/>
    <col min="13584" max="13584" width="0" style="270" hidden="1" customWidth="1"/>
    <col min="13585" max="13585" width="7.44140625" style="270" customWidth="1"/>
    <col min="13586" max="13824" width="8.88671875" style="270"/>
    <col min="13825" max="13825" width="3.88671875" style="270" customWidth="1"/>
    <col min="13826" max="13826" width="14.33203125" style="270" customWidth="1"/>
    <col min="13827" max="13827" width="13.21875" style="270" bestFit="1" customWidth="1"/>
    <col min="13828" max="13828" width="40" style="270" customWidth="1"/>
    <col min="13829" max="13829" width="9.33203125" style="270" customWidth="1"/>
    <col min="13830" max="13830" width="0" style="270" hidden="1" customWidth="1"/>
    <col min="13831" max="13831" width="33.88671875" style="270" customWidth="1"/>
    <col min="13832" max="13832" width="7.6640625" style="270" customWidth="1"/>
    <col min="13833" max="13837" width="0" style="270" hidden="1" customWidth="1"/>
    <col min="13838" max="13839" width="7.44140625" style="270" customWidth="1"/>
    <col min="13840" max="13840" width="0" style="270" hidden="1" customWidth="1"/>
    <col min="13841" max="13841" width="7.44140625" style="270" customWidth="1"/>
    <col min="13842" max="14080" width="8.88671875" style="270"/>
    <col min="14081" max="14081" width="3.88671875" style="270" customWidth="1"/>
    <col min="14082" max="14082" width="14.33203125" style="270" customWidth="1"/>
    <col min="14083" max="14083" width="13.21875" style="270" bestFit="1" customWidth="1"/>
    <col min="14084" max="14084" width="40" style="270" customWidth="1"/>
    <col min="14085" max="14085" width="9.33203125" style="270" customWidth="1"/>
    <col min="14086" max="14086" width="0" style="270" hidden="1" customWidth="1"/>
    <col min="14087" max="14087" width="33.88671875" style="270" customWidth="1"/>
    <col min="14088" max="14088" width="7.6640625" style="270" customWidth="1"/>
    <col min="14089" max="14093" width="0" style="270" hidden="1" customWidth="1"/>
    <col min="14094" max="14095" width="7.44140625" style="270" customWidth="1"/>
    <col min="14096" max="14096" width="0" style="270" hidden="1" customWidth="1"/>
    <col min="14097" max="14097" width="7.44140625" style="270" customWidth="1"/>
    <col min="14098" max="14336" width="8.88671875" style="270"/>
    <col min="14337" max="14337" width="3.88671875" style="270" customWidth="1"/>
    <col min="14338" max="14338" width="14.33203125" style="270" customWidth="1"/>
    <col min="14339" max="14339" width="13.21875" style="270" bestFit="1" customWidth="1"/>
    <col min="14340" max="14340" width="40" style="270" customWidth="1"/>
    <col min="14341" max="14341" width="9.33203125" style="270" customWidth="1"/>
    <col min="14342" max="14342" width="0" style="270" hidden="1" customWidth="1"/>
    <col min="14343" max="14343" width="33.88671875" style="270" customWidth="1"/>
    <col min="14344" max="14344" width="7.6640625" style="270" customWidth="1"/>
    <col min="14345" max="14349" width="0" style="270" hidden="1" customWidth="1"/>
    <col min="14350" max="14351" width="7.44140625" style="270" customWidth="1"/>
    <col min="14352" max="14352" width="0" style="270" hidden="1" customWidth="1"/>
    <col min="14353" max="14353" width="7.44140625" style="270" customWidth="1"/>
    <col min="14354" max="14592" width="8.88671875" style="270"/>
    <col min="14593" max="14593" width="3.88671875" style="270" customWidth="1"/>
    <col min="14594" max="14594" width="14.33203125" style="270" customWidth="1"/>
    <col min="14595" max="14595" width="13.21875" style="270" bestFit="1" customWidth="1"/>
    <col min="14596" max="14596" width="40" style="270" customWidth="1"/>
    <col min="14597" max="14597" width="9.33203125" style="270" customWidth="1"/>
    <col min="14598" max="14598" width="0" style="270" hidden="1" customWidth="1"/>
    <col min="14599" max="14599" width="33.88671875" style="270" customWidth="1"/>
    <col min="14600" max="14600" width="7.6640625" style="270" customWidth="1"/>
    <col min="14601" max="14605" width="0" style="270" hidden="1" customWidth="1"/>
    <col min="14606" max="14607" width="7.44140625" style="270" customWidth="1"/>
    <col min="14608" max="14608" width="0" style="270" hidden="1" customWidth="1"/>
    <col min="14609" max="14609" width="7.44140625" style="270" customWidth="1"/>
    <col min="14610" max="14848" width="8.88671875" style="270"/>
    <col min="14849" max="14849" width="3.88671875" style="270" customWidth="1"/>
    <col min="14850" max="14850" width="14.33203125" style="270" customWidth="1"/>
    <col min="14851" max="14851" width="13.21875" style="270" bestFit="1" customWidth="1"/>
    <col min="14852" max="14852" width="40" style="270" customWidth="1"/>
    <col min="14853" max="14853" width="9.33203125" style="270" customWidth="1"/>
    <col min="14854" max="14854" width="0" style="270" hidden="1" customWidth="1"/>
    <col min="14855" max="14855" width="33.88671875" style="270" customWidth="1"/>
    <col min="14856" max="14856" width="7.6640625" style="270" customWidth="1"/>
    <col min="14857" max="14861" width="0" style="270" hidden="1" customWidth="1"/>
    <col min="14862" max="14863" width="7.44140625" style="270" customWidth="1"/>
    <col min="14864" max="14864" width="0" style="270" hidden="1" customWidth="1"/>
    <col min="14865" max="14865" width="7.44140625" style="270" customWidth="1"/>
    <col min="14866" max="15104" width="8.88671875" style="270"/>
    <col min="15105" max="15105" width="3.88671875" style="270" customWidth="1"/>
    <col min="15106" max="15106" width="14.33203125" style="270" customWidth="1"/>
    <col min="15107" max="15107" width="13.21875" style="270" bestFit="1" customWidth="1"/>
    <col min="15108" max="15108" width="40" style="270" customWidth="1"/>
    <col min="15109" max="15109" width="9.33203125" style="270" customWidth="1"/>
    <col min="15110" max="15110" width="0" style="270" hidden="1" customWidth="1"/>
    <col min="15111" max="15111" width="33.88671875" style="270" customWidth="1"/>
    <col min="15112" max="15112" width="7.6640625" style="270" customWidth="1"/>
    <col min="15113" max="15117" width="0" style="270" hidden="1" customWidth="1"/>
    <col min="15118" max="15119" width="7.44140625" style="270" customWidth="1"/>
    <col min="15120" max="15120" width="0" style="270" hidden="1" customWidth="1"/>
    <col min="15121" max="15121" width="7.44140625" style="270" customWidth="1"/>
    <col min="15122" max="15360" width="8.88671875" style="270"/>
    <col min="15361" max="15361" width="3.88671875" style="270" customWidth="1"/>
    <col min="15362" max="15362" width="14.33203125" style="270" customWidth="1"/>
    <col min="15363" max="15363" width="13.21875" style="270" bestFit="1" customWidth="1"/>
    <col min="15364" max="15364" width="40" style="270" customWidth="1"/>
    <col min="15365" max="15365" width="9.33203125" style="270" customWidth="1"/>
    <col min="15366" max="15366" width="0" style="270" hidden="1" customWidth="1"/>
    <col min="15367" max="15367" width="33.88671875" style="270" customWidth="1"/>
    <col min="15368" max="15368" width="7.6640625" style="270" customWidth="1"/>
    <col min="15369" max="15373" width="0" style="270" hidden="1" customWidth="1"/>
    <col min="15374" max="15375" width="7.44140625" style="270" customWidth="1"/>
    <col min="15376" max="15376" width="0" style="270" hidden="1" customWidth="1"/>
    <col min="15377" max="15377" width="7.44140625" style="270" customWidth="1"/>
    <col min="15378" max="15616" width="8.88671875" style="270"/>
    <col min="15617" max="15617" width="3.88671875" style="270" customWidth="1"/>
    <col min="15618" max="15618" width="14.33203125" style="270" customWidth="1"/>
    <col min="15619" max="15619" width="13.21875" style="270" bestFit="1" customWidth="1"/>
    <col min="15620" max="15620" width="40" style="270" customWidth="1"/>
    <col min="15621" max="15621" width="9.33203125" style="270" customWidth="1"/>
    <col min="15622" max="15622" width="0" style="270" hidden="1" customWidth="1"/>
    <col min="15623" max="15623" width="33.88671875" style="270" customWidth="1"/>
    <col min="15624" max="15624" width="7.6640625" style="270" customWidth="1"/>
    <col min="15625" max="15629" width="0" style="270" hidden="1" customWidth="1"/>
    <col min="15630" max="15631" width="7.44140625" style="270" customWidth="1"/>
    <col min="15632" max="15632" width="0" style="270" hidden="1" customWidth="1"/>
    <col min="15633" max="15633" width="7.44140625" style="270" customWidth="1"/>
    <col min="15634" max="15872" width="8.88671875" style="270"/>
    <col min="15873" max="15873" width="3.88671875" style="270" customWidth="1"/>
    <col min="15874" max="15874" width="14.33203125" style="270" customWidth="1"/>
    <col min="15875" max="15875" width="13.21875" style="270" bestFit="1" customWidth="1"/>
    <col min="15876" max="15876" width="40" style="270" customWidth="1"/>
    <col min="15877" max="15877" width="9.33203125" style="270" customWidth="1"/>
    <col min="15878" max="15878" width="0" style="270" hidden="1" customWidth="1"/>
    <col min="15879" max="15879" width="33.88671875" style="270" customWidth="1"/>
    <col min="15880" max="15880" width="7.6640625" style="270" customWidth="1"/>
    <col min="15881" max="15885" width="0" style="270" hidden="1" customWidth="1"/>
    <col min="15886" max="15887" width="7.44140625" style="270" customWidth="1"/>
    <col min="15888" max="15888" width="0" style="270" hidden="1" customWidth="1"/>
    <col min="15889" max="15889" width="7.44140625" style="270" customWidth="1"/>
    <col min="15890" max="16128" width="8.88671875" style="270"/>
    <col min="16129" max="16129" width="3.88671875" style="270" customWidth="1"/>
    <col min="16130" max="16130" width="14.33203125" style="270" customWidth="1"/>
    <col min="16131" max="16131" width="13.21875" style="270" bestFit="1" customWidth="1"/>
    <col min="16132" max="16132" width="40" style="270" customWidth="1"/>
    <col min="16133" max="16133" width="9.33203125" style="270" customWidth="1"/>
    <col min="16134" max="16134" width="0" style="270" hidden="1" customWidth="1"/>
    <col min="16135" max="16135" width="33.88671875" style="270" customWidth="1"/>
    <col min="16136" max="16136" width="7.6640625" style="270" customWidth="1"/>
    <col min="16137" max="16141" width="0" style="270" hidden="1" customWidth="1"/>
    <col min="16142" max="16143" width="7.44140625" style="270" customWidth="1"/>
    <col min="16144" max="16144" width="0" style="270" hidden="1" customWidth="1"/>
    <col min="16145" max="16145" width="7.44140625" style="270" customWidth="1"/>
    <col min="16146" max="16384" width="8.88671875" style="270"/>
  </cols>
  <sheetData>
    <row r="1" spans="1:17" ht="24.6" x14ac:dyDescent="0.4">
      <c r="A1" s="471" t="str">
        <f>[1]Altalanos!$A$6</f>
        <v>Somogy Vármegyei Tenisz DO B kategória - Fiú</v>
      </c>
      <c r="B1" s="262"/>
      <c r="C1" s="262"/>
      <c r="D1" s="263"/>
      <c r="E1" s="264" t="s">
        <v>44</v>
      </c>
      <c r="F1" s="265"/>
      <c r="G1" s="266"/>
      <c r="H1" s="267"/>
      <c r="I1" s="267"/>
      <c r="J1" s="268"/>
      <c r="K1" s="268"/>
      <c r="L1" s="268"/>
      <c r="M1" s="268"/>
      <c r="N1" s="268"/>
      <c r="O1" s="268"/>
      <c r="P1" s="268"/>
      <c r="Q1" s="269"/>
    </row>
    <row r="2" spans="1:17" ht="13.8" thickBot="1" x14ac:dyDescent="0.3">
      <c r="B2" s="271" t="s">
        <v>43</v>
      </c>
      <c r="C2" s="595" t="s">
        <v>457</v>
      </c>
      <c r="D2" s="265"/>
      <c r="E2" s="264" t="s">
        <v>29</v>
      </c>
      <c r="F2" s="272"/>
      <c r="G2" s="272"/>
      <c r="H2" s="273"/>
      <c r="I2" s="273"/>
      <c r="J2" s="267"/>
      <c r="K2" s="267"/>
      <c r="L2" s="267"/>
      <c r="M2" s="267"/>
      <c r="N2" s="274"/>
      <c r="O2" s="275"/>
      <c r="P2" s="275"/>
      <c r="Q2" s="274"/>
    </row>
    <row r="3" spans="1:17" s="285" customFormat="1" ht="13.8" thickBot="1" x14ac:dyDescent="0.3">
      <c r="A3" s="276" t="s">
        <v>42</v>
      </c>
      <c r="B3" s="277"/>
      <c r="C3" s="277"/>
      <c r="D3" s="277"/>
      <c r="E3" s="277"/>
      <c r="F3" s="277"/>
      <c r="G3" s="277"/>
      <c r="H3" s="277"/>
      <c r="I3" s="278"/>
      <c r="J3" s="279"/>
      <c r="K3" s="280"/>
      <c r="L3" s="280"/>
      <c r="M3" s="280"/>
      <c r="N3" s="281" t="s">
        <v>28</v>
      </c>
      <c r="O3" s="282"/>
      <c r="P3" s="283"/>
      <c r="Q3" s="284"/>
    </row>
    <row r="4" spans="1:17" s="285" customFormat="1" x14ac:dyDescent="0.25">
      <c r="A4" s="286" t="s">
        <v>21</v>
      </c>
      <c r="B4" s="286"/>
      <c r="C4" s="287" t="s">
        <v>19</v>
      </c>
      <c r="D4" s="286" t="s">
        <v>24</v>
      </c>
      <c r="E4" s="288"/>
      <c r="G4" s="289"/>
      <c r="H4" s="290" t="s">
        <v>25</v>
      </c>
      <c r="I4" s="291"/>
      <c r="J4" s="292"/>
      <c r="K4" s="293"/>
      <c r="L4" s="293"/>
      <c r="M4" s="293"/>
      <c r="N4" s="292"/>
      <c r="O4" s="294"/>
      <c r="P4" s="294"/>
      <c r="Q4" s="295"/>
    </row>
    <row r="5" spans="1:17" s="285" customFormat="1" ht="13.8" thickBot="1" x14ac:dyDescent="0.3">
      <c r="A5" s="296">
        <f>[1]Altalanos!$A$10</f>
        <v>46135</v>
      </c>
      <c r="B5" s="296"/>
      <c r="C5" s="297" t="str">
        <f>[1]Altalanos!$C$10</f>
        <v>Balatonboglár</v>
      </c>
      <c r="D5" s="298" t="str">
        <f>[1]Altalanos!$D$10</f>
        <v xml:space="preserve">  </v>
      </c>
      <c r="E5" s="298"/>
      <c r="F5" s="298"/>
      <c r="G5" s="298"/>
      <c r="H5" s="299" t="str">
        <f>[1]Altalanos!$E$10</f>
        <v>Nagyistók-Nádasi Judit</v>
      </c>
      <c r="I5" s="300"/>
      <c r="J5" s="301"/>
      <c r="K5" s="302"/>
      <c r="L5" s="302"/>
      <c r="M5" s="302"/>
      <c r="N5" s="301"/>
      <c r="O5" s="298"/>
      <c r="P5" s="298"/>
      <c r="Q5" s="303"/>
    </row>
    <row r="6" spans="1:17" ht="30" customHeight="1" thickBot="1" x14ac:dyDescent="0.3">
      <c r="A6" s="304" t="s">
        <v>30</v>
      </c>
      <c r="B6" s="305" t="s">
        <v>22</v>
      </c>
      <c r="C6" s="305" t="s">
        <v>23</v>
      </c>
      <c r="D6" s="305" t="s">
        <v>26</v>
      </c>
      <c r="E6" s="306" t="s">
        <v>27</v>
      </c>
      <c r="F6" s="306" t="s">
        <v>31</v>
      </c>
      <c r="G6" s="306" t="s">
        <v>83</v>
      </c>
      <c r="H6" s="307" t="s">
        <v>32</v>
      </c>
      <c r="I6" s="308"/>
      <c r="J6" s="309" t="s">
        <v>14</v>
      </c>
      <c r="K6" s="310" t="s">
        <v>12</v>
      </c>
      <c r="L6" s="311" t="s">
        <v>0</v>
      </c>
      <c r="M6" s="312" t="s">
        <v>13</v>
      </c>
      <c r="N6" s="313" t="s">
        <v>40</v>
      </c>
      <c r="O6" s="314" t="s">
        <v>33</v>
      </c>
      <c r="P6" s="315" t="s">
        <v>1</v>
      </c>
      <c r="Q6" s="306" t="s">
        <v>34</v>
      </c>
    </row>
    <row r="7" spans="1:17" s="330" customFormat="1" ht="18.899999999999999" customHeight="1" x14ac:dyDescent="0.25">
      <c r="A7" s="316">
        <v>1</v>
      </c>
      <c r="B7" s="337" t="s">
        <v>458</v>
      </c>
      <c r="C7" s="337" t="s">
        <v>459</v>
      </c>
      <c r="D7" s="319" t="s">
        <v>460</v>
      </c>
      <c r="E7" s="320" t="s">
        <v>461</v>
      </c>
      <c r="F7" s="321"/>
      <c r="G7" s="322"/>
      <c r="H7" s="323"/>
      <c r="I7" s="323"/>
      <c r="J7" s="324"/>
      <c r="K7" s="325"/>
      <c r="L7" s="326"/>
      <c r="M7" s="325"/>
      <c r="N7" s="327"/>
      <c r="O7" s="323"/>
      <c r="P7" s="328"/>
      <c r="Q7" s="329"/>
    </row>
    <row r="8" spans="1:17" s="330" customFormat="1" ht="18.899999999999999" customHeight="1" x14ac:dyDescent="0.25">
      <c r="A8" s="316">
        <v>2</v>
      </c>
      <c r="B8" s="337" t="s">
        <v>462</v>
      </c>
      <c r="C8" s="337" t="s">
        <v>463</v>
      </c>
      <c r="D8" s="319" t="s">
        <v>464</v>
      </c>
      <c r="E8" s="320" t="s">
        <v>465</v>
      </c>
      <c r="F8" s="333"/>
      <c r="G8" s="334"/>
      <c r="H8" s="323"/>
      <c r="I8" s="323"/>
      <c r="J8" s="324"/>
      <c r="K8" s="325"/>
      <c r="L8" s="326"/>
      <c r="M8" s="325"/>
      <c r="N8" s="327"/>
      <c r="O8" s="323"/>
      <c r="P8" s="328"/>
      <c r="Q8" s="329"/>
    </row>
    <row r="9" spans="1:17" s="330" customFormat="1" ht="18.899999999999999" customHeight="1" x14ac:dyDescent="0.25">
      <c r="A9" s="316">
        <v>3</v>
      </c>
      <c r="B9" s="337" t="s">
        <v>466</v>
      </c>
      <c r="C9" s="337" t="s">
        <v>467</v>
      </c>
      <c r="D9" s="319" t="s">
        <v>464</v>
      </c>
      <c r="E9" s="320" t="s">
        <v>468</v>
      </c>
      <c r="F9" s="333"/>
      <c r="G9" s="334"/>
      <c r="H9" s="323"/>
      <c r="I9" s="323"/>
      <c r="J9" s="324"/>
      <c r="K9" s="325"/>
      <c r="L9" s="326"/>
      <c r="M9" s="325"/>
      <c r="N9" s="327"/>
      <c r="O9" s="323"/>
      <c r="P9" s="335"/>
      <c r="Q9" s="336"/>
    </row>
    <row r="10" spans="1:17" s="330" customFormat="1" ht="18.899999999999999" customHeight="1" x14ac:dyDescent="0.25">
      <c r="A10" s="316">
        <v>4</v>
      </c>
      <c r="B10" s="337" t="s">
        <v>390</v>
      </c>
      <c r="C10" s="337" t="s">
        <v>469</v>
      </c>
      <c r="D10" s="319" t="s">
        <v>213</v>
      </c>
      <c r="E10" s="320" t="s">
        <v>470</v>
      </c>
      <c r="F10" s="333"/>
      <c r="G10" s="334"/>
      <c r="H10" s="323"/>
      <c r="I10" s="323"/>
      <c r="J10" s="324"/>
      <c r="K10" s="325"/>
      <c r="L10" s="326"/>
      <c r="M10" s="325"/>
      <c r="N10" s="327"/>
      <c r="O10" s="323"/>
      <c r="P10" s="338"/>
      <c r="Q10" s="339"/>
    </row>
    <row r="11" spans="1:17" s="330" customFormat="1" ht="18.899999999999999" customHeight="1" x14ac:dyDescent="0.25">
      <c r="A11" s="316">
        <v>5</v>
      </c>
      <c r="B11" s="337" t="s">
        <v>471</v>
      </c>
      <c r="C11" s="337" t="s">
        <v>472</v>
      </c>
      <c r="D11" s="319" t="s">
        <v>279</v>
      </c>
      <c r="E11" s="320" t="s">
        <v>473</v>
      </c>
      <c r="F11" s="333"/>
      <c r="G11" s="334"/>
      <c r="H11" s="323"/>
      <c r="I11" s="323"/>
      <c r="J11" s="324"/>
      <c r="K11" s="325"/>
      <c r="L11" s="326"/>
      <c r="M11" s="325"/>
      <c r="N11" s="327"/>
      <c r="O11" s="323"/>
      <c r="P11" s="338"/>
      <c r="Q11" s="339"/>
    </row>
    <row r="12" spans="1:17" s="330" customFormat="1" ht="18.899999999999999" customHeight="1" x14ac:dyDescent="0.25">
      <c r="A12" s="316">
        <v>6</v>
      </c>
      <c r="B12" s="337" t="s">
        <v>474</v>
      </c>
      <c r="C12" s="337" t="s">
        <v>475</v>
      </c>
      <c r="D12" s="319" t="s">
        <v>464</v>
      </c>
      <c r="E12" s="320" t="s">
        <v>476</v>
      </c>
      <c r="F12" s="333"/>
      <c r="G12" s="334"/>
      <c r="H12" s="323"/>
      <c r="I12" s="323"/>
      <c r="J12" s="324"/>
      <c r="K12" s="325"/>
      <c r="L12" s="326"/>
      <c r="M12" s="325"/>
      <c r="N12" s="327"/>
      <c r="O12" s="323"/>
      <c r="P12" s="338"/>
      <c r="Q12" s="339"/>
    </row>
    <row r="13" spans="1:17" s="330" customFormat="1" ht="18.899999999999999" customHeight="1" x14ac:dyDescent="0.25">
      <c r="A13" s="316">
        <v>7</v>
      </c>
      <c r="B13" s="337" t="s">
        <v>477</v>
      </c>
      <c r="C13" s="337" t="s">
        <v>478</v>
      </c>
      <c r="D13" s="319" t="s">
        <v>479</v>
      </c>
      <c r="E13" s="320" t="s">
        <v>480</v>
      </c>
      <c r="F13" s="333"/>
      <c r="G13" s="334"/>
      <c r="H13" s="323"/>
      <c r="I13" s="323"/>
      <c r="J13" s="324"/>
      <c r="K13" s="325"/>
      <c r="L13" s="326"/>
      <c r="M13" s="325"/>
      <c r="N13" s="327"/>
      <c r="O13" s="323"/>
      <c r="P13" s="338"/>
      <c r="Q13" s="339"/>
    </row>
    <row r="14" spans="1:17" s="330" customFormat="1" ht="18.899999999999999" customHeight="1" x14ac:dyDescent="0.25">
      <c r="A14" s="316">
        <v>8</v>
      </c>
      <c r="B14" s="337" t="s">
        <v>481</v>
      </c>
      <c r="C14" s="337" t="s">
        <v>398</v>
      </c>
      <c r="D14" s="319" t="s">
        <v>409</v>
      </c>
      <c r="E14" s="320" t="s">
        <v>482</v>
      </c>
      <c r="F14" s="333"/>
      <c r="G14" s="334"/>
      <c r="H14" s="323"/>
      <c r="I14" s="323"/>
      <c r="J14" s="324"/>
      <c r="K14" s="325"/>
      <c r="L14" s="326"/>
      <c r="M14" s="325"/>
      <c r="N14" s="327"/>
      <c r="O14" s="323"/>
      <c r="P14" s="338"/>
      <c r="Q14" s="339"/>
    </row>
    <row r="15" spans="1:17" s="330" customFormat="1" ht="18.899999999999999" customHeight="1" x14ac:dyDescent="0.25">
      <c r="A15" s="316">
        <v>9</v>
      </c>
      <c r="B15" s="337" t="s">
        <v>481</v>
      </c>
      <c r="C15" s="337" t="s">
        <v>118</v>
      </c>
      <c r="D15" s="319" t="s">
        <v>483</v>
      </c>
      <c r="E15" s="320" t="s">
        <v>484</v>
      </c>
      <c r="F15" s="329"/>
      <c r="G15" s="329"/>
      <c r="H15" s="323"/>
      <c r="I15" s="323"/>
      <c r="J15" s="324"/>
      <c r="K15" s="325"/>
      <c r="L15" s="326"/>
      <c r="M15" s="340"/>
      <c r="N15" s="327"/>
      <c r="O15" s="323"/>
      <c r="P15" s="329"/>
      <c r="Q15" s="329"/>
    </row>
    <row r="16" spans="1:17" s="330" customFormat="1" ht="18.899999999999999" customHeight="1" x14ac:dyDescent="0.25">
      <c r="A16" s="316">
        <v>10</v>
      </c>
      <c r="B16" s="341"/>
      <c r="C16" s="337"/>
      <c r="D16" s="323"/>
      <c r="E16" s="320"/>
      <c r="F16" s="329"/>
      <c r="G16" s="329"/>
      <c r="H16" s="323"/>
      <c r="I16" s="323"/>
      <c r="J16" s="324"/>
      <c r="K16" s="325"/>
      <c r="L16" s="326"/>
      <c r="M16" s="340"/>
      <c r="N16" s="327"/>
      <c r="O16" s="323"/>
      <c r="P16" s="328"/>
      <c r="Q16" s="329"/>
    </row>
    <row r="17" spans="1:17" s="330" customFormat="1" ht="18.899999999999999" customHeight="1" x14ac:dyDescent="0.25">
      <c r="A17" s="316">
        <v>11</v>
      </c>
      <c r="B17" s="337"/>
      <c r="C17" s="337"/>
      <c r="D17" s="323"/>
      <c r="E17" s="320"/>
      <c r="F17" s="329"/>
      <c r="G17" s="329"/>
      <c r="H17" s="323"/>
      <c r="I17" s="323"/>
      <c r="J17" s="324"/>
      <c r="K17" s="325"/>
      <c r="L17" s="326"/>
      <c r="M17" s="340"/>
      <c r="N17" s="327"/>
      <c r="O17" s="323"/>
      <c r="P17" s="328"/>
      <c r="Q17" s="329"/>
    </row>
    <row r="18" spans="1:17" s="330" customFormat="1" ht="18.899999999999999" customHeight="1" x14ac:dyDescent="0.25">
      <c r="A18" s="316">
        <v>12</v>
      </c>
      <c r="B18" s="337"/>
      <c r="C18" s="337"/>
      <c r="D18" s="323"/>
      <c r="E18" s="320"/>
      <c r="F18" s="329"/>
      <c r="G18" s="329"/>
      <c r="H18" s="323"/>
      <c r="I18" s="323"/>
      <c r="J18" s="324"/>
      <c r="K18" s="325"/>
      <c r="L18" s="326"/>
      <c r="M18" s="340"/>
      <c r="N18" s="327"/>
      <c r="O18" s="323"/>
      <c r="P18" s="328"/>
      <c r="Q18" s="329"/>
    </row>
    <row r="19" spans="1:17" s="330" customFormat="1" ht="18.899999999999999" customHeight="1" x14ac:dyDescent="0.25">
      <c r="A19" s="316">
        <v>13</v>
      </c>
      <c r="B19" s="337"/>
      <c r="C19" s="337"/>
      <c r="D19" s="319" t="s">
        <v>485</v>
      </c>
      <c r="E19" s="596"/>
      <c r="F19" s="597"/>
      <c r="G19" s="597"/>
      <c r="H19" s="323"/>
      <c r="I19" s="323"/>
      <c r="J19" s="324"/>
      <c r="K19" s="325"/>
      <c r="L19" s="326"/>
      <c r="M19" s="340"/>
      <c r="N19" s="327"/>
      <c r="O19" s="323"/>
      <c r="P19" s="328"/>
      <c r="Q19" s="329"/>
    </row>
    <row r="20" spans="1:17" s="330" customFormat="1" ht="18.899999999999999" customHeight="1" x14ac:dyDescent="0.25">
      <c r="A20" s="316">
        <v>14</v>
      </c>
      <c r="B20" s="337"/>
      <c r="C20" s="337"/>
      <c r="D20" s="323"/>
      <c r="E20" s="320"/>
      <c r="F20" s="329"/>
      <c r="G20" s="329"/>
      <c r="H20" s="323"/>
      <c r="I20" s="323"/>
      <c r="J20" s="324"/>
      <c r="K20" s="325"/>
      <c r="L20" s="326"/>
      <c r="M20" s="340"/>
      <c r="N20" s="327"/>
      <c r="O20" s="323"/>
      <c r="P20" s="328"/>
      <c r="Q20" s="329"/>
    </row>
    <row r="21" spans="1:17" s="330" customFormat="1" ht="18.899999999999999" customHeight="1" x14ac:dyDescent="0.25">
      <c r="A21" s="316">
        <v>15</v>
      </c>
      <c r="B21" s="337"/>
      <c r="C21" s="337"/>
      <c r="D21" s="323"/>
      <c r="E21" s="320"/>
      <c r="F21" s="329"/>
      <c r="G21" s="329"/>
      <c r="H21" s="323"/>
      <c r="I21" s="323"/>
      <c r="J21" s="324"/>
      <c r="K21" s="325"/>
      <c r="L21" s="326"/>
      <c r="M21" s="340"/>
      <c r="N21" s="327"/>
      <c r="O21" s="323"/>
      <c r="P21" s="328"/>
      <c r="Q21" s="329"/>
    </row>
    <row r="22" spans="1:17" s="330" customFormat="1" ht="18.899999999999999" customHeight="1" x14ac:dyDescent="0.25">
      <c r="A22" s="316">
        <v>16</v>
      </c>
      <c r="B22" s="337"/>
      <c r="C22" s="337"/>
      <c r="D22" s="323"/>
      <c r="E22" s="320"/>
      <c r="F22" s="329"/>
      <c r="G22" s="329"/>
      <c r="H22" s="323"/>
      <c r="I22" s="323"/>
      <c r="J22" s="324"/>
      <c r="K22" s="325"/>
      <c r="L22" s="326"/>
      <c r="M22" s="340"/>
      <c r="N22" s="327"/>
      <c r="O22" s="323"/>
      <c r="P22" s="328"/>
      <c r="Q22" s="329"/>
    </row>
    <row r="23" spans="1:17" s="330" customFormat="1" ht="18.899999999999999" customHeight="1" x14ac:dyDescent="0.25">
      <c r="A23" s="316">
        <v>17</v>
      </c>
      <c r="B23" s="337"/>
      <c r="C23" s="337"/>
      <c r="D23" s="323"/>
      <c r="E23" s="320"/>
      <c r="F23" s="329"/>
      <c r="G23" s="329"/>
      <c r="H23" s="323"/>
      <c r="I23" s="323"/>
      <c r="J23" s="324"/>
      <c r="K23" s="325"/>
      <c r="L23" s="326"/>
      <c r="M23" s="340"/>
      <c r="N23" s="327"/>
      <c r="O23" s="323"/>
      <c r="P23" s="328"/>
      <c r="Q23" s="329"/>
    </row>
    <row r="24" spans="1:17" s="330" customFormat="1" ht="18.899999999999999" customHeight="1" x14ac:dyDescent="0.25">
      <c r="A24" s="316">
        <v>18</v>
      </c>
      <c r="B24" s="337"/>
      <c r="C24" s="337"/>
      <c r="D24" s="323"/>
      <c r="E24" s="320"/>
      <c r="F24" s="329"/>
      <c r="G24" s="329"/>
      <c r="H24" s="323"/>
      <c r="I24" s="323"/>
      <c r="J24" s="324"/>
      <c r="K24" s="325"/>
      <c r="L24" s="326"/>
      <c r="M24" s="340"/>
      <c r="N24" s="327"/>
      <c r="O24" s="323"/>
      <c r="P24" s="328"/>
      <c r="Q24" s="329"/>
    </row>
    <row r="25" spans="1:17" s="330" customFormat="1" ht="18.899999999999999" customHeight="1" x14ac:dyDescent="0.25">
      <c r="A25" s="316">
        <v>19</v>
      </c>
      <c r="B25" s="337"/>
      <c r="C25" s="337"/>
      <c r="D25" s="323"/>
      <c r="E25" s="320"/>
      <c r="F25" s="329"/>
      <c r="G25" s="329"/>
      <c r="H25" s="323"/>
      <c r="I25" s="323"/>
      <c r="J25" s="324"/>
      <c r="K25" s="325"/>
      <c r="L25" s="326"/>
      <c r="M25" s="340"/>
      <c r="N25" s="327"/>
      <c r="O25" s="323"/>
      <c r="P25" s="328"/>
      <c r="Q25" s="329"/>
    </row>
    <row r="26" spans="1:17" s="330" customFormat="1" ht="18.899999999999999" customHeight="1" x14ac:dyDescent="0.25">
      <c r="A26" s="316">
        <v>20</v>
      </c>
      <c r="B26" s="337"/>
      <c r="C26" s="337"/>
      <c r="D26" s="323"/>
      <c r="E26" s="320"/>
      <c r="F26" s="329"/>
      <c r="G26" s="329"/>
      <c r="H26" s="323"/>
      <c r="I26" s="323"/>
      <c r="J26" s="324"/>
      <c r="K26" s="325"/>
      <c r="L26" s="326"/>
      <c r="M26" s="340"/>
      <c r="N26" s="327"/>
      <c r="O26" s="323"/>
      <c r="P26" s="328"/>
      <c r="Q26" s="329"/>
    </row>
    <row r="27" spans="1:17" s="330" customFormat="1" ht="18.899999999999999" customHeight="1" x14ac:dyDescent="0.25">
      <c r="A27" s="316">
        <v>21</v>
      </c>
      <c r="B27" s="337"/>
      <c r="C27" s="337"/>
      <c r="D27" s="323"/>
      <c r="E27" s="320"/>
      <c r="F27" s="329"/>
      <c r="G27" s="329"/>
      <c r="H27" s="323"/>
      <c r="I27" s="323"/>
      <c r="J27" s="324"/>
      <c r="K27" s="325"/>
      <c r="L27" s="326"/>
      <c r="M27" s="340"/>
      <c r="N27" s="327"/>
      <c r="O27" s="323"/>
      <c r="P27" s="328"/>
      <c r="Q27" s="329"/>
    </row>
    <row r="28" spans="1:17" s="330" customFormat="1" ht="18.899999999999999" customHeight="1" x14ac:dyDescent="0.25">
      <c r="A28" s="316">
        <v>22</v>
      </c>
      <c r="B28" s="337"/>
      <c r="C28" s="337"/>
      <c r="D28" s="323"/>
      <c r="E28" s="342"/>
      <c r="F28" s="343"/>
      <c r="G28" s="336"/>
      <c r="H28" s="323"/>
      <c r="I28" s="323"/>
      <c r="J28" s="324"/>
      <c r="K28" s="325"/>
      <c r="L28" s="326"/>
      <c r="M28" s="340"/>
      <c r="N28" s="327"/>
      <c r="O28" s="323"/>
      <c r="P28" s="328"/>
      <c r="Q28" s="329"/>
    </row>
    <row r="29" spans="1:17" s="330" customFormat="1" ht="18.899999999999999" customHeight="1" x14ac:dyDescent="0.25">
      <c r="A29" s="316">
        <v>23</v>
      </c>
      <c r="B29" s="337"/>
      <c r="C29" s="337"/>
      <c r="D29" s="323"/>
      <c r="E29" s="344"/>
      <c r="F29" s="329"/>
      <c r="G29" s="329"/>
      <c r="H29" s="323"/>
      <c r="I29" s="323"/>
      <c r="J29" s="324"/>
      <c r="K29" s="325"/>
      <c r="L29" s="326"/>
      <c r="M29" s="340"/>
      <c r="N29" s="327"/>
      <c r="O29" s="323"/>
      <c r="P29" s="328"/>
      <c r="Q29" s="329"/>
    </row>
    <row r="30" spans="1:17" s="330" customFormat="1" ht="18.899999999999999" customHeight="1" x14ac:dyDescent="0.25">
      <c r="A30" s="316">
        <v>24</v>
      </c>
      <c r="B30" s="337"/>
      <c r="C30" s="337"/>
      <c r="D30" s="323"/>
      <c r="E30" s="320"/>
      <c r="F30" s="329"/>
      <c r="G30" s="329"/>
      <c r="H30" s="323"/>
      <c r="I30" s="323"/>
      <c r="J30" s="324"/>
      <c r="K30" s="325"/>
      <c r="L30" s="326"/>
      <c r="M30" s="340"/>
      <c r="N30" s="327"/>
      <c r="O30" s="323"/>
      <c r="P30" s="328"/>
      <c r="Q30" s="329"/>
    </row>
    <row r="31" spans="1:17" s="330" customFormat="1" ht="18.899999999999999" customHeight="1" x14ac:dyDescent="0.25">
      <c r="A31" s="316">
        <v>25</v>
      </c>
      <c r="B31" s="337"/>
      <c r="C31" s="337"/>
      <c r="D31" s="323"/>
      <c r="E31" s="320"/>
      <c r="F31" s="329"/>
      <c r="G31" s="329"/>
      <c r="H31" s="323"/>
      <c r="I31" s="323"/>
      <c r="J31" s="324"/>
      <c r="K31" s="325"/>
      <c r="L31" s="326"/>
      <c r="M31" s="340"/>
      <c r="N31" s="327"/>
      <c r="O31" s="323"/>
      <c r="P31" s="328"/>
      <c r="Q31" s="329"/>
    </row>
    <row r="32" spans="1:17" s="330" customFormat="1" ht="18.899999999999999" customHeight="1" x14ac:dyDescent="0.25">
      <c r="A32" s="316">
        <v>26</v>
      </c>
      <c r="B32" s="337"/>
      <c r="C32" s="337"/>
      <c r="D32" s="323"/>
      <c r="E32" s="458"/>
      <c r="F32" s="329"/>
      <c r="G32" s="329"/>
      <c r="H32" s="323"/>
      <c r="I32" s="323"/>
      <c r="J32" s="324"/>
      <c r="K32" s="325"/>
      <c r="L32" s="326"/>
      <c r="M32" s="340"/>
      <c r="N32" s="327"/>
      <c r="O32" s="323"/>
      <c r="P32" s="328"/>
      <c r="Q32" s="329"/>
    </row>
    <row r="33" spans="1:17" s="330" customFormat="1" ht="18.899999999999999" customHeight="1" x14ac:dyDescent="0.25">
      <c r="A33" s="316">
        <v>27</v>
      </c>
      <c r="B33" s="337"/>
      <c r="C33" s="337"/>
      <c r="D33" s="323"/>
      <c r="E33" s="320"/>
      <c r="F33" s="329"/>
      <c r="G33" s="329"/>
      <c r="H33" s="323"/>
      <c r="I33" s="323"/>
      <c r="J33" s="324"/>
      <c r="K33" s="325"/>
      <c r="L33" s="326"/>
      <c r="M33" s="340"/>
      <c r="N33" s="327"/>
      <c r="O33" s="323"/>
      <c r="P33" s="328"/>
      <c r="Q33" s="329"/>
    </row>
    <row r="34" spans="1:17" s="330" customFormat="1" ht="18.899999999999999" customHeight="1" x14ac:dyDescent="0.25">
      <c r="A34" s="316">
        <v>28</v>
      </c>
      <c r="B34" s="337"/>
      <c r="C34" s="337"/>
      <c r="D34" s="323"/>
      <c r="E34" s="320"/>
      <c r="F34" s="329"/>
      <c r="G34" s="329"/>
      <c r="H34" s="323"/>
      <c r="I34" s="323"/>
      <c r="J34" s="324"/>
      <c r="K34" s="325"/>
      <c r="L34" s="326"/>
      <c r="M34" s="340"/>
      <c r="N34" s="327"/>
      <c r="O34" s="323"/>
      <c r="P34" s="328"/>
      <c r="Q34" s="329"/>
    </row>
    <row r="35" spans="1:17" s="330" customFormat="1" ht="18.899999999999999" customHeight="1" x14ac:dyDescent="0.25">
      <c r="A35" s="316">
        <v>29</v>
      </c>
      <c r="B35" s="337"/>
      <c r="C35" s="337"/>
      <c r="D35" s="323"/>
      <c r="E35" s="320"/>
      <c r="F35" s="329"/>
      <c r="G35" s="329"/>
      <c r="H35" s="323"/>
      <c r="I35" s="323"/>
      <c r="J35" s="324"/>
      <c r="K35" s="325"/>
      <c r="L35" s="326"/>
      <c r="M35" s="340"/>
      <c r="N35" s="327"/>
      <c r="O35" s="323"/>
      <c r="P35" s="328"/>
      <c r="Q35" s="329"/>
    </row>
    <row r="36" spans="1:17" s="330" customFormat="1" ht="18.899999999999999" customHeight="1" x14ac:dyDescent="0.25">
      <c r="A36" s="316">
        <v>30</v>
      </c>
      <c r="B36" s="337"/>
      <c r="C36" s="337"/>
      <c r="D36" s="323"/>
      <c r="E36" s="320"/>
      <c r="F36" s="329"/>
      <c r="G36" s="329"/>
      <c r="H36" s="323"/>
      <c r="I36" s="323"/>
      <c r="J36" s="324"/>
      <c r="K36" s="325"/>
      <c r="L36" s="326"/>
      <c r="M36" s="340"/>
      <c r="N36" s="327"/>
      <c r="O36" s="323"/>
      <c r="P36" s="328"/>
      <c r="Q36" s="329"/>
    </row>
    <row r="37" spans="1:17" s="330" customFormat="1" ht="18.899999999999999" customHeight="1" x14ac:dyDescent="0.25">
      <c r="A37" s="316">
        <v>31</v>
      </c>
      <c r="B37" s="337"/>
      <c r="C37" s="337"/>
      <c r="D37" s="323"/>
      <c r="E37" s="320"/>
      <c r="F37" s="329"/>
      <c r="G37" s="329"/>
      <c r="H37" s="323"/>
      <c r="I37" s="323"/>
      <c r="J37" s="324"/>
      <c r="K37" s="325"/>
      <c r="L37" s="326"/>
      <c r="M37" s="340"/>
      <c r="N37" s="327"/>
      <c r="O37" s="323"/>
      <c r="P37" s="328"/>
      <c r="Q37" s="329"/>
    </row>
    <row r="38" spans="1:17" s="330" customFormat="1" ht="18.899999999999999" customHeight="1" x14ac:dyDescent="0.25">
      <c r="A38" s="316">
        <v>32</v>
      </c>
      <c r="B38" s="337"/>
      <c r="C38" s="337"/>
      <c r="D38" s="323"/>
      <c r="E38" s="320"/>
      <c r="F38" s="329"/>
      <c r="G38" s="329"/>
      <c r="H38" s="333"/>
      <c r="I38" s="334"/>
      <c r="J38" s="324"/>
      <c r="K38" s="325"/>
      <c r="L38" s="326"/>
      <c r="M38" s="340"/>
      <c r="N38" s="327"/>
      <c r="O38" s="329"/>
      <c r="P38" s="328"/>
      <c r="Q38" s="329"/>
    </row>
    <row r="39" spans="1:17" s="330" customFormat="1" ht="18.899999999999999" customHeight="1" x14ac:dyDescent="0.25">
      <c r="A39" s="316">
        <v>33</v>
      </c>
      <c r="B39" s="337"/>
      <c r="C39" s="337"/>
      <c r="D39" s="323"/>
      <c r="E39" s="320"/>
      <c r="F39" s="329"/>
      <c r="G39" s="329"/>
      <c r="H39" s="333"/>
      <c r="I39" s="334"/>
      <c r="J39" s="324"/>
      <c r="K39" s="325"/>
      <c r="L39" s="326"/>
      <c r="M39" s="340"/>
      <c r="N39" s="336"/>
      <c r="O39" s="329"/>
      <c r="P39" s="328"/>
      <c r="Q39" s="329"/>
    </row>
    <row r="40" spans="1:17" s="330" customFormat="1" ht="18.899999999999999" customHeight="1" x14ac:dyDescent="0.25">
      <c r="A40" s="316">
        <v>34</v>
      </c>
      <c r="B40" s="337"/>
      <c r="C40" s="337"/>
      <c r="D40" s="323"/>
      <c r="E40" s="320"/>
      <c r="F40" s="329"/>
      <c r="G40" s="329"/>
      <c r="H40" s="333"/>
      <c r="I40" s="334"/>
      <c r="J40" s="324" t="e">
        <f>IF(AND(Q40="",#REF!&gt;0,#REF!&lt;5),K40,)</f>
        <v>#REF!</v>
      </c>
      <c r="K40" s="325" t="str">
        <f>IF(D40="","ZZZ9",IF(AND(#REF!&gt;0,#REF!&lt;5),D40&amp;#REF!,D40&amp;"9"))</f>
        <v>ZZZ9</v>
      </c>
      <c r="L40" s="326">
        <f t="shared" ref="L40:L103" si="0">IF(Q40="",999,Q40)</f>
        <v>999</v>
      </c>
      <c r="M40" s="340">
        <f t="shared" ref="M40:M103" si="1">IF(P40=999,999,1)</f>
        <v>999</v>
      </c>
      <c r="N40" s="336"/>
      <c r="O40" s="329"/>
      <c r="P40" s="328">
        <f t="shared" ref="P40:P103" si="2">IF(N40="DA",1,IF(N40="WC",2,IF(N40="SE",3,IF(N40="Q",4,IF(N40="LL",5,999)))))</f>
        <v>999</v>
      </c>
      <c r="Q40" s="329"/>
    </row>
    <row r="41" spans="1:17" s="330" customFormat="1" ht="18.899999999999999" customHeight="1" x14ac:dyDescent="0.25">
      <c r="A41" s="316">
        <v>35</v>
      </c>
      <c r="B41" s="337"/>
      <c r="C41" s="337"/>
      <c r="D41" s="323"/>
      <c r="E41" s="320"/>
      <c r="F41" s="329"/>
      <c r="G41" s="329"/>
      <c r="H41" s="333"/>
      <c r="I41" s="334"/>
      <c r="J41" s="324" t="e">
        <f>IF(AND(Q41="",#REF!&gt;0,#REF!&lt;5),K41,)</f>
        <v>#REF!</v>
      </c>
      <c r="K41" s="325" t="str">
        <f>IF(D41="","ZZZ9",IF(AND(#REF!&gt;0,#REF!&lt;5),D41&amp;#REF!,D41&amp;"9"))</f>
        <v>ZZZ9</v>
      </c>
      <c r="L41" s="326">
        <f t="shared" si="0"/>
        <v>999</v>
      </c>
      <c r="M41" s="340">
        <f t="shared" si="1"/>
        <v>999</v>
      </c>
      <c r="N41" s="336"/>
      <c r="O41" s="329"/>
      <c r="P41" s="328">
        <f t="shared" si="2"/>
        <v>999</v>
      </c>
      <c r="Q41" s="329"/>
    </row>
    <row r="42" spans="1:17" s="330" customFormat="1" ht="18.899999999999999" customHeight="1" x14ac:dyDescent="0.25">
      <c r="A42" s="316">
        <v>36</v>
      </c>
      <c r="B42" s="337"/>
      <c r="C42" s="337"/>
      <c r="D42" s="323"/>
      <c r="E42" s="320"/>
      <c r="F42" s="329"/>
      <c r="G42" s="329"/>
      <c r="H42" s="333"/>
      <c r="I42" s="334"/>
      <c r="J42" s="324" t="e">
        <f>IF(AND(Q42="",#REF!&gt;0,#REF!&lt;5),K42,)</f>
        <v>#REF!</v>
      </c>
      <c r="K42" s="325" t="str">
        <f>IF(D42="","ZZZ9",IF(AND(#REF!&gt;0,#REF!&lt;5),D42&amp;#REF!,D42&amp;"9"))</f>
        <v>ZZZ9</v>
      </c>
      <c r="L42" s="326">
        <f t="shared" si="0"/>
        <v>999</v>
      </c>
      <c r="M42" s="340">
        <f t="shared" si="1"/>
        <v>999</v>
      </c>
      <c r="N42" s="336"/>
      <c r="O42" s="329"/>
      <c r="P42" s="328">
        <f t="shared" si="2"/>
        <v>999</v>
      </c>
      <c r="Q42" s="329"/>
    </row>
    <row r="43" spans="1:17" s="330" customFormat="1" ht="18.899999999999999" customHeight="1" x14ac:dyDescent="0.25">
      <c r="A43" s="316">
        <v>37</v>
      </c>
      <c r="B43" s="337"/>
      <c r="C43" s="337"/>
      <c r="D43" s="323"/>
      <c r="E43" s="320"/>
      <c r="F43" s="329"/>
      <c r="G43" s="329"/>
      <c r="H43" s="333"/>
      <c r="I43" s="334"/>
      <c r="J43" s="324" t="e">
        <f>IF(AND(Q43="",#REF!&gt;0,#REF!&lt;5),K43,)</f>
        <v>#REF!</v>
      </c>
      <c r="K43" s="325" t="str">
        <f>IF(D43="","ZZZ9",IF(AND(#REF!&gt;0,#REF!&lt;5),D43&amp;#REF!,D43&amp;"9"))</f>
        <v>ZZZ9</v>
      </c>
      <c r="L43" s="326">
        <f t="shared" si="0"/>
        <v>999</v>
      </c>
      <c r="M43" s="340">
        <f t="shared" si="1"/>
        <v>999</v>
      </c>
      <c r="N43" s="336"/>
      <c r="O43" s="329"/>
      <c r="P43" s="328">
        <f t="shared" si="2"/>
        <v>999</v>
      </c>
      <c r="Q43" s="329"/>
    </row>
    <row r="44" spans="1:17" s="330" customFormat="1" ht="18.899999999999999" customHeight="1" x14ac:dyDescent="0.25">
      <c r="A44" s="316">
        <v>38</v>
      </c>
      <c r="B44" s="337"/>
      <c r="C44" s="337"/>
      <c r="D44" s="323"/>
      <c r="E44" s="320"/>
      <c r="F44" s="329"/>
      <c r="G44" s="329"/>
      <c r="H44" s="333"/>
      <c r="I44" s="334"/>
      <c r="J44" s="324" t="e">
        <f>IF(AND(Q44="",#REF!&gt;0,#REF!&lt;5),K44,)</f>
        <v>#REF!</v>
      </c>
      <c r="K44" s="325" t="str">
        <f>IF(D44="","ZZZ9",IF(AND(#REF!&gt;0,#REF!&lt;5),D44&amp;#REF!,D44&amp;"9"))</f>
        <v>ZZZ9</v>
      </c>
      <c r="L44" s="326">
        <f t="shared" si="0"/>
        <v>999</v>
      </c>
      <c r="M44" s="340">
        <f t="shared" si="1"/>
        <v>999</v>
      </c>
      <c r="N44" s="336"/>
      <c r="O44" s="329"/>
      <c r="P44" s="328">
        <f t="shared" si="2"/>
        <v>999</v>
      </c>
      <c r="Q44" s="329"/>
    </row>
    <row r="45" spans="1:17" s="330" customFormat="1" ht="18.899999999999999" customHeight="1" x14ac:dyDescent="0.25">
      <c r="A45" s="316">
        <v>39</v>
      </c>
      <c r="B45" s="337"/>
      <c r="C45" s="337"/>
      <c r="D45" s="323"/>
      <c r="E45" s="320"/>
      <c r="F45" s="329"/>
      <c r="G45" s="329"/>
      <c r="H45" s="333"/>
      <c r="I45" s="334"/>
      <c r="J45" s="324" t="e">
        <f>IF(AND(Q45="",#REF!&gt;0,#REF!&lt;5),K45,)</f>
        <v>#REF!</v>
      </c>
      <c r="K45" s="325" t="str">
        <f>IF(D45="","ZZZ9",IF(AND(#REF!&gt;0,#REF!&lt;5),D45&amp;#REF!,D45&amp;"9"))</f>
        <v>ZZZ9</v>
      </c>
      <c r="L45" s="326">
        <f t="shared" si="0"/>
        <v>999</v>
      </c>
      <c r="M45" s="340">
        <f t="shared" si="1"/>
        <v>999</v>
      </c>
      <c r="N45" s="336"/>
      <c r="O45" s="329"/>
      <c r="P45" s="328">
        <f t="shared" si="2"/>
        <v>999</v>
      </c>
      <c r="Q45" s="329"/>
    </row>
    <row r="46" spans="1:17" s="330" customFormat="1" ht="18.899999999999999" customHeight="1" x14ac:dyDescent="0.25">
      <c r="A46" s="316">
        <v>40</v>
      </c>
      <c r="B46" s="337"/>
      <c r="C46" s="337"/>
      <c r="D46" s="323"/>
      <c r="E46" s="320"/>
      <c r="F46" s="329"/>
      <c r="G46" s="329"/>
      <c r="H46" s="333"/>
      <c r="I46" s="334"/>
      <c r="J46" s="324" t="e">
        <f>IF(AND(Q46="",#REF!&gt;0,#REF!&lt;5),K46,)</f>
        <v>#REF!</v>
      </c>
      <c r="K46" s="325" t="str">
        <f>IF(D46="","ZZZ9",IF(AND(#REF!&gt;0,#REF!&lt;5),D46&amp;#REF!,D46&amp;"9"))</f>
        <v>ZZZ9</v>
      </c>
      <c r="L46" s="326">
        <f t="shared" si="0"/>
        <v>999</v>
      </c>
      <c r="M46" s="340">
        <f t="shared" si="1"/>
        <v>999</v>
      </c>
      <c r="N46" s="336"/>
      <c r="O46" s="329"/>
      <c r="P46" s="328">
        <f t="shared" si="2"/>
        <v>999</v>
      </c>
      <c r="Q46" s="329"/>
    </row>
    <row r="47" spans="1:17" s="330" customFormat="1" ht="18.899999999999999" customHeight="1" x14ac:dyDescent="0.25">
      <c r="A47" s="316">
        <v>41</v>
      </c>
      <c r="B47" s="337"/>
      <c r="C47" s="337"/>
      <c r="D47" s="323"/>
      <c r="E47" s="320"/>
      <c r="F47" s="329"/>
      <c r="G47" s="329"/>
      <c r="H47" s="333"/>
      <c r="I47" s="334"/>
      <c r="J47" s="324" t="e">
        <f>IF(AND(Q47="",#REF!&gt;0,#REF!&lt;5),K47,)</f>
        <v>#REF!</v>
      </c>
      <c r="K47" s="325" t="str">
        <f>IF(D47="","ZZZ9",IF(AND(#REF!&gt;0,#REF!&lt;5),D47&amp;#REF!,D47&amp;"9"))</f>
        <v>ZZZ9</v>
      </c>
      <c r="L47" s="326">
        <f t="shared" si="0"/>
        <v>999</v>
      </c>
      <c r="M47" s="340">
        <f t="shared" si="1"/>
        <v>999</v>
      </c>
      <c r="N47" s="336"/>
      <c r="O47" s="329"/>
      <c r="P47" s="328">
        <f t="shared" si="2"/>
        <v>999</v>
      </c>
      <c r="Q47" s="329"/>
    </row>
    <row r="48" spans="1:17" s="330" customFormat="1" ht="18.899999999999999" customHeight="1" x14ac:dyDescent="0.25">
      <c r="A48" s="316">
        <v>42</v>
      </c>
      <c r="B48" s="337"/>
      <c r="C48" s="337"/>
      <c r="D48" s="323"/>
      <c r="E48" s="320"/>
      <c r="F48" s="329"/>
      <c r="G48" s="329"/>
      <c r="H48" s="333"/>
      <c r="I48" s="334"/>
      <c r="J48" s="324" t="e">
        <f>IF(AND(Q48="",#REF!&gt;0,#REF!&lt;5),K48,)</f>
        <v>#REF!</v>
      </c>
      <c r="K48" s="325" t="str">
        <f>IF(D48="","ZZZ9",IF(AND(#REF!&gt;0,#REF!&lt;5),D48&amp;#REF!,D48&amp;"9"))</f>
        <v>ZZZ9</v>
      </c>
      <c r="L48" s="326">
        <f t="shared" si="0"/>
        <v>999</v>
      </c>
      <c r="M48" s="340">
        <f t="shared" si="1"/>
        <v>999</v>
      </c>
      <c r="N48" s="336"/>
      <c r="O48" s="329"/>
      <c r="P48" s="328">
        <f t="shared" si="2"/>
        <v>999</v>
      </c>
      <c r="Q48" s="329"/>
    </row>
    <row r="49" spans="1:17" s="330" customFormat="1" ht="18.899999999999999" customHeight="1" x14ac:dyDescent="0.25">
      <c r="A49" s="316">
        <v>43</v>
      </c>
      <c r="B49" s="337"/>
      <c r="C49" s="337"/>
      <c r="D49" s="323"/>
      <c r="E49" s="320"/>
      <c r="F49" s="329"/>
      <c r="G49" s="329"/>
      <c r="H49" s="333"/>
      <c r="I49" s="334"/>
      <c r="J49" s="324" t="e">
        <f>IF(AND(Q49="",#REF!&gt;0,#REF!&lt;5),K49,)</f>
        <v>#REF!</v>
      </c>
      <c r="K49" s="325" t="str">
        <f>IF(D49="","ZZZ9",IF(AND(#REF!&gt;0,#REF!&lt;5),D49&amp;#REF!,D49&amp;"9"))</f>
        <v>ZZZ9</v>
      </c>
      <c r="L49" s="326">
        <f t="shared" si="0"/>
        <v>999</v>
      </c>
      <c r="M49" s="340">
        <f t="shared" si="1"/>
        <v>999</v>
      </c>
      <c r="N49" s="336"/>
      <c r="O49" s="329"/>
      <c r="P49" s="328">
        <f t="shared" si="2"/>
        <v>999</v>
      </c>
      <c r="Q49" s="329"/>
    </row>
    <row r="50" spans="1:17" s="330" customFormat="1" ht="18.899999999999999" customHeight="1" x14ac:dyDescent="0.25">
      <c r="A50" s="316">
        <v>44</v>
      </c>
      <c r="B50" s="337"/>
      <c r="C50" s="337"/>
      <c r="D50" s="323"/>
      <c r="E50" s="320"/>
      <c r="F50" s="329"/>
      <c r="G50" s="329"/>
      <c r="H50" s="333"/>
      <c r="I50" s="334"/>
      <c r="J50" s="324" t="e">
        <f>IF(AND(Q50="",#REF!&gt;0,#REF!&lt;5),K50,)</f>
        <v>#REF!</v>
      </c>
      <c r="K50" s="325" t="str">
        <f>IF(D50="","ZZZ9",IF(AND(#REF!&gt;0,#REF!&lt;5),D50&amp;#REF!,D50&amp;"9"))</f>
        <v>ZZZ9</v>
      </c>
      <c r="L50" s="326">
        <f t="shared" si="0"/>
        <v>999</v>
      </c>
      <c r="M50" s="340">
        <f t="shared" si="1"/>
        <v>999</v>
      </c>
      <c r="N50" s="336"/>
      <c r="O50" s="329"/>
      <c r="P50" s="328">
        <f t="shared" si="2"/>
        <v>999</v>
      </c>
      <c r="Q50" s="329"/>
    </row>
    <row r="51" spans="1:17" s="330" customFormat="1" ht="18.899999999999999" customHeight="1" x14ac:dyDescent="0.25">
      <c r="A51" s="316">
        <v>45</v>
      </c>
      <c r="B51" s="337"/>
      <c r="C51" s="337"/>
      <c r="D51" s="323"/>
      <c r="E51" s="320"/>
      <c r="F51" s="329"/>
      <c r="G51" s="329"/>
      <c r="H51" s="333"/>
      <c r="I51" s="334"/>
      <c r="J51" s="324" t="e">
        <f>IF(AND(Q51="",#REF!&gt;0,#REF!&lt;5),K51,)</f>
        <v>#REF!</v>
      </c>
      <c r="K51" s="325" t="str">
        <f>IF(D51="","ZZZ9",IF(AND(#REF!&gt;0,#REF!&lt;5),D51&amp;#REF!,D51&amp;"9"))</f>
        <v>ZZZ9</v>
      </c>
      <c r="L51" s="326">
        <f t="shared" si="0"/>
        <v>999</v>
      </c>
      <c r="M51" s="340">
        <f t="shared" si="1"/>
        <v>999</v>
      </c>
      <c r="N51" s="336"/>
      <c r="O51" s="329"/>
      <c r="P51" s="328">
        <f t="shared" si="2"/>
        <v>999</v>
      </c>
      <c r="Q51" s="329"/>
    </row>
    <row r="52" spans="1:17" s="330" customFormat="1" ht="18.899999999999999" customHeight="1" x14ac:dyDescent="0.25">
      <c r="A52" s="316">
        <v>46</v>
      </c>
      <c r="B52" s="337"/>
      <c r="C52" s="337"/>
      <c r="D52" s="323"/>
      <c r="E52" s="320"/>
      <c r="F52" s="329"/>
      <c r="G52" s="329"/>
      <c r="H52" s="333"/>
      <c r="I52" s="334"/>
      <c r="J52" s="324" t="e">
        <f>IF(AND(Q52="",#REF!&gt;0,#REF!&lt;5),K52,)</f>
        <v>#REF!</v>
      </c>
      <c r="K52" s="325" t="str">
        <f>IF(D52="","ZZZ9",IF(AND(#REF!&gt;0,#REF!&lt;5),D52&amp;#REF!,D52&amp;"9"))</f>
        <v>ZZZ9</v>
      </c>
      <c r="L52" s="326">
        <f t="shared" si="0"/>
        <v>999</v>
      </c>
      <c r="M52" s="340">
        <f t="shared" si="1"/>
        <v>999</v>
      </c>
      <c r="N52" s="336"/>
      <c r="O52" s="329"/>
      <c r="P52" s="328">
        <f t="shared" si="2"/>
        <v>999</v>
      </c>
      <c r="Q52" s="329"/>
    </row>
    <row r="53" spans="1:17" s="330" customFormat="1" ht="18.899999999999999" customHeight="1" x14ac:dyDescent="0.25">
      <c r="A53" s="316">
        <v>47</v>
      </c>
      <c r="B53" s="337"/>
      <c r="C53" s="337"/>
      <c r="D53" s="323"/>
      <c r="E53" s="320"/>
      <c r="F53" s="329"/>
      <c r="G53" s="329"/>
      <c r="H53" s="333"/>
      <c r="I53" s="334"/>
      <c r="J53" s="324" t="e">
        <f>IF(AND(Q53="",#REF!&gt;0,#REF!&lt;5),K53,)</f>
        <v>#REF!</v>
      </c>
      <c r="K53" s="325" t="str">
        <f>IF(D53="","ZZZ9",IF(AND(#REF!&gt;0,#REF!&lt;5),D53&amp;#REF!,D53&amp;"9"))</f>
        <v>ZZZ9</v>
      </c>
      <c r="L53" s="326">
        <f t="shared" si="0"/>
        <v>999</v>
      </c>
      <c r="M53" s="340">
        <f t="shared" si="1"/>
        <v>999</v>
      </c>
      <c r="N53" s="336"/>
      <c r="O53" s="329"/>
      <c r="P53" s="328">
        <f t="shared" si="2"/>
        <v>999</v>
      </c>
      <c r="Q53" s="329"/>
    </row>
    <row r="54" spans="1:17" s="330" customFormat="1" ht="18.899999999999999" customHeight="1" x14ac:dyDescent="0.25">
      <c r="A54" s="316">
        <v>48</v>
      </c>
      <c r="B54" s="337"/>
      <c r="C54" s="337"/>
      <c r="D54" s="323"/>
      <c r="E54" s="320"/>
      <c r="F54" s="329"/>
      <c r="G54" s="329"/>
      <c r="H54" s="333"/>
      <c r="I54" s="334"/>
      <c r="J54" s="324" t="e">
        <f>IF(AND(Q54="",#REF!&gt;0,#REF!&lt;5),K54,)</f>
        <v>#REF!</v>
      </c>
      <c r="K54" s="325" t="str">
        <f>IF(D54="","ZZZ9",IF(AND(#REF!&gt;0,#REF!&lt;5),D54&amp;#REF!,D54&amp;"9"))</f>
        <v>ZZZ9</v>
      </c>
      <c r="L54" s="326">
        <f t="shared" si="0"/>
        <v>999</v>
      </c>
      <c r="M54" s="340">
        <f t="shared" si="1"/>
        <v>999</v>
      </c>
      <c r="N54" s="336"/>
      <c r="O54" s="329"/>
      <c r="P54" s="328">
        <f t="shared" si="2"/>
        <v>999</v>
      </c>
      <c r="Q54" s="329"/>
    </row>
    <row r="55" spans="1:17" s="330" customFormat="1" ht="18.899999999999999" customHeight="1" x14ac:dyDescent="0.25">
      <c r="A55" s="316">
        <v>49</v>
      </c>
      <c r="B55" s="337"/>
      <c r="C55" s="337"/>
      <c r="D55" s="323"/>
      <c r="E55" s="320"/>
      <c r="F55" s="329"/>
      <c r="G55" s="329"/>
      <c r="H55" s="333"/>
      <c r="I55" s="334"/>
      <c r="J55" s="324" t="e">
        <f>IF(AND(Q55="",#REF!&gt;0,#REF!&lt;5),K55,)</f>
        <v>#REF!</v>
      </c>
      <c r="K55" s="325" t="str">
        <f>IF(D55="","ZZZ9",IF(AND(#REF!&gt;0,#REF!&lt;5),D55&amp;#REF!,D55&amp;"9"))</f>
        <v>ZZZ9</v>
      </c>
      <c r="L55" s="326">
        <f t="shared" si="0"/>
        <v>999</v>
      </c>
      <c r="M55" s="340">
        <f t="shared" si="1"/>
        <v>999</v>
      </c>
      <c r="N55" s="336"/>
      <c r="O55" s="329"/>
      <c r="P55" s="328">
        <f t="shared" si="2"/>
        <v>999</v>
      </c>
      <c r="Q55" s="329"/>
    </row>
    <row r="56" spans="1:17" s="330" customFormat="1" ht="18.899999999999999" customHeight="1" x14ac:dyDescent="0.25">
      <c r="A56" s="316">
        <v>50</v>
      </c>
      <c r="B56" s="337"/>
      <c r="C56" s="337"/>
      <c r="D56" s="323"/>
      <c r="E56" s="320"/>
      <c r="F56" s="329"/>
      <c r="G56" s="329"/>
      <c r="H56" s="333"/>
      <c r="I56" s="334"/>
      <c r="J56" s="324" t="e">
        <f>IF(AND(Q56="",#REF!&gt;0,#REF!&lt;5),K56,)</f>
        <v>#REF!</v>
      </c>
      <c r="K56" s="325" t="str">
        <f>IF(D56="","ZZZ9",IF(AND(#REF!&gt;0,#REF!&lt;5),D56&amp;#REF!,D56&amp;"9"))</f>
        <v>ZZZ9</v>
      </c>
      <c r="L56" s="326">
        <f t="shared" si="0"/>
        <v>999</v>
      </c>
      <c r="M56" s="340">
        <f t="shared" si="1"/>
        <v>999</v>
      </c>
      <c r="N56" s="336"/>
      <c r="O56" s="329"/>
      <c r="P56" s="328">
        <f t="shared" si="2"/>
        <v>999</v>
      </c>
      <c r="Q56" s="329"/>
    </row>
    <row r="57" spans="1:17" s="330" customFormat="1" ht="18.899999999999999" customHeight="1" x14ac:dyDescent="0.25">
      <c r="A57" s="316">
        <v>51</v>
      </c>
      <c r="B57" s="337"/>
      <c r="C57" s="337"/>
      <c r="D57" s="323"/>
      <c r="E57" s="320"/>
      <c r="F57" s="329"/>
      <c r="G57" s="329"/>
      <c r="H57" s="333"/>
      <c r="I57" s="334"/>
      <c r="J57" s="324" t="e">
        <f>IF(AND(Q57="",#REF!&gt;0,#REF!&lt;5),K57,)</f>
        <v>#REF!</v>
      </c>
      <c r="K57" s="325" t="str">
        <f>IF(D57="","ZZZ9",IF(AND(#REF!&gt;0,#REF!&lt;5),D57&amp;#REF!,D57&amp;"9"))</f>
        <v>ZZZ9</v>
      </c>
      <c r="L57" s="326">
        <f t="shared" si="0"/>
        <v>999</v>
      </c>
      <c r="M57" s="340">
        <f t="shared" si="1"/>
        <v>999</v>
      </c>
      <c r="N57" s="336"/>
      <c r="O57" s="329"/>
      <c r="P57" s="328">
        <f t="shared" si="2"/>
        <v>999</v>
      </c>
      <c r="Q57" s="329"/>
    </row>
    <row r="58" spans="1:17" s="330" customFormat="1" ht="18.899999999999999" customHeight="1" x14ac:dyDescent="0.25">
      <c r="A58" s="316">
        <v>52</v>
      </c>
      <c r="B58" s="337"/>
      <c r="C58" s="337"/>
      <c r="D58" s="323"/>
      <c r="E58" s="320"/>
      <c r="F58" s="329"/>
      <c r="G58" s="329"/>
      <c r="H58" s="333"/>
      <c r="I58" s="334"/>
      <c r="J58" s="324" t="e">
        <f>IF(AND(Q58="",#REF!&gt;0,#REF!&lt;5),K58,)</f>
        <v>#REF!</v>
      </c>
      <c r="K58" s="325" t="str">
        <f>IF(D58="","ZZZ9",IF(AND(#REF!&gt;0,#REF!&lt;5),D58&amp;#REF!,D58&amp;"9"))</f>
        <v>ZZZ9</v>
      </c>
      <c r="L58" s="326">
        <f t="shared" si="0"/>
        <v>999</v>
      </c>
      <c r="M58" s="340">
        <f t="shared" si="1"/>
        <v>999</v>
      </c>
      <c r="N58" s="336"/>
      <c r="O58" s="329"/>
      <c r="P58" s="328">
        <f t="shared" si="2"/>
        <v>999</v>
      </c>
      <c r="Q58" s="329"/>
    </row>
    <row r="59" spans="1:17" s="330" customFormat="1" ht="18.899999999999999" customHeight="1" x14ac:dyDescent="0.25">
      <c r="A59" s="316">
        <v>53</v>
      </c>
      <c r="B59" s="337"/>
      <c r="C59" s="337"/>
      <c r="D59" s="323"/>
      <c r="E59" s="320"/>
      <c r="F59" s="329"/>
      <c r="G59" s="329"/>
      <c r="H59" s="333"/>
      <c r="I59" s="334"/>
      <c r="J59" s="324" t="e">
        <f>IF(AND(Q59="",#REF!&gt;0,#REF!&lt;5),K59,)</f>
        <v>#REF!</v>
      </c>
      <c r="K59" s="325" t="str">
        <f>IF(D59="","ZZZ9",IF(AND(#REF!&gt;0,#REF!&lt;5),D59&amp;#REF!,D59&amp;"9"))</f>
        <v>ZZZ9</v>
      </c>
      <c r="L59" s="326">
        <f t="shared" si="0"/>
        <v>999</v>
      </c>
      <c r="M59" s="340">
        <f t="shared" si="1"/>
        <v>999</v>
      </c>
      <c r="N59" s="336"/>
      <c r="O59" s="329"/>
      <c r="P59" s="328">
        <f t="shared" si="2"/>
        <v>999</v>
      </c>
      <c r="Q59" s="329"/>
    </row>
    <row r="60" spans="1:17" s="330" customFormat="1" ht="18.899999999999999" customHeight="1" x14ac:dyDescent="0.25">
      <c r="A60" s="316">
        <v>54</v>
      </c>
      <c r="B60" s="337"/>
      <c r="C60" s="337"/>
      <c r="D60" s="323"/>
      <c r="E60" s="320"/>
      <c r="F60" s="329"/>
      <c r="G60" s="329"/>
      <c r="H60" s="333"/>
      <c r="I60" s="334"/>
      <c r="J60" s="324" t="e">
        <f>IF(AND(Q60="",#REF!&gt;0,#REF!&lt;5),K60,)</f>
        <v>#REF!</v>
      </c>
      <c r="K60" s="325" t="str">
        <f>IF(D60="","ZZZ9",IF(AND(#REF!&gt;0,#REF!&lt;5),D60&amp;#REF!,D60&amp;"9"))</f>
        <v>ZZZ9</v>
      </c>
      <c r="L60" s="326">
        <f t="shared" si="0"/>
        <v>999</v>
      </c>
      <c r="M60" s="340">
        <f t="shared" si="1"/>
        <v>999</v>
      </c>
      <c r="N60" s="336"/>
      <c r="O60" s="329"/>
      <c r="P60" s="328">
        <f t="shared" si="2"/>
        <v>999</v>
      </c>
      <c r="Q60" s="329"/>
    </row>
    <row r="61" spans="1:17" s="330" customFormat="1" ht="18.899999999999999" customHeight="1" x14ac:dyDescent="0.25">
      <c r="A61" s="316">
        <v>55</v>
      </c>
      <c r="B61" s="337"/>
      <c r="C61" s="337"/>
      <c r="D61" s="323"/>
      <c r="E61" s="320"/>
      <c r="F61" s="329"/>
      <c r="G61" s="329"/>
      <c r="H61" s="333"/>
      <c r="I61" s="334"/>
      <c r="J61" s="324" t="e">
        <f>IF(AND(Q61="",#REF!&gt;0,#REF!&lt;5),K61,)</f>
        <v>#REF!</v>
      </c>
      <c r="K61" s="325" t="str">
        <f>IF(D61="","ZZZ9",IF(AND(#REF!&gt;0,#REF!&lt;5),D61&amp;#REF!,D61&amp;"9"))</f>
        <v>ZZZ9</v>
      </c>
      <c r="L61" s="326">
        <f t="shared" si="0"/>
        <v>999</v>
      </c>
      <c r="M61" s="340">
        <f t="shared" si="1"/>
        <v>999</v>
      </c>
      <c r="N61" s="336"/>
      <c r="O61" s="329"/>
      <c r="P61" s="328">
        <f t="shared" si="2"/>
        <v>999</v>
      </c>
      <c r="Q61" s="329"/>
    </row>
    <row r="62" spans="1:17" s="330" customFormat="1" ht="18.899999999999999" customHeight="1" x14ac:dyDescent="0.25">
      <c r="A62" s="316">
        <v>56</v>
      </c>
      <c r="B62" s="337"/>
      <c r="C62" s="337"/>
      <c r="D62" s="323"/>
      <c r="E62" s="320"/>
      <c r="F62" s="329"/>
      <c r="G62" s="329"/>
      <c r="H62" s="333"/>
      <c r="I62" s="334"/>
      <c r="J62" s="324" t="e">
        <f>IF(AND(Q62="",#REF!&gt;0,#REF!&lt;5),K62,)</f>
        <v>#REF!</v>
      </c>
      <c r="K62" s="325" t="str">
        <f>IF(D62="","ZZZ9",IF(AND(#REF!&gt;0,#REF!&lt;5),D62&amp;#REF!,D62&amp;"9"))</f>
        <v>ZZZ9</v>
      </c>
      <c r="L62" s="326">
        <f t="shared" si="0"/>
        <v>999</v>
      </c>
      <c r="M62" s="340">
        <f t="shared" si="1"/>
        <v>999</v>
      </c>
      <c r="N62" s="336"/>
      <c r="O62" s="329"/>
      <c r="P62" s="328">
        <f t="shared" si="2"/>
        <v>999</v>
      </c>
      <c r="Q62" s="329"/>
    </row>
    <row r="63" spans="1:17" s="330" customFormat="1" ht="18.899999999999999" customHeight="1" x14ac:dyDescent="0.25">
      <c r="A63" s="316">
        <v>57</v>
      </c>
      <c r="B63" s="337"/>
      <c r="C63" s="337"/>
      <c r="D63" s="323"/>
      <c r="E63" s="320"/>
      <c r="F63" s="329"/>
      <c r="G63" s="329"/>
      <c r="H63" s="333"/>
      <c r="I63" s="334"/>
      <c r="J63" s="324" t="e">
        <f>IF(AND(Q63="",#REF!&gt;0,#REF!&lt;5),K63,)</f>
        <v>#REF!</v>
      </c>
      <c r="K63" s="325" t="str">
        <f>IF(D63="","ZZZ9",IF(AND(#REF!&gt;0,#REF!&lt;5),D63&amp;#REF!,D63&amp;"9"))</f>
        <v>ZZZ9</v>
      </c>
      <c r="L63" s="326">
        <f t="shared" si="0"/>
        <v>999</v>
      </c>
      <c r="M63" s="340">
        <f t="shared" si="1"/>
        <v>999</v>
      </c>
      <c r="N63" s="336"/>
      <c r="O63" s="329"/>
      <c r="P63" s="328">
        <f t="shared" si="2"/>
        <v>999</v>
      </c>
      <c r="Q63" s="329"/>
    </row>
    <row r="64" spans="1:17" s="330" customFormat="1" ht="18.899999999999999" customHeight="1" x14ac:dyDescent="0.25">
      <c r="A64" s="316">
        <v>58</v>
      </c>
      <c r="B64" s="337"/>
      <c r="C64" s="337"/>
      <c r="D64" s="323"/>
      <c r="E64" s="320"/>
      <c r="F64" s="329"/>
      <c r="G64" s="329"/>
      <c r="H64" s="333"/>
      <c r="I64" s="334"/>
      <c r="J64" s="324" t="e">
        <f>IF(AND(Q64="",#REF!&gt;0,#REF!&lt;5),K64,)</f>
        <v>#REF!</v>
      </c>
      <c r="K64" s="325" t="str">
        <f>IF(D64="","ZZZ9",IF(AND(#REF!&gt;0,#REF!&lt;5),D64&amp;#REF!,D64&amp;"9"))</f>
        <v>ZZZ9</v>
      </c>
      <c r="L64" s="326">
        <f t="shared" si="0"/>
        <v>999</v>
      </c>
      <c r="M64" s="340">
        <f t="shared" si="1"/>
        <v>999</v>
      </c>
      <c r="N64" s="336"/>
      <c r="O64" s="329"/>
      <c r="P64" s="328">
        <f t="shared" si="2"/>
        <v>999</v>
      </c>
      <c r="Q64" s="329"/>
    </row>
    <row r="65" spans="1:17" s="330" customFormat="1" ht="18.899999999999999" customHeight="1" x14ac:dyDescent="0.25">
      <c r="A65" s="316">
        <v>59</v>
      </c>
      <c r="B65" s="337"/>
      <c r="C65" s="337"/>
      <c r="D65" s="323"/>
      <c r="E65" s="320"/>
      <c r="F65" s="329"/>
      <c r="G65" s="329"/>
      <c r="H65" s="333"/>
      <c r="I65" s="334"/>
      <c r="J65" s="324" t="e">
        <f>IF(AND(Q65="",#REF!&gt;0,#REF!&lt;5),K65,)</f>
        <v>#REF!</v>
      </c>
      <c r="K65" s="325" t="str">
        <f>IF(D65="","ZZZ9",IF(AND(#REF!&gt;0,#REF!&lt;5),D65&amp;#REF!,D65&amp;"9"))</f>
        <v>ZZZ9</v>
      </c>
      <c r="L65" s="326">
        <f t="shared" si="0"/>
        <v>999</v>
      </c>
      <c r="M65" s="340">
        <f t="shared" si="1"/>
        <v>999</v>
      </c>
      <c r="N65" s="336"/>
      <c r="O65" s="329"/>
      <c r="P65" s="328">
        <f t="shared" si="2"/>
        <v>999</v>
      </c>
      <c r="Q65" s="329"/>
    </row>
    <row r="66" spans="1:17" s="330" customFormat="1" ht="18.899999999999999" customHeight="1" x14ac:dyDescent="0.25">
      <c r="A66" s="316">
        <v>60</v>
      </c>
      <c r="B66" s="337"/>
      <c r="C66" s="337"/>
      <c r="D66" s="323"/>
      <c r="E66" s="320"/>
      <c r="F66" s="329"/>
      <c r="G66" s="329"/>
      <c r="H66" s="333"/>
      <c r="I66" s="334"/>
      <c r="J66" s="324" t="e">
        <f>IF(AND(Q66="",#REF!&gt;0,#REF!&lt;5),K66,)</f>
        <v>#REF!</v>
      </c>
      <c r="K66" s="325" t="str">
        <f>IF(D66="","ZZZ9",IF(AND(#REF!&gt;0,#REF!&lt;5),D66&amp;#REF!,D66&amp;"9"))</f>
        <v>ZZZ9</v>
      </c>
      <c r="L66" s="326">
        <f t="shared" si="0"/>
        <v>999</v>
      </c>
      <c r="M66" s="340">
        <f t="shared" si="1"/>
        <v>999</v>
      </c>
      <c r="N66" s="336"/>
      <c r="O66" s="329"/>
      <c r="P66" s="328">
        <f t="shared" si="2"/>
        <v>999</v>
      </c>
      <c r="Q66" s="329"/>
    </row>
    <row r="67" spans="1:17" s="330" customFormat="1" ht="18.899999999999999" customHeight="1" x14ac:dyDescent="0.25">
      <c r="A67" s="316">
        <v>61</v>
      </c>
      <c r="B67" s="337"/>
      <c r="C67" s="337"/>
      <c r="D67" s="323"/>
      <c r="E67" s="320"/>
      <c r="F67" s="329"/>
      <c r="G67" s="329"/>
      <c r="H67" s="333"/>
      <c r="I67" s="334"/>
      <c r="J67" s="324" t="e">
        <f>IF(AND(Q67="",#REF!&gt;0,#REF!&lt;5),K67,)</f>
        <v>#REF!</v>
      </c>
      <c r="K67" s="325" t="str">
        <f>IF(D67="","ZZZ9",IF(AND(#REF!&gt;0,#REF!&lt;5),D67&amp;#REF!,D67&amp;"9"))</f>
        <v>ZZZ9</v>
      </c>
      <c r="L67" s="326">
        <f t="shared" si="0"/>
        <v>999</v>
      </c>
      <c r="M67" s="340">
        <f t="shared" si="1"/>
        <v>999</v>
      </c>
      <c r="N67" s="336"/>
      <c r="O67" s="329"/>
      <c r="P67" s="328">
        <f t="shared" si="2"/>
        <v>999</v>
      </c>
      <c r="Q67" s="329"/>
    </row>
    <row r="68" spans="1:17" s="330" customFormat="1" ht="18.899999999999999" customHeight="1" x14ac:dyDescent="0.25">
      <c r="A68" s="316">
        <v>62</v>
      </c>
      <c r="B68" s="337"/>
      <c r="C68" s="337"/>
      <c r="D68" s="323"/>
      <c r="E68" s="320"/>
      <c r="F68" s="329"/>
      <c r="G68" s="329"/>
      <c r="H68" s="333"/>
      <c r="I68" s="334"/>
      <c r="J68" s="324" t="e">
        <f>IF(AND(Q68="",#REF!&gt;0,#REF!&lt;5),K68,)</f>
        <v>#REF!</v>
      </c>
      <c r="K68" s="325" t="str">
        <f>IF(D68="","ZZZ9",IF(AND(#REF!&gt;0,#REF!&lt;5),D68&amp;#REF!,D68&amp;"9"))</f>
        <v>ZZZ9</v>
      </c>
      <c r="L68" s="326">
        <f t="shared" si="0"/>
        <v>999</v>
      </c>
      <c r="M68" s="340">
        <f t="shared" si="1"/>
        <v>999</v>
      </c>
      <c r="N68" s="336"/>
      <c r="O68" s="329"/>
      <c r="P68" s="328">
        <f t="shared" si="2"/>
        <v>999</v>
      </c>
      <c r="Q68" s="329"/>
    </row>
    <row r="69" spans="1:17" s="330" customFormat="1" ht="18.899999999999999" customHeight="1" x14ac:dyDescent="0.25">
      <c r="A69" s="316">
        <v>63</v>
      </c>
      <c r="B69" s="337"/>
      <c r="C69" s="337"/>
      <c r="D69" s="323"/>
      <c r="E69" s="320"/>
      <c r="F69" s="329"/>
      <c r="G69" s="329"/>
      <c r="H69" s="333"/>
      <c r="I69" s="334"/>
      <c r="J69" s="324" t="e">
        <f>IF(AND(Q69="",#REF!&gt;0,#REF!&lt;5),K69,)</f>
        <v>#REF!</v>
      </c>
      <c r="K69" s="325" t="str">
        <f>IF(D69="","ZZZ9",IF(AND(#REF!&gt;0,#REF!&lt;5),D69&amp;#REF!,D69&amp;"9"))</f>
        <v>ZZZ9</v>
      </c>
      <c r="L69" s="326">
        <f t="shared" si="0"/>
        <v>999</v>
      </c>
      <c r="M69" s="340">
        <f t="shared" si="1"/>
        <v>999</v>
      </c>
      <c r="N69" s="336"/>
      <c r="O69" s="329"/>
      <c r="P69" s="328">
        <f t="shared" si="2"/>
        <v>999</v>
      </c>
      <c r="Q69" s="329"/>
    </row>
    <row r="70" spans="1:17" s="330" customFormat="1" ht="18.899999999999999" customHeight="1" x14ac:dyDescent="0.25">
      <c r="A70" s="316">
        <v>64</v>
      </c>
      <c r="B70" s="337"/>
      <c r="C70" s="337"/>
      <c r="D70" s="323"/>
      <c r="E70" s="320"/>
      <c r="F70" s="329"/>
      <c r="G70" s="329"/>
      <c r="H70" s="333"/>
      <c r="I70" s="334"/>
      <c r="J70" s="324" t="e">
        <f>IF(AND(Q70="",#REF!&gt;0,#REF!&lt;5),K70,)</f>
        <v>#REF!</v>
      </c>
      <c r="K70" s="325" t="str">
        <f>IF(D70="","ZZZ9",IF(AND(#REF!&gt;0,#REF!&lt;5),D70&amp;#REF!,D70&amp;"9"))</f>
        <v>ZZZ9</v>
      </c>
      <c r="L70" s="326">
        <f t="shared" si="0"/>
        <v>999</v>
      </c>
      <c r="M70" s="340">
        <f t="shared" si="1"/>
        <v>999</v>
      </c>
      <c r="N70" s="336"/>
      <c r="O70" s="329"/>
      <c r="P70" s="328">
        <f t="shared" si="2"/>
        <v>999</v>
      </c>
      <c r="Q70" s="329"/>
    </row>
    <row r="71" spans="1:17" s="330" customFormat="1" ht="18.899999999999999" customHeight="1" x14ac:dyDescent="0.25">
      <c r="A71" s="316">
        <v>65</v>
      </c>
      <c r="B71" s="337"/>
      <c r="C71" s="337"/>
      <c r="D71" s="323"/>
      <c r="E71" s="320"/>
      <c r="F71" s="329"/>
      <c r="G71" s="329"/>
      <c r="H71" s="333"/>
      <c r="I71" s="334"/>
      <c r="J71" s="324" t="e">
        <f>IF(AND(Q71="",#REF!&gt;0,#REF!&lt;5),K71,)</f>
        <v>#REF!</v>
      </c>
      <c r="K71" s="325" t="str">
        <f>IF(D71="","ZZZ9",IF(AND(#REF!&gt;0,#REF!&lt;5),D71&amp;#REF!,D71&amp;"9"))</f>
        <v>ZZZ9</v>
      </c>
      <c r="L71" s="326">
        <f t="shared" si="0"/>
        <v>999</v>
      </c>
      <c r="M71" s="340">
        <f t="shared" si="1"/>
        <v>999</v>
      </c>
      <c r="N71" s="336"/>
      <c r="O71" s="329"/>
      <c r="P71" s="328">
        <f t="shared" si="2"/>
        <v>999</v>
      </c>
      <c r="Q71" s="329"/>
    </row>
    <row r="72" spans="1:17" s="330" customFormat="1" ht="18.899999999999999" customHeight="1" x14ac:dyDescent="0.25">
      <c r="A72" s="316">
        <v>66</v>
      </c>
      <c r="B72" s="337"/>
      <c r="C72" s="337"/>
      <c r="D72" s="323"/>
      <c r="E72" s="320"/>
      <c r="F72" s="329"/>
      <c r="G72" s="329"/>
      <c r="H72" s="333"/>
      <c r="I72" s="334"/>
      <c r="J72" s="324" t="e">
        <f>IF(AND(Q72="",#REF!&gt;0,#REF!&lt;5),K72,)</f>
        <v>#REF!</v>
      </c>
      <c r="K72" s="325" t="str">
        <f>IF(D72="","ZZZ9",IF(AND(#REF!&gt;0,#REF!&lt;5),D72&amp;#REF!,D72&amp;"9"))</f>
        <v>ZZZ9</v>
      </c>
      <c r="L72" s="326">
        <f t="shared" si="0"/>
        <v>999</v>
      </c>
      <c r="M72" s="340">
        <f t="shared" si="1"/>
        <v>999</v>
      </c>
      <c r="N72" s="336"/>
      <c r="O72" s="329"/>
      <c r="P72" s="328">
        <f t="shared" si="2"/>
        <v>999</v>
      </c>
      <c r="Q72" s="329"/>
    </row>
    <row r="73" spans="1:17" s="330" customFormat="1" ht="18.899999999999999" customHeight="1" x14ac:dyDescent="0.25">
      <c r="A73" s="316">
        <v>67</v>
      </c>
      <c r="B73" s="337"/>
      <c r="C73" s="337"/>
      <c r="D73" s="323"/>
      <c r="E73" s="320"/>
      <c r="F73" s="329"/>
      <c r="G73" s="329"/>
      <c r="H73" s="333"/>
      <c r="I73" s="334"/>
      <c r="J73" s="324" t="e">
        <f>IF(AND(Q73="",#REF!&gt;0,#REF!&lt;5),K73,)</f>
        <v>#REF!</v>
      </c>
      <c r="K73" s="325" t="str">
        <f>IF(D73="","ZZZ9",IF(AND(#REF!&gt;0,#REF!&lt;5),D73&amp;#REF!,D73&amp;"9"))</f>
        <v>ZZZ9</v>
      </c>
      <c r="L73" s="326">
        <f t="shared" si="0"/>
        <v>999</v>
      </c>
      <c r="M73" s="340">
        <f t="shared" si="1"/>
        <v>999</v>
      </c>
      <c r="N73" s="336"/>
      <c r="O73" s="329"/>
      <c r="P73" s="328">
        <f t="shared" si="2"/>
        <v>999</v>
      </c>
      <c r="Q73" s="329"/>
    </row>
    <row r="74" spans="1:17" s="330" customFormat="1" ht="18.899999999999999" customHeight="1" x14ac:dyDescent="0.25">
      <c r="A74" s="316">
        <v>68</v>
      </c>
      <c r="B74" s="337"/>
      <c r="C74" s="337"/>
      <c r="D74" s="323"/>
      <c r="E74" s="320"/>
      <c r="F74" s="329"/>
      <c r="G74" s="329"/>
      <c r="H74" s="333"/>
      <c r="I74" s="334"/>
      <c r="J74" s="324" t="e">
        <f>IF(AND(Q74="",#REF!&gt;0,#REF!&lt;5),K74,)</f>
        <v>#REF!</v>
      </c>
      <c r="K74" s="325" t="str">
        <f>IF(D74="","ZZZ9",IF(AND(#REF!&gt;0,#REF!&lt;5),D74&amp;#REF!,D74&amp;"9"))</f>
        <v>ZZZ9</v>
      </c>
      <c r="L74" s="326">
        <f t="shared" si="0"/>
        <v>999</v>
      </c>
      <c r="M74" s="340">
        <f t="shared" si="1"/>
        <v>999</v>
      </c>
      <c r="N74" s="336"/>
      <c r="O74" s="329"/>
      <c r="P74" s="328">
        <f t="shared" si="2"/>
        <v>999</v>
      </c>
      <c r="Q74" s="329"/>
    </row>
    <row r="75" spans="1:17" s="330" customFormat="1" ht="18.899999999999999" customHeight="1" x14ac:dyDescent="0.25">
      <c r="A75" s="316">
        <v>69</v>
      </c>
      <c r="B75" s="337"/>
      <c r="C75" s="337"/>
      <c r="D75" s="323"/>
      <c r="E75" s="320"/>
      <c r="F75" s="329"/>
      <c r="G75" s="329"/>
      <c r="H75" s="333"/>
      <c r="I75" s="334"/>
      <c r="J75" s="324" t="e">
        <f>IF(AND(Q75="",#REF!&gt;0,#REF!&lt;5),K75,)</f>
        <v>#REF!</v>
      </c>
      <c r="K75" s="325" t="str">
        <f>IF(D75="","ZZZ9",IF(AND(#REF!&gt;0,#REF!&lt;5),D75&amp;#REF!,D75&amp;"9"))</f>
        <v>ZZZ9</v>
      </c>
      <c r="L75" s="326">
        <f t="shared" si="0"/>
        <v>999</v>
      </c>
      <c r="M75" s="340">
        <f t="shared" si="1"/>
        <v>999</v>
      </c>
      <c r="N75" s="336"/>
      <c r="O75" s="329"/>
      <c r="P75" s="328">
        <f t="shared" si="2"/>
        <v>999</v>
      </c>
      <c r="Q75" s="329"/>
    </row>
    <row r="76" spans="1:17" s="330" customFormat="1" ht="18.899999999999999" customHeight="1" x14ac:dyDescent="0.25">
      <c r="A76" s="316">
        <v>70</v>
      </c>
      <c r="B76" s="337"/>
      <c r="C76" s="337"/>
      <c r="D76" s="323"/>
      <c r="E76" s="320"/>
      <c r="F76" s="329"/>
      <c r="G76" s="329"/>
      <c r="H76" s="333"/>
      <c r="I76" s="334"/>
      <c r="J76" s="324" t="e">
        <f>IF(AND(Q76="",#REF!&gt;0,#REF!&lt;5),K76,)</f>
        <v>#REF!</v>
      </c>
      <c r="K76" s="325" t="str">
        <f>IF(D76="","ZZZ9",IF(AND(#REF!&gt;0,#REF!&lt;5),D76&amp;#REF!,D76&amp;"9"))</f>
        <v>ZZZ9</v>
      </c>
      <c r="L76" s="326">
        <f t="shared" si="0"/>
        <v>999</v>
      </c>
      <c r="M76" s="340">
        <f t="shared" si="1"/>
        <v>999</v>
      </c>
      <c r="N76" s="336"/>
      <c r="O76" s="329"/>
      <c r="P76" s="328">
        <f t="shared" si="2"/>
        <v>999</v>
      </c>
      <c r="Q76" s="329"/>
    </row>
    <row r="77" spans="1:17" s="330" customFormat="1" ht="18.899999999999999" customHeight="1" x14ac:dyDescent="0.25">
      <c r="A77" s="316">
        <v>71</v>
      </c>
      <c r="B77" s="337"/>
      <c r="C77" s="337"/>
      <c r="D77" s="323"/>
      <c r="E77" s="320"/>
      <c r="F77" s="329"/>
      <c r="G77" s="329"/>
      <c r="H77" s="333"/>
      <c r="I77" s="334"/>
      <c r="J77" s="324" t="e">
        <f>IF(AND(Q77="",#REF!&gt;0,#REF!&lt;5),K77,)</f>
        <v>#REF!</v>
      </c>
      <c r="K77" s="325" t="str">
        <f>IF(D77="","ZZZ9",IF(AND(#REF!&gt;0,#REF!&lt;5),D77&amp;#REF!,D77&amp;"9"))</f>
        <v>ZZZ9</v>
      </c>
      <c r="L77" s="326">
        <f t="shared" si="0"/>
        <v>999</v>
      </c>
      <c r="M77" s="340">
        <f t="shared" si="1"/>
        <v>999</v>
      </c>
      <c r="N77" s="336"/>
      <c r="O77" s="329"/>
      <c r="P77" s="328">
        <f t="shared" si="2"/>
        <v>999</v>
      </c>
      <c r="Q77" s="329"/>
    </row>
    <row r="78" spans="1:17" s="330" customFormat="1" ht="18.899999999999999" customHeight="1" x14ac:dyDescent="0.25">
      <c r="A78" s="316">
        <v>72</v>
      </c>
      <c r="B78" s="337"/>
      <c r="C78" s="337"/>
      <c r="D78" s="323"/>
      <c r="E78" s="320"/>
      <c r="F78" s="329"/>
      <c r="G78" s="329"/>
      <c r="H78" s="333"/>
      <c r="I78" s="334"/>
      <c r="J78" s="324" t="e">
        <f>IF(AND(Q78="",#REF!&gt;0,#REF!&lt;5),K78,)</f>
        <v>#REF!</v>
      </c>
      <c r="K78" s="325" t="str">
        <f>IF(D78="","ZZZ9",IF(AND(#REF!&gt;0,#REF!&lt;5),D78&amp;#REF!,D78&amp;"9"))</f>
        <v>ZZZ9</v>
      </c>
      <c r="L78" s="326">
        <f t="shared" si="0"/>
        <v>999</v>
      </c>
      <c r="M78" s="340">
        <f t="shared" si="1"/>
        <v>999</v>
      </c>
      <c r="N78" s="336"/>
      <c r="O78" s="329"/>
      <c r="P78" s="328">
        <f t="shared" si="2"/>
        <v>999</v>
      </c>
      <c r="Q78" s="329"/>
    </row>
    <row r="79" spans="1:17" s="330" customFormat="1" ht="18.899999999999999" customHeight="1" x14ac:dyDescent="0.25">
      <c r="A79" s="316">
        <v>73</v>
      </c>
      <c r="B79" s="337"/>
      <c r="C79" s="337"/>
      <c r="D79" s="323"/>
      <c r="E79" s="320"/>
      <c r="F79" s="329"/>
      <c r="G79" s="329"/>
      <c r="H79" s="333"/>
      <c r="I79" s="334"/>
      <c r="J79" s="324" t="e">
        <f>IF(AND(Q79="",#REF!&gt;0,#REF!&lt;5),K79,)</f>
        <v>#REF!</v>
      </c>
      <c r="K79" s="325" t="str">
        <f>IF(D79="","ZZZ9",IF(AND(#REF!&gt;0,#REF!&lt;5),D79&amp;#REF!,D79&amp;"9"))</f>
        <v>ZZZ9</v>
      </c>
      <c r="L79" s="326">
        <f t="shared" si="0"/>
        <v>999</v>
      </c>
      <c r="M79" s="340">
        <f t="shared" si="1"/>
        <v>999</v>
      </c>
      <c r="N79" s="336"/>
      <c r="O79" s="329"/>
      <c r="P79" s="328">
        <f t="shared" si="2"/>
        <v>999</v>
      </c>
      <c r="Q79" s="329"/>
    </row>
    <row r="80" spans="1:17" s="330" customFormat="1" ht="18.899999999999999" customHeight="1" x14ac:dyDescent="0.25">
      <c r="A80" s="316">
        <v>74</v>
      </c>
      <c r="B80" s="337"/>
      <c r="C80" s="337"/>
      <c r="D80" s="323"/>
      <c r="E80" s="320"/>
      <c r="F80" s="329"/>
      <c r="G80" s="329"/>
      <c r="H80" s="333"/>
      <c r="I80" s="334"/>
      <c r="J80" s="324" t="e">
        <f>IF(AND(Q80="",#REF!&gt;0,#REF!&lt;5),K80,)</f>
        <v>#REF!</v>
      </c>
      <c r="K80" s="325" t="str">
        <f>IF(D80="","ZZZ9",IF(AND(#REF!&gt;0,#REF!&lt;5),D80&amp;#REF!,D80&amp;"9"))</f>
        <v>ZZZ9</v>
      </c>
      <c r="L80" s="326">
        <f t="shared" si="0"/>
        <v>999</v>
      </c>
      <c r="M80" s="340">
        <f t="shared" si="1"/>
        <v>999</v>
      </c>
      <c r="N80" s="336"/>
      <c r="O80" s="329"/>
      <c r="P80" s="328">
        <f t="shared" si="2"/>
        <v>999</v>
      </c>
      <c r="Q80" s="329"/>
    </row>
    <row r="81" spans="1:17" s="330" customFormat="1" ht="18.899999999999999" customHeight="1" x14ac:dyDescent="0.25">
      <c r="A81" s="316">
        <v>75</v>
      </c>
      <c r="B81" s="337"/>
      <c r="C81" s="337"/>
      <c r="D81" s="323"/>
      <c r="E81" s="320"/>
      <c r="F81" s="329"/>
      <c r="G81" s="329"/>
      <c r="H81" s="333"/>
      <c r="I81" s="334"/>
      <c r="J81" s="324" t="e">
        <f>IF(AND(Q81="",#REF!&gt;0,#REF!&lt;5),K81,)</f>
        <v>#REF!</v>
      </c>
      <c r="K81" s="325" t="str">
        <f>IF(D81="","ZZZ9",IF(AND(#REF!&gt;0,#REF!&lt;5),D81&amp;#REF!,D81&amp;"9"))</f>
        <v>ZZZ9</v>
      </c>
      <c r="L81" s="326">
        <f t="shared" si="0"/>
        <v>999</v>
      </c>
      <c r="M81" s="340">
        <f t="shared" si="1"/>
        <v>999</v>
      </c>
      <c r="N81" s="336"/>
      <c r="O81" s="329"/>
      <c r="P81" s="328">
        <f t="shared" si="2"/>
        <v>999</v>
      </c>
      <c r="Q81" s="329"/>
    </row>
    <row r="82" spans="1:17" s="330" customFormat="1" ht="18.899999999999999" customHeight="1" x14ac:dyDescent="0.25">
      <c r="A82" s="316">
        <v>76</v>
      </c>
      <c r="B82" s="337"/>
      <c r="C82" s="337"/>
      <c r="D82" s="323"/>
      <c r="E82" s="320"/>
      <c r="F82" s="329"/>
      <c r="G82" s="329"/>
      <c r="H82" s="333"/>
      <c r="I82" s="334"/>
      <c r="J82" s="324" t="e">
        <f>IF(AND(Q82="",#REF!&gt;0,#REF!&lt;5),K82,)</f>
        <v>#REF!</v>
      </c>
      <c r="K82" s="325" t="str">
        <f>IF(D82="","ZZZ9",IF(AND(#REF!&gt;0,#REF!&lt;5),D82&amp;#REF!,D82&amp;"9"))</f>
        <v>ZZZ9</v>
      </c>
      <c r="L82" s="326">
        <f t="shared" si="0"/>
        <v>999</v>
      </c>
      <c r="M82" s="340">
        <f t="shared" si="1"/>
        <v>999</v>
      </c>
      <c r="N82" s="336"/>
      <c r="O82" s="329"/>
      <c r="P82" s="328">
        <f t="shared" si="2"/>
        <v>999</v>
      </c>
      <c r="Q82" s="329"/>
    </row>
    <row r="83" spans="1:17" s="330" customFormat="1" ht="18.899999999999999" customHeight="1" x14ac:dyDescent="0.25">
      <c r="A83" s="316">
        <v>77</v>
      </c>
      <c r="B83" s="337"/>
      <c r="C83" s="337"/>
      <c r="D83" s="323"/>
      <c r="E83" s="320"/>
      <c r="F83" s="329"/>
      <c r="G83" s="329"/>
      <c r="H83" s="333"/>
      <c r="I83" s="334"/>
      <c r="J83" s="324" t="e">
        <f>IF(AND(Q83="",#REF!&gt;0,#REF!&lt;5),K83,)</f>
        <v>#REF!</v>
      </c>
      <c r="K83" s="325" t="str">
        <f>IF(D83="","ZZZ9",IF(AND(#REF!&gt;0,#REF!&lt;5),D83&amp;#REF!,D83&amp;"9"))</f>
        <v>ZZZ9</v>
      </c>
      <c r="L83" s="326">
        <f t="shared" si="0"/>
        <v>999</v>
      </c>
      <c r="M83" s="340">
        <f t="shared" si="1"/>
        <v>999</v>
      </c>
      <c r="N83" s="336"/>
      <c r="O83" s="329"/>
      <c r="P83" s="328">
        <f t="shared" si="2"/>
        <v>999</v>
      </c>
      <c r="Q83" s="329"/>
    </row>
    <row r="84" spans="1:17" s="330" customFormat="1" ht="18.899999999999999" customHeight="1" x14ac:dyDescent="0.25">
      <c r="A84" s="316">
        <v>78</v>
      </c>
      <c r="B84" s="337"/>
      <c r="C84" s="337"/>
      <c r="D84" s="323"/>
      <c r="E84" s="320"/>
      <c r="F84" s="329"/>
      <c r="G84" s="329"/>
      <c r="H84" s="333"/>
      <c r="I84" s="334"/>
      <c r="J84" s="324" t="e">
        <f>IF(AND(Q84="",#REF!&gt;0,#REF!&lt;5),K84,)</f>
        <v>#REF!</v>
      </c>
      <c r="K84" s="325" t="str">
        <f>IF(D84="","ZZZ9",IF(AND(#REF!&gt;0,#REF!&lt;5),D84&amp;#REF!,D84&amp;"9"))</f>
        <v>ZZZ9</v>
      </c>
      <c r="L84" s="326">
        <f t="shared" si="0"/>
        <v>999</v>
      </c>
      <c r="M84" s="340">
        <f t="shared" si="1"/>
        <v>999</v>
      </c>
      <c r="N84" s="336"/>
      <c r="O84" s="329"/>
      <c r="P84" s="328">
        <f t="shared" si="2"/>
        <v>999</v>
      </c>
      <c r="Q84" s="329"/>
    </row>
    <row r="85" spans="1:17" s="330" customFormat="1" ht="18.899999999999999" customHeight="1" x14ac:dyDescent="0.25">
      <c r="A85" s="316">
        <v>79</v>
      </c>
      <c r="B85" s="337"/>
      <c r="C85" s="337"/>
      <c r="D85" s="323"/>
      <c r="E85" s="320"/>
      <c r="F85" s="329"/>
      <c r="G85" s="329"/>
      <c r="H85" s="333"/>
      <c r="I85" s="334"/>
      <c r="J85" s="324" t="e">
        <f>IF(AND(Q85="",#REF!&gt;0,#REF!&lt;5),K85,)</f>
        <v>#REF!</v>
      </c>
      <c r="K85" s="325" t="str">
        <f>IF(D85="","ZZZ9",IF(AND(#REF!&gt;0,#REF!&lt;5),D85&amp;#REF!,D85&amp;"9"))</f>
        <v>ZZZ9</v>
      </c>
      <c r="L85" s="326">
        <f t="shared" si="0"/>
        <v>999</v>
      </c>
      <c r="M85" s="340">
        <f t="shared" si="1"/>
        <v>999</v>
      </c>
      <c r="N85" s="336"/>
      <c r="O85" s="329"/>
      <c r="P85" s="328">
        <f t="shared" si="2"/>
        <v>999</v>
      </c>
      <c r="Q85" s="329"/>
    </row>
    <row r="86" spans="1:17" s="330" customFormat="1" ht="18.899999999999999" customHeight="1" x14ac:dyDescent="0.25">
      <c r="A86" s="316">
        <v>80</v>
      </c>
      <c r="B86" s="337"/>
      <c r="C86" s="337"/>
      <c r="D86" s="323"/>
      <c r="E86" s="320"/>
      <c r="F86" s="329"/>
      <c r="G86" s="329"/>
      <c r="H86" s="333"/>
      <c r="I86" s="334"/>
      <c r="J86" s="324" t="e">
        <f>IF(AND(Q86="",#REF!&gt;0,#REF!&lt;5),K86,)</f>
        <v>#REF!</v>
      </c>
      <c r="K86" s="325" t="str">
        <f>IF(D86="","ZZZ9",IF(AND(#REF!&gt;0,#REF!&lt;5),D86&amp;#REF!,D86&amp;"9"))</f>
        <v>ZZZ9</v>
      </c>
      <c r="L86" s="326">
        <f t="shared" si="0"/>
        <v>999</v>
      </c>
      <c r="M86" s="340">
        <f t="shared" si="1"/>
        <v>999</v>
      </c>
      <c r="N86" s="336"/>
      <c r="O86" s="329"/>
      <c r="P86" s="328">
        <f t="shared" si="2"/>
        <v>999</v>
      </c>
      <c r="Q86" s="329"/>
    </row>
    <row r="87" spans="1:17" s="330" customFormat="1" ht="18.899999999999999" customHeight="1" x14ac:dyDescent="0.25">
      <c r="A87" s="316">
        <v>81</v>
      </c>
      <c r="B87" s="337"/>
      <c r="C87" s="337"/>
      <c r="D87" s="323"/>
      <c r="E87" s="320"/>
      <c r="F87" s="329"/>
      <c r="G87" s="329"/>
      <c r="H87" s="333"/>
      <c r="I87" s="334"/>
      <c r="J87" s="324" t="e">
        <f>IF(AND(Q87="",#REF!&gt;0,#REF!&lt;5),K87,)</f>
        <v>#REF!</v>
      </c>
      <c r="K87" s="325" t="str">
        <f>IF(D87="","ZZZ9",IF(AND(#REF!&gt;0,#REF!&lt;5),D87&amp;#REF!,D87&amp;"9"))</f>
        <v>ZZZ9</v>
      </c>
      <c r="L87" s="326">
        <f t="shared" si="0"/>
        <v>999</v>
      </c>
      <c r="M87" s="340">
        <f t="shared" si="1"/>
        <v>999</v>
      </c>
      <c r="N87" s="336"/>
      <c r="O87" s="329"/>
      <c r="P87" s="328">
        <f t="shared" si="2"/>
        <v>999</v>
      </c>
      <c r="Q87" s="329"/>
    </row>
    <row r="88" spans="1:17" s="330" customFormat="1" ht="18.899999999999999" customHeight="1" x14ac:dyDescent="0.25">
      <c r="A88" s="316">
        <v>82</v>
      </c>
      <c r="B88" s="337"/>
      <c r="C88" s="337"/>
      <c r="D88" s="323"/>
      <c r="E88" s="320"/>
      <c r="F88" s="329"/>
      <c r="G88" s="329"/>
      <c r="H88" s="333"/>
      <c r="I88" s="334"/>
      <c r="J88" s="324" t="e">
        <f>IF(AND(Q88="",#REF!&gt;0,#REF!&lt;5),K88,)</f>
        <v>#REF!</v>
      </c>
      <c r="K88" s="325" t="str">
        <f>IF(D88="","ZZZ9",IF(AND(#REF!&gt;0,#REF!&lt;5),D88&amp;#REF!,D88&amp;"9"))</f>
        <v>ZZZ9</v>
      </c>
      <c r="L88" s="326">
        <f t="shared" si="0"/>
        <v>999</v>
      </c>
      <c r="M88" s="340">
        <f t="shared" si="1"/>
        <v>999</v>
      </c>
      <c r="N88" s="336"/>
      <c r="O88" s="329"/>
      <c r="P88" s="328">
        <f t="shared" si="2"/>
        <v>999</v>
      </c>
      <c r="Q88" s="329"/>
    </row>
    <row r="89" spans="1:17" s="330" customFormat="1" ht="18.899999999999999" customHeight="1" x14ac:dyDescent="0.25">
      <c r="A89" s="316">
        <v>83</v>
      </c>
      <c r="B89" s="337"/>
      <c r="C89" s="337"/>
      <c r="D89" s="323"/>
      <c r="E89" s="320"/>
      <c r="F89" s="329"/>
      <c r="G89" s="329"/>
      <c r="H89" s="333"/>
      <c r="I89" s="334"/>
      <c r="J89" s="324" t="e">
        <f>IF(AND(Q89="",#REF!&gt;0,#REF!&lt;5),K89,)</f>
        <v>#REF!</v>
      </c>
      <c r="K89" s="325" t="str">
        <f>IF(D89="","ZZZ9",IF(AND(#REF!&gt;0,#REF!&lt;5),D89&amp;#REF!,D89&amp;"9"))</f>
        <v>ZZZ9</v>
      </c>
      <c r="L89" s="326">
        <f t="shared" si="0"/>
        <v>999</v>
      </c>
      <c r="M89" s="340">
        <f t="shared" si="1"/>
        <v>999</v>
      </c>
      <c r="N89" s="336"/>
      <c r="O89" s="329"/>
      <c r="P89" s="328">
        <f t="shared" si="2"/>
        <v>999</v>
      </c>
      <c r="Q89" s="329"/>
    </row>
    <row r="90" spans="1:17" s="330" customFormat="1" ht="18.899999999999999" customHeight="1" x14ac:dyDescent="0.25">
      <c r="A90" s="316">
        <v>84</v>
      </c>
      <c r="B90" s="337"/>
      <c r="C90" s="337"/>
      <c r="D90" s="323"/>
      <c r="E90" s="320"/>
      <c r="F90" s="329"/>
      <c r="G90" s="329"/>
      <c r="H90" s="333"/>
      <c r="I90" s="334"/>
      <c r="J90" s="324" t="e">
        <f>IF(AND(Q90="",#REF!&gt;0,#REF!&lt;5),K90,)</f>
        <v>#REF!</v>
      </c>
      <c r="K90" s="325" t="str">
        <f>IF(D90="","ZZZ9",IF(AND(#REF!&gt;0,#REF!&lt;5),D90&amp;#REF!,D90&amp;"9"))</f>
        <v>ZZZ9</v>
      </c>
      <c r="L90" s="326">
        <f t="shared" si="0"/>
        <v>999</v>
      </c>
      <c r="M90" s="340">
        <f t="shared" si="1"/>
        <v>999</v>
      </c>
      <c r="N90" s="336"/>
      <c r="O90" s="329"/>
      <c r="P90" s="328">
        <f t="shared" si="2"/>
        <v>999</v>
      </c>
      <c r="Q90" s="329"/>
    </row>
    <row r="91" spans="1:17" s="330" customFormat="1" ht="18.899999999999999" customHeight="1" x14ac:dyDescent="0.25">
      <c r="A91" s="316">
        <v>85</v>
      </c>
      <c r="B91" s="337"/>
      <c r="C91" s="337"/>
      <c r="D91" s="323"/>
      <c r="E91" s="320"/>
      <c r="F91" s="329"/>
      <c r="G91" s="329"/>
      <c r="H91" s="333"/>
      <c r="I91" s="334"/>
      <c r="J91" s="324" t="e">
        <f>IF(AND(Q91="",#REF!&gt;0,#REF!&lt;5),K91,)</f>
        <v>#REF!</v>
      </c>
      <c r="K91" s="325" t="str">
        <f>IF(D91="","ZZZ9",IF(AND(#REF!&gt;0,#REF!&lt;5),D91&amp;#REF!,D91&amp;"9"))</f>
        <v>ZZZ9</v>
      </c>
      <c r="L91" s="326">
        <f t="shared" si="0"/>
        <v>999</v>
      </c>
      <c r="M91" s="340">
        <f t="shared" si="1"/>
        <v>999</v>
      </c>
      <c r="N91" s="336"/>
      <c r="O91" s="329"/>
      <c r="P91" s="328">
        <f t="shared" si="2"/>
        <v>999</v>
      </c>
      <c r="Q91" s="329"/>
    </row>
    <row r="92" spans="1:17" s="330" customFormat="1" ht="18.899999999999999" customHeight="1" x14ac:dyDescent="0.25">
      <c r="A92" s="316">
        <v>86</v>
      </c>
      <c r="B92" s="337"/>
      <c r="C92" s="337"/>
      <c r="D92" s="323"/>
      <c r="E92" s="320"/>
      <c r="F92" s="329"/>
      <c r="G92" s="329"/>
      <c r="H92" s="333"/>
      <c r="I92" s="334"/>
      <c r="J92" s="324" t="e">
        <f>IF(AND(Q92="",#REF!&gt;0,#REF!&lt;5),K92,)</f>
        <v>#REF!</v>
      </c>
      <c r="K92" s="325" t="str">
        <f>IF(D92="","ZZZ9",IF(AND(#REF!&gt;0,#REF!&lt;5),D92&amp;#REF!,D92&amp;"9"))</f>
        <v>ZZZ9</v>
      </c>
      <c r="L92" s="326">
        <f t="shared" si="0"/>
        <v>999</v>
      </c>
      <c r="M92" s="340">
        <f t="shared" si="1"/>
        <v>999</v>
      </c>
      <c r="N92" s="336"/>
      <c r="O92" s="329"/>
      <c r="P92" s="328">
        <f t="shared" si="2"/>
        <v>999</v>
      </c>
      <c r="Q92" s="329"/>
    </row>
    <row r="93" spans="1:17" s="330" customFormat="1" ht="18.899999999999999" customHeight="1" x14ac:dyDescent="0.25">
      <c r="A93" s="316">
        <v>87</v>
      </c>
      <c r="B93" s="337"/>
      <c r="C93" s="337"/>
      <c r="D93" s="323"/>
      <c r="E93" s="320"/>
      <c r="F93" s="329"/>
      <c r="G93" s="329"/>
      <c r="H93" s="333"/>
      <c r="I93" s="334"/>
      <c r="J93" s="324" t="e">
        <f>IF(AND(Q93="",#REF!&gt;0,#REF!&lt;5),K93,)</f>
        <v>#REF!</v>
      </c>
      <c r="K93" s="325" t="str">
        <f>IF(D93="","ZZZ9",IF(AND(#REF!&gt;0,#REF!&lt;5),D93&amp;#REF!,D93&amp;"9"))</f>
        <v>ZZZ9</v>
      </c>
      <c r="L93" s="326">
        <f t="shared" si="0"/>
        <v>999</v>
      </c>
      <c r="M93" s="340">
        <f t="shared" si="1"/>
        <v>999</v>
      </c>
      <c r="N93" s="336"/>
      <c r="O93" s="329"/>
      <c r="P93" s="328">
        <f t="shared" si="2"/>
        <v>999</v>
      </c>
      <c r="Q93" s="329"/>
    </row>
    <row r="94" spans="1:17" s="330" customFormat="1" ht="18.899999999999999" customHeight="1" x14ac:dyDescent="0.25">
      <c r="A94" s="316">
        <v>88</v>
      </c>
      <c r="B94" s="337"/>
      <c r="C94" s="337"/>
      <c r="D94" s="323"/>
      <c r="E94" s="320"/>
      <c r="F94" s="329"/>
      <c r="G94" s="329"/>
      <c r="H94" s="333"/>
      <c r="I94" s="334"/>
      <c r="J94" s="324" t="e">
        <f>IF(AND(Q94="",#REF!&gt;0,#REF!&lt;5),K94,)</f>
        <v>#REF!</v>
      </c>
      <c r="K94" s="325" t="str">
        <f>IF(D94="","ZZZ9",IF(AND(#REF!&gt;0,#REF!&lt;5),D94&amp;#REF!,D94&amp;"9"))</f>
        <v>ZZZ9</v>
      </c>
      <c r="L94" s="326">
        <f t="shared" si="0"/>
        <v>999</v>
      </c>
      <c r="M94" s="340">
        <f t="shared" si="1"/>
        <v>999</v>
      </c>
      <c r="N94" s="336"/>
      <c r="O94" s="329"/>
      <c r="P94" s="328">
        <f t="shared" si="2"/>
        <v>999</v>
      </c>
      <c r="Q94" s="329"/>
    </row>
    <row r="95" spans="1:17" s="330" customFormat="1" ht="18.899999999999999" customHeight="1" x14ac:dyDescent="0.25">
      <c r="A95" s="316">
        <v>89</v>
      </c>
      <c r="B95" s="337"/>
      <c r="C95" s="337"/>
      <c r="D95" s="323"/>
      <c r="E95" s="320"/>
      <c r="F95" s="329"/>
      <c r="G95" s="329"/>
      <c r="H95" s="333"/>
      <c r="I95" s="334"/>
      <c r="J95" s="324" t="e">
        <f>IF(AND(Q95="",#REF!&gt;0,#REF!&lt;5),K95,)</f>
        <v>#REF!</v>
      </c>
      <c r="K95" s="325" t="str">
        <f>IF(D95="","ZZZ9",IF(AND(#REF!&gt;0,#REF!&lt;5),D95&amp;#REF!,D95&amp;"9"))</f>
        <v>ZZZ9</v>
      </c>
      <c r="L95" s="326">
        <f t="shared" si="0"/>
        <v>999</v>
      </c>
      <c r="M95" s="340">
        <f t="shared" si="1"/>
        <v>999</v>
      </c>
      <c r="N95" s="336"/>
      <c r="O95" s="329"/>
      <c r="P95" s="328">
        <f t="shared" si="2"/>
        <v>999</v>
      </c>
      <c r="Q95" s="329"/>
    </row>
    <row r="96" spans="1:17" s="330" customFormat="1" ht="18.899999999999999" customHeight="1" x14ac:dyDescent="0.25">
      <c r="A96" s="316">
        <v>90</v>
      </c>
      <c r="B96" s="337"/>
      <c r="C96" s="337"/>
      <c r="D96" s="323"/>
      <c r="E96" s="320"/>
      <c r="F96" s="329"/>
      <c r="G96" s="329"/>
      <c r="H96" s="333"/>
      <c r="I96" s="334"/>
      <c r="J96" s="324" t="e">
        <f>IF(AND(Q96="",#REF!&gt;0,#REF!&lt;5),K96,)</f>
        <v>#REF!</v>
      </c>
      <c r="K96" s="325" t="str">
        <f>IF(D96="","ZZZ9",IF(AND(#REF!&gt;0,#REF!&lt;5),D96&amp;#REF!,D96&amp;"9"))</f>
        <v>ZZZ9</v>
      </c>
      <c r="L96" s="326">
        <f t="shared" si="0"/>
        <v>999</v>
      </c>
      <c r="M96" s="340">
        <f t="shared" si="1"/>
        <v>999</v>
      </c>
      <c r="N96" s="336"/>
      <c r="O96" s="329"/>
      <c r="P96" s="328">
        <f t="shared" si="2"/>
        <v>999</v>
      </c>
      <c r="Q96" s="329"/>
    </row>
    <row r="97" spans="1:17" s="330" customFormat="1" ht="18.899999999999999" customHeight="1" x14ac:dyDescent="0.25">
      <c r="A97" s="316">
        <v>91</v>
      </c>
      <c r="B97" s="337"/>
      <c r="C97" s="337"/>
      <c r="D97" s="323"/>
      <c r="E97" s="320"/>
      <c r="F97" s="329"/>
      <c r="G97" s="329"/>
      <c r="H97" s="333"/>
      <c r="I97" s="334"/>
      <c r="J97" s="324" t="e">
        <f>IF(AND(Q97="",#REF!&gt;0,#REF!&lt;5),K97,)</f>
        <v>#REF!</v>
      </c>
      <c r="K97" s="325" t="str">
        <f>IF(D97="","ZZZ9",IF(AND(#REF!&gt;0,#REF!&lt;5),D97&amp;#REF!,D97&amp;"9"))</f>
        <v>ZZZ9</v>
      </c>
      <c r="L97" s="326">
        <f t="shared" si="0"/>
        <v>999</v>
      </c>
      <c r="M97" s="340">
        <f t="shared" si="1"/>
        <v>999</v>
      </c>
      <c r="N97" s="336"/>
      <c r="O97" s="329"/>
      <c r="P97" s="328">
        <f t="shared" si="2"/>
        <v>999</v>
      </c>
      <c r="Q97" s="329"/>
    </row>
    <row r="98" spans="1:17" s="330" customFormat="1" ht="18.899999999999999" customHeight="1" x14ac:dyDescent="0.25">
      <c r="A98" s="316">
        <v>92</v>
      </c>
      <c r="B98" s="337"/>
      <c r="C98" s="337"/>
      <c r="D98" s="323"/>
      <c r="E98" s="320"/>
      <c r="F98" s="329"/>
      <c r="G98" s="329"/>
      <c r="H98" s="333"/>
      <c r="I98" s="334"/>
      <c r="J98" s="324" t="e">
        <f>IF(AND(Q98="",#REF!&gt;0,#REF!&lt;5),K98,)</f>
        <v>#REF!</v>
      </c>
      <c r="K98" s="325" t="str">
        <f>IF(D98="","ZZZ9",IF(AND(#REF!&gt;0,#REF!&lt;5),D98&amp;#REF!,D98&amp;"9"))</f>
        <v>ZZZ9</v>
      </c>
      <c r="L98" s="326">
        <f t="shared" si="0"/>
        <v>999</v>
      </c>
      <c r="M98" s="340">
        <f t="shared" si="1"/>
        <v>999</v>
      </c>
      <c r="N98" s="336"/>
      <c r="O98" s="329"/>
      <c r="P98" s="328">
        <f t="shared" si="2"/>
        <v>999</v>
      </c>
      <c r="Q98" s="329"/>
    </row>
    <row r="99" spans="1:17" s="330" customFormat="1" ht="18.899999999999999" customHeight="1" x14ac:dyDescent="0.25">
      <c r="A99" s="316">
        <v>93</v>
      </c>
      <c r="B99" s="337"/>
      <c r="C99" s="337"/>
      <c r="D99" s="323"/>
      <c r="E99" s="320"/>
      <c r="F99" s="329"/>
      <c r="G99" s="329"/>
      <c r="H99" s="333"/>
      <c r="I99" s="334"/>
      <c r="J99" s="324" t="e">
        <f>IF(AND(Q99="",#REF!&gt;0,#REF!&lt;5),K99,)</f>
        <v>#REF!</v>
      </c>
      <c r="K99" s="325" t="str">
        <f>IF(D99="","ZZZ9",IF(AND(#REF!&gt;0,#REF!&lt;5),D99&amp;#REF!,D99&amp;"9"))</f>
        <v>ZZZ9</v>
      </c>
      <c r="L99" s="326">
        <f t="shared" si="0"/>
        <v>999</v>
      </c>
      <c r="M99" s="340">
        <f t="shared" si="1"/>
        <v>999</v>
      </c>
      <c r="N99" s="336"/>
      <c r="O99" s="329"/>
      <c r="P99" s="328">
        <f t="shared" si="2"/>
        <v>999</v>
      </c>
      <c r="Q99" s="329"/>
    </row>
    <row r="100" spans="1:17" s="330" customFormat="1" ht="18.899999999999999" customHeight="1" x14ac:dyDescent="0.25">
      <c r="A100" s="316">
        <v>94</v>
      </c>
      <c r="B100" s="337"/>
      <c r="C100" s="337"/>
      <c r="D100" s="323"/>
      <c r="E100" s="320"/>
      <c r="F100" s="329"/>
      <c r="G100" s="329"/>
      <c r="H100" s="333"/>
      <c r="I100" s="334"/>
      <c r="J100" s="324" t="e">
        <f>IF(AND(Q100="",#REF!&gt;0,#REF!&lt;5),K100,)</f>
        <v>#REF!</v>
      </c>
      <c r="K100" s="325" t="str">
        <f>IF(D100="","ZZZ9",IF(AND(#REF!&gt;0,#REF!&lt;5),D100&amp;#REF!,D100&amp;"9"))</f>
        <v>ZZZ9</v>
      </c>
      <c r="L100" s="326">
        <f t="shared" si="0"/>
        <v>999</v>
      </c>
      <c r="M100" s="340">
        <f t="shared" si="1"/>
        <v>999</v>
      </c>
      <c r="N100" s="336"/>
      <c r="O100" s="329"/>
      <c r="P100" s="328">
        <f t="shared" si="2"/>
        <v>999</v>
      </c>
      <c r="Q100" s="329"/>
    </row>
    <row r="101" spans="1:17" s="330" customFormat="1" ht="18.899999999999999" customHeight="1" x14ac:dyDescent="0.25">
      <c r="A101" s="316">
        <v>95</v>
      </c>
      <c r="B101" s="337"/>
      <c r="C101" s="337"/>
      <c r="D101" s="323"/>
      <c r="E101" s="320"/>
      <c r="F101" s="329"/>
      <c r="G101" s="329"/>
      <c r="H101" s="333"/>
      <c r="I101" s="334"/>
      <c r="J101" s="324" t="e">
        <f>IF(AND(Q101="",#REF!&gt;0,#REF!&lt;5),K101,)</f>
        <v>#REF!</v>
      </c>
      <c r="K101" s="325" t="str">
        <f>IF(D101="","ZZZ9",IF(AND(#REF!&gt;0,#REF!&lt;5),D101&amp;#REF!,D101&amp;"9"))</f>
        <v>ZZZ9</v>
      </c>
      <c r="L101" s="326">
        <f t="shared" si="0"/>
        <v>999</v>
      </c>
      <c r="M101" s="340">
        <f t="shared" si="1"/>
        <v>999</v>
      </c>
      <c r="N101" s="336"/>
      <c r="O101" s="329"/>
      <c r="P101" s="328">
        <f t="shared" si="2"/>
        <v>999</v>
      </c>
      <c r="Q101" s="329"/>
    </row>
    <row r="102" spans="1:17" s="330" customFormat="1" ht="18.899999999999999" customHeight="1" x14ac:dyDescent="0.25">
      <c r="A102" s="316">
        <v>96</v>
      </c>
      <c r="B102" s="337"/>
      <c r="C102" s="337"/>
      <c r="D102" s="323"/>
      <c r="E102" s="320"/>
      <c r="F102" s="329"/>
      <c r="G102" s="329"/>
      <c r="H102" s="333"/>
      <c r="I102" s="334"/>
      <c r="J102" s="324" t="e">
        <f>IF(AND(Q102="",#REF!&gt;0,#REF!&lt;5),K102,)</f>
        <v>#REF!</v>
      </c>
      <c r="K102" s="325" t="str">
        <f>IF(D102="","ZZZ9",IF(AND(#REF!&gt;0,#REF!&lt;5),D102&amp;#REF!,D102&amp;"9"))</f>
        <v>ZZZ9</v>
      </c>
      <c r="L102" s="326">
        <f t="shared" si="0"/>
        <v>999</v>
      </c>
      <c r="M102" s="340">
        <f t="shared" si="1"/>
        <v>999</v>
      </c>
      <c r="N102" s="336"/>
      <c r="O102" s="329"/>
      <c r="P102" s="328">
        <f t="shared" si="2"/>
        <v>999</v>
      </c>
      <c r="Q102" s="329"/>
    </row>
    <row r="103" spans="1:17" s="330" customFormat="1" ht="18.899999999999999" customHeight="1" x14ac:dyDescent="0.25">
      <c r="A103" s="316">
        <v>97</v>
      </c>
      <c r="B103" s="337"/>
      <c r="C103" s="337"/>
      <c r="D103" s="323"/>
      <c r="E103" s="320"/>
      <c r="F103" s="329"/>
      <c r="G103" s="329"/>
      <c r="H103" s="333"/>
      <c r="I103" s="334"/>
      <c r="J103" s="324" t="e">
        <f>IF(AND(Q103="",#REF!&gt;0,#REF!&lt;5),K103,)</f>
        <v>#REF!</v>
      </c>
      <c r="K103" s="325" t="str">
        <f>IF(D103="","ZZZ9",IF(AND(#REF!&gt;0,#REF!&lt;5),D103&amp;#REF!,D103&amp;"9"))</f>
        <v>ZZZ9</v>
      </c>
      <c r="L103" s="326">
        <f t="shared" si="0"/>
        <v>999</v>
      </c>
      <c r="M103" s="340">
        <f t="shared" si="1"/>
        <v>999</v>
      </c>
      <c r="N103" s="336"/>
      <c r="O103" s="329"/>
      <c r="P103" s="328">
        <f t="shared" si="2"/>
        <v>999</v>
      </c>
      <c r="Q103" s="329"/>
    </row>
    <row r="104" spans="1:17" s="330" customFormat="1" ht="18.899999999999999" customHeight="1" x14ac:dyDescent="0.25">
      <c r="A104" s="316">
        <v>98</v>
      </c>
      <c r="B104" s="337"/>
      <c r="C104" s="337"/>
      <c r="D104" s="323"/>
      <c r="E104" s="320"/>
      <c r="F104" s="329"/>
      <c r="G104" s="329"/>
      <c r="H104" s="333"/>
      <c r="I104" s="334"/>
      <c r="J104" s="324" t="e">
        <f>IF(AND(Q104="",#REF!&gt;0,#REF!&lt;5),K104,)</f>
        <v>#REF!</v>
      </c>
      <c r="K104" s="325" t="str">
        <f>IF(D104="","ZZZ9",IF(AND(#REF!&gt;0,#REF!&lt;5),D104&amp;#REF!,D104&amp;"9"))</f>
        <v>ZZZ9</v>
      </c>
      <c r="L104" s="326">
        <f t="shared" ref="L104:L156" si="3">IF(Q104="",999,Q104)</f>
        <v>999</v>
      </c>
      <c r="M104" s="340">
        <f t="shared" ref="M104:M156" si="4">IF(P104=999,999,1)</f>
        <v>999</v>
      </c>
      <c r="N104" s="336"/>
      <c r="O104" s="329"/>
      <c r="P104" s="328">
        <f t="shared" ref="P104:P156" si="5">IF(N104="DA",1,IF(N104="WC",2,IF(N104="SE",3,IF(N104="Q",4,IF(N104="LL",5,999)))))</f>
        <v>999</v>
      </c>
      <c r="Q104" s="329"/>
    </row>
    <row r="105" spans="1:17" s="330" customFormat="1" ht="18.899999999999999" customHeight="1" x14ac:dyDescent="0.25">
      <c r="A105" s="316">
        <v>99</v>
      </c>
      <c r="B105" s="337"/>
      <c r="C105" s="337"/>
      <c r="D105" s="323"/>
      <c r="E105" s="320"/>
      <c r="F105" s="329"/>
      <c r="G105" s="329"/>
      <c r="H105" s="333"/>
      <c r="I105" s="334"/>
      <c r="J105" s="324" t="e">
        <f>IF(AND(Q105="",#REF!&gt;0,#REF!&lt;5),K105,)</f>
        <v>#REF!</v>
      </c>
      <c r="K105" s="325" t="str">
        <f>IF(D105="","ZZZ9",IF(AND(#REF!&gt;0,#REF!&lt;5),D105&amp;#REF!,D105&amp;"9"))</f>
        <v>ZZZ9</v>
      </c>
      <c r="L105" s="326">
        <f t="shared" si="3"/>
        <v>999</v>
      </c>
      <c r="M105" s="340">
        <f t="shared" si="4"/>
        <v>999</v>
      </c>
      <c r="N105" s="336"/>
      <c r="O105" s="329"/>
      <c r="P105" s="328">
        <f t="shared" si="5"/>
        <v>999</v>
      </c>
      <c r="Q105" s="329"/>
    </row>
    <row r="106" spans="1:17" s="330" customFormat="1" ht="18.899999999999999" customHeight="1" x14ac:dyDescent="0.25">
      <c r="A106" s="316">
        <v>100</v>
      </c>
      <c r="B106" s="337"/>
      <c r="C106" s="337"/>
      <c r="D106" s="323"/>
      <c r="E106" s="320"/>
      <c r="F106" s="329"/>
      <c r="G106" s="329"/>
      <c r="H106" s="333"/>
      <c r="I106" s="334"/>
      <c r="J106" s="324" t="e">
        <f>IF(AND(Q106="",#REF!&gt;0,#REF!&lt;5),K106,)</f>
        <v>#REF!</v>
      </c>
      <c r="K106" s="325" t="str">
        <f>IF(D106="","ZZZ9",IF(AND(#REF!&gt;0,#REF!&lt;5),D106&amp;#REF!,D106&amp;"9"))</f>
        <v>ZZZ9</v>
      </c>
      <c r="L106" s="326">
        <f t="shared" si="3"/>
        <v>999</v>
      </c>
      <c r="M106" s="340">
        <f t="shared" si="4"/>
        <v>999</v>
      </c>
      <c r="N106" s="336"/>
      <c r="O106" s="329"/>
      <c r="P106" s="328">
        <f t="shared" si="5"/>
        <v>999</v>
      </c>
      <c r="Q106" s="329"/>
    </row>
    <row r="107" spans="1:17" s="330" customFormat="1" ht="18.899999999999999" customHeight="1" x14ac:dyDescent="0.25">
      <c r="A107" s="316">
        <v>101</v>
      </c>
      <c r="B107" s="337"/>
      <c r="C107" s="337"/>
      <c r="D107" s="323"/>
      <c r="E107" s="320"/>
      <c r="F107" s="329"/>
      <c r="G107" s="329"/>
      <c r="H107" s="333"/>
      <c r="I107" s="334"/>
      <c r="J107" s="324" t="e">
        <f>IF(AND(Q107="",#REF!&gt;0,#REF!&lt;5),K107,)</f>
        <v>#REF!</v>
      </c>
      <c r="K107" s="325" t="str">
        <f>IF(D107="","ZZZ9",IF(AND(#REF!&gt;0,#REF!&lt;5),D107&amp;#REF!,D107&amp;"9"))</f>
        <v>ZZZ9</v>
      </c>
      <c r="L107" s="326">
        <f t="shared" si="3"/>
        <v>999</v>
      </c>
      <c r="M107" s="340">
        <f t="shared" si="4"/>
        <v>999</v>
      </c>
      <c r="N107" s="336"/>
      <c r="O107" s="329"/>
      <c r="P107" s="328">
        <f t="shared" si="5"/>
        <v>999</v>
      </c>
      <c r="Q107" s="329"/>
    </row>
    <row r="108" spans="1:17" s="330" customFormat="1" ht="18.899999999999999" customHeight="1" x14ac:dyDescent="0.25">
      <c r="A108" s="316">
        <v>102</v>
      </c>
      <c r="B108" s="337"/>
      <c r="C108" s="337"/>
      <c r="D108" s="323"/>
      <c r="E108" s="320"/>
      <c r="F108" s="329"/>
      <c r="G108" s="329"/>
      <c r="H108" s="333"/>
      <c r="I108" s="334"/>
      <c r="J108" s="324" t="e">
        <f>IF(AND(Q108="",#REF!&gt;0,#REF!&lt;5),K108,)</f>
        <v>#REF!</v>
      </c>
      <c r="K108" s="325" t="str">
        <f>IF(D108="","ZZZ9",IF(AND(#REF!&gt;0,#REF!&lt;5),D108&amp;#REF!,D108&amp;"9"))</f>
        <v>ZZZ9</v>
      </c>
      <c r="L108" s="326">
        <f t="shared" si="3"/>
        <v>999</v>
      </c>
      <c r="M108" s="340">
        <f t="shared" si="4"/>
        <v>999</v>
      </c>
      <c r="N108" s="336"/>
      <c r="O108" s="329"/>
      <c r="P108" s="328">
        <f t="shared" si="5"/>
        <v>999</v>
      </c>
      <c r="Q108" s="329"/>
    </row>
    <row r="109" spans="1:17" s="330" customFormat="1" ht="18.899999999999999" customHeight="1" x14ac:dyDescent="0.25">
      <c r="A109" s="316">
        <v>103</v>
      </c>
      <c r="B109" s="337"/>
      <c r="C109" s="337"/>
      <c r="D109" s="323"/>
      <c r="E109" s="320"/>
      <c r="F109" s="329"/>
      <c r="G109" s="329"/>
      <c r="H109" s="333"/>
      <c r="I109" s="334"/>
      <c r="J109" s="324" t="e">
        <f>IF(AND(Q109="",#REF!&gt;0,#REF!&lt;5),K109,)</f>
        <v>#REF!</v>
      </c>
      <c r="K109" s="325" t="str">
        <f>IF(D109="","ZZZ9",IF(AND(#REF!&gt;0,#REF!&lt;5),D109&amp;#REF!,D109&amp;"9"))</f>
        <v>ZZZ9</v>
      </c>
      <c r="L109" s="326">
        <f t="shared" si="3"/>
        <v>999</v>
      </c>
      <c r="M109" s="340">
        <f t="shared" si="4"/>
        <v>999</v>
      </c>
      <c r="N109" s="336"/>
      <c r="O109" s="329"/>
      <c r="P109" s="328">
        <f t="shared" si="5"/>
        <v>999</v>
      </c>
      <c r="Q109" s="329"/>
    </row>
    <row r="110" spans="1:17" s="330" customFormat="1" ht="18.899999999999999" customHeight="1" x14ac:dyDescent="0.25">
      <c r="A110" s="316">
        <v>104</v>
      </c>
      <c r="B110" s="337"/>
      <c r="C110" s="337"/>
      <c r="D110" s="323"/>
      <c r="E110" s="320"/>
      <c r="F110" s="329"/>
      <c r="G110" s="329"/>
      <c r="H110" s="333"/>
      <c r="I110" s="334"/>
      <c r="J110" s="324" t="e">
        <f>IF(AND(Q110="",#REF!&gt;0,#REF!&lt;5),K110,)</f>
        <v>#REF!</v>
      </c>
      <c r="K110" s="325" t="str">
        <f>IF(D110="","ZZZ9",IF(AND(#REF!&gt;0,#REF!&lt;5),D110&amp;#REF!,D110&amp;"9"))</f>
        <v>ZZZ9</v>
      </c>
      <c r="L110" s="326">
        <f t="shared" si="3"/>
        <v>999</v>
      </c>
      <c r="M110" s="340">
        <f t="shared" si="4"/>
        <v>999</v>
      </c>
      <c r="N110" s="336"/>
      <c r="O110" s="329"/>
      <c r="P110" s="328">
        <f t="shared" si="5"/>
        <v>999</v>
      </c>
      <c r="Q110" s="329"/>
    </row>
    <row r="111" spans="1:17" s="330" customFormat="1" ht="18.899999999999999" customHeight="1" x14ac:dyDescent="0.25">
      <c r="A111" s="316">
        <v>105</v>
      </c>
      <c r="B111" s="337"/>
      <c r="C111" s="337"/>
      <c r="D111" s="323"/>
      <c r="E111" s="320"/>
      <c r="F111" s="329"/>
      <c r="G111" s="329"/>
      <c r="H111" s="333"/>
      <c r="I111" s="334"/>
      <c r="J111" s="324" t="e">
        <f>IF(AND(Q111="",#REF!&gt;0,#REF!&lt;5),K111,)</f>
        <v>#REF!</v>
      </c>
      <c r="K111" s="325" t="str">
        <f>IF(D111="","ZZZ9",IF(AND(#REF!&gt;0,#REF!&lt;5),D111&amp;#REF!,D111&amp;"9"))</f>
        <v>ZZZ9</v>
      </c>
      <c r="L111" s="326">
        <f t="shared" si="3"/>
        <v>999</v>
      </c>
      <c r="M111" s="340">
        <f t="shared" si="4"/>
        <v>999</v>
      </c>
      <c r="N111" s="336"/>
      <c r="O111" s="329"/>
      <c r="P111" s="328">
        <f t="shared" si="5"/>
        <v>999</v>
      </c>
      <c r="Q111" s="329"/>
    </row>
    <row r="112" spans="1:17" s="330" customFormat="1" ht="18.899999999999999" customHeight="1" x14ac:dyDescent="0.25">
      <c r="A112" s="316">
        <v>106</v>
      </c>
      <c r="B112" s="337"/>
      <c r="C112" s="337"/>
      <c r="D112" s="323"/>
      <c r="E112" s="320"/>
      <c r="F112" s="329"/>
      <c r="G112" s="329"/>
      <c r="H112" s="333"/>
      <c r="I112" s="334"/>
      <c r="J112" s="324" t="e">
        <f>IF(AND(Q112="",#REF!&gt;0,#REF!&lt;5),K112,)</f>
        <v>#REF!</v>
      </c>
      <c r="K112" s="325" t="str">
        <f>IF(D112="","ZZZ9",IF(AND(#REF!&gt;0,#REF!&lt;5),D112&amp;#REF!,D112&amp;"9"))</f>
        <v>ZZZ9</v>
      </c>
      <c r="L112" s="326">
        <f t="shared" si="3"/>
        <v>999</v>
      </c>
      <c r="M112" s="340">
        <f t="shared" si="4"/>
        <v>999</v>
      </c>
      <c r="N112" s="336"/>
      <c r="O112" s="329"/>
      <c r="P112" s="328">
        <f t="shared" si="5"/>
        <v>999</v>
      </c>
      <c r="Q112" s="329"/>
    </row>
    <row r="113" spans="1:17" s="330" customFormat="1" ht="18.899999999999999" customHeight="1" x14ac:dyDescent="0.25">
      <c r="A113" s="316">
        <v>107</v>
      </c>
      <c r="B113" s="337"/>
      <c r="C113" s="337"/>
      <c r="D113" s="323"/>
      <c r="E113" s="320"/>
      <c r="F113" s="329"/>
      <c r="G113" s="329"/>
      <c r="H113" s="333"/>
      <c r="I113" s="334"/>
      <c r="J113" s="324" t="e">
        <f>IF(AND(Q113="",#REF!&gt;0,#REF!&lt;5),K113,)</f>
        <v>#REF!</v>
      </c>
      <c r="K113" s="325" t="str">
        <f>IF(D113="","ZZZ9",IF(AND(#REF!&gt;0,#REF!&lt;5),D113&amp;#REF!,D113&amp;"9"))</f>
        <v>ZZZ9</v>
      </c>
      <c r="L113" s="326">
        <f t="shared" si="3"/>
        <v>999</v>
      </c>
      <c r="M113" s="340">
        <f t="shared" si="4"/>
        <v>999</v>
      </c>
      <c r="N113" s="336"/>
      <c r="O113" s="329"/>
      <c r="P113" s="328">
        <f t="shared" si="5"/>
        <v>999</v>
      </c>
      <c r="Q113" s="329"/>
    </row>
    <row r="114" spans="1:17" s="330" customFormat="1" ht="18.899999999999999" customHeight="1" x14ac:dyDescent="0.25">
      <c r="A114" s="316">
        <v>108</v>
      </c>
      <c r="B114" s="337"/>
      <c r="C114" s="337"/>
      <c r="D114" s="323"/>
      <c r="E114" s="320"/>
      <c r="F114" s="329"/>
      <c r="G114" s="329"/>
      <c r="H114" s="333"/>
      <c r="I114" s="334"/>
      <c r="J114" s="324" t="e">
        <f>IF(AND(Q114="",#REF!&gt;0,#REF!&lt;5),K114,)</f>
        <v>#REF!</v>
      </c>
      <c r="K114" s="325" t="str">
        <f>IF(D114="","ZZZ9",IF(AND(#REF!&gt;0,#REF!&lt;5),D114&amp;#REF!,D114&amp;"9"))</f>
        <v>ZZZ9</v>
      </c>
      <c r="L114" s="326">
        <f t="shared" si="3"/>
        <v>999</v>
      </c>
      <c r="M114" s="340">
        <f t="shared" si="4"/>
        <v>999</v>
      </c>
      <c r="N114" s="336"/>
      <c r="O114" s="329"/>
      <c r="P114" s="328">
        <f t="shared" si="5"/>
        <v>999</v>
      </c>
      <c r="Q114" s="329"/>
    </row>
    <row r="115" spans="1:17" s="330" customFormat="1" ht="18.899999999999999" customHeight="1" x14ac:dyDescent="0.25">
      <c r="A115" s="316">
        <v>109</v>
      </c>
      <c r="B115" s="337"/>
      <c r="C115" s="337"/>
      <c r="D115" s="323"/>
      <c r="E115" s="320"/>
      <c r="F115" s="329"/>
      <c r="G115" s="329"/>
      <c r="H115" s="333"/>
      <c r="I115" s="334"/>
      <c r="J115" s="324" t="e">
        <f>IF(AND(Q115="",#REF!&gt;0,#REF!&lt;5),K115,)</f>
        <v>#REF!</v>
      </c>
      <c r="K115" s="325" t="str">
        <f>IF(D115="","ZZZ9",IF(AND(#REF!&gt;0,#REF!&lt;5),D115&amp;#REF!,D115&amp;"9"))</f>
        <v>ZZZ9</v>
      </c>
      <c r="L115" s="326">
        <f t="shared" si="3"/>
        <v>999</v>
      </c>
      <c r="M115" s="340">
        <f t="shared" si="4"/>
        <v>999</v>
      </c>
      <c r="N115" s="336"/>
      <c r="O115" s="329"/>
      <c r="P115" s="328">
        <f t="shared" si="5"/>
        <v>999</v>
      </c>
      <c r="Q115" s="329"/>
    </row>
    <row r="116" spans="1:17" s="330" customFormat="1" ht="18.899999999999999" customHeight="1" x14ac:dyDescent="0.25">
      <c r="A116" s="316">
        <v>110</v>
      </c>
      <c r="B116" s="337"/>
      <c r="C116" s="337"/>
      <c r="D116" s="323"/>
      <c r="E116" s="320"/>
      <c r="F116" s="329"/>
      <c r="G116" s="329"/>
      <c r="H116" s="333"/>
      <c r="I116" s="334"/>
      <c r="J116" s="324" t="e">
        <f>IF(AND(Q116="",#REF!&gt;0,#REF!&lt;5),K116,)</f>
        <v>#REF!</v>
      </c>
      <c r="K116" s="325" t="str">
        <f>IF(D116="","ZZZ9",IF(AND(#REF!&gt;0,#REF!&lt;5),D116&amp;#REF!,D116&amp;"9"))</f>
        <v>ZZZ9</v>
      </c>
      <c r="L116" s="326">
        <f t="shared" si="3"/>
        <v>999</v>
      </c>
      <c r="M116" s="340">
        <f t="shared" si="4"/>
        <v>999</v>
      </c>
      <c r="N116" s="336"/>
      <c r="O116" s="329"/>
      <c r="P116" s="328">
        <f t="shared" si="5"/>
        <v>999</v>
      </c>
      <c r="Q116" s="329"/>
    </row>
    <row r="117" spans="1:17" s="330" customFormat="1" ht="18.899999999999999" customHeight="1" x14ac:dyDescent="0.25">
      <c r="A117" s="316">
        <v>111</v>
      </c>
      <c r="B117" s="337"/>
      <c r="C117" s="337"/>
      <c r="D117" s="323"/>
      <c r="E117" s="320"/>
      <c r="F117" s="329"/>
      <c r="G117" s="329"/>
      <c r="H117" s="333"/>
      <c r="I117" s="334"/>
      <c r="J117" s="324" t="e">
        <f>IF(AND(Q117="",#REF!&gt;0,#REF!&lt;5),K117,)</f>
        <v>#REF!</v>
      </c>
      <c r="K117" s="325" t="str">
        <f>IF(D117="","ZZZ9",IF(AND(#REF!&gt;0,#REF!&lt;5),D117&amp;#REF!,D117&amp;"9"))</f>
        <v>ZZZ9</v>
      </c>
      <c r="L117" s="326">
        <f t="shared" si="3"/>
        <v>999</v>
      </c>
      <c r="M117" s="340">
        <f t="shared" si="4"/>
        <v>999</v>
      </c>
      <c r="N117" s="336"/>
      <c r="O117" s="329"/>
      <c r="P117" s="328">
        <f t="shared" si="5"/>
        <v>999</v>
      </c>
      <c r="Q117" s="329"/>
    </row>
    <row r="118" spans="1:17" s="330" customFormat="1" ht="18.899999999999999" customHeight="1" x14ac:dyDescent="0.25">
      <c r="A118" s="316">
        <v>112</v>
      </c>
      <c r="B118" s="337"/>
      <c r="C118" s="337"/>
      <c r="D118" s="323"/>
      <c r="E118" s="320"/>
      <c r="F118" s="329"/>
      <c r="G118" s="329"/>
      <c r="H118" s="333"/>
      <c r="I118" s="334"/>
      <c r="J118" s="324" t="e">
        <f>IF(AND(Q118="",#REF!&gt;0,#REF!&lt;5),K118,)</f>
        <v>#REF!</v>
      </c>
      <c r="K118" s="325" t="str">
        <f>IF(D118="","ZZZ9",IF(AND(#REF!&gt;0,#REF!&lt;5),D118&amp;#REF!,D118&amp;"9"))</f>
        <v>ZZZ9</v>
      </c>
      <c r="L118" s="326">
        <f t="shared" si="3"/>
        <v>999</v>
      </c>
      <c r="M118" s="340">
        <f t="shared" si="4"/>
        <v>999</v>
      </c>
      <c r="N118" s="336"/>
      <c r="O118" s="329"/>
      <c r="P118" s="328">
        <f t="shared" si="5"/>
        <v>999</v>
      </c>
      <c r="Q118" s="329"/>
    </row>
    <row r="119" spans="1:17" s="330" customFormat="1" ht="18.899999999999999" customHeight="1" x14ac:dyDescent="0.25">
      <c r="A119" s="316">
        <v>113</v>
      </c>
      <c r="B119" s="337"/>
      <c r="C119" s="337"/>
      <c r="D119" s="323"/>
      <c r="E119" s="320"/>
      <c r="F119" s="329"/>
      <c r="G119" s="329"/>
      <c r="H119" s="333"/>
      <c r="I119" s="334"/>
      <c r="J119" s="324" t="e">
        <f>IF(AND(Q119="",#REF!&gt;0,#REF!&lt;5),K119,)</f>
        <v>#REF!</v>
      </c>
      <c r="K119" s="325" t="str">
        <f>IF(D119="","ZZZ9",IF(AND(#REF!&gt;0,#REF!&lt;5),D119&amp;#REF!,D119&amp;"9"))</f>
        <v>ZZZ9</v>
      </c>
      <c r="L119" s="326">
        <f t="shared" si="3"/>
        <v>999</v>
      </c>
      <c r="M119" s="340">
        <f t="shared" si="4"/>
        <v>999</v>
      </c>
      <c r="N119" s="336"/>
      <c r="O119" s="329"/>
      <c r="P119" s="328">
        <f t="shared" si="5"/>
        <v>999</v>
      </c>
      <c r="Q119" s="329"/>
    </row>
    <row r="120" spans="1:17" s="330" customFormat="1" ht="18.899999999999999" customHeight="1" x14ac:dyDescent="0.25">
      <c r="A120" s="316">
        <v>114</v>
      </c>
      <c r="B120" s="337"/>
      <c r="C120" s="337"/>
      <c r="D120" s="323"/>
      <c r="E120" s="320"/>
      <c r="F120" s="329"/>
      <c r="G120" s="329"/>
      <c r="H120" s="333"/>
      <c r="I120" s="334"/>
      <c r="J120" s="324" t="e">
        <f>IF(AND(Q120="",#REF!&gt;0,#REF!&lt;5),K120,)</f>
        <v>#REF!</v>
      </c>
      <c r="K120" s="325" t="str">
        <f>IF(D120="","ZZZ9",IF(AND(#REF!&gt;0,#REF!&lt;5),D120&amp;#REF!,D120&amp;"9"))</f>
        <v>ZZZ9</v>
      </c>
      <c r="L120" s="326">
        <f t="shared" si="3"/>
        <v>999</v>
      </c>
      <c r="M120" s="340">
        <f t="shared" si="4"/>
        <v>999</v>
      </c>
      <c r="N120" s="336"/>
      <c r="O120" s="329"/>
      <c r="P120" s="328">
        <f t="shared" si="5"/>
        <v>999</v>
      </c>
      <c r="Q120" s="329"/>
    </row>
    <row r="121" spans="1:17" s="330" customFormat="1" ht="18.899999999999999" customHeight="1" x14ac:dyDescent="0.25">
      <c r="A121" s="316">
        <v>115</v>
      </c>
      <c r="B121" s="337"/>
      <c r="C121" s="337"/>
      <c r="D121" s="323"/>
      <c r="E121" s="320"/>
      <c r="F121" s="329"/>
      <c r="G121" s="329"/>
      <c r="H121" s="333"/>
      <c r="I121" s="334"/>
      <c r="J121" s="324" t="e">
        <f>IF(AND(Q121="",#REF!&gt;0,#REF!&lt;5),K121,)</f>
        <v>#REF!</v>
      </c>
      <c r="K121" s="325" t="str">
        <f>IF(D121="","ZZZ9",IF(AND(#REF!&gt;0,#REF!&lt;5),D121&amp;#REF!,D121&amp;"9"))</f>
        <v>ZZZ9</v>
      </c>
      <c r="L121" s="326">
        <f t="shared" si="3"/>
        <v>999</v>
      </c>
      <c r="M121" s="340">
        <f t="shared" si="4"/>
        <v>999</v>
      </c>
      <c r="N121" s="336"/>
      <c r="O121" s="329"/>
      <c r="P121" s="328">
        <f t="shared" si="5"/>
        <v>999</v>
      </c>
      <c r="Q121" s="329"/>
    </row>
    <row r="122" spans="1:17" s="330" customFormat="1" ht="18.899999999999999" customHeight="1" x14ac:dyDescent="0.25">
      <c r="A122" s="316">
        <v>116</v>
      </c>
      <c r="B122" s="337"/>
      <c r="C122" s="337"/>
      <c r="D122" s="323"/>
      <c r="E122" s="320"/>
      <c r="F122" s="329"/>
      <c r="G122" s="329"/>
      <c r="H122" s="333"/>
      <c r="I122" s="334"/>
      <c r="J122" s="324" t="e">
        <f>IF(AND(Q122="",#REF!&gt;0,#REF!&lt;5),K122,)</f>
        <v>#REF!</v>
      </c>
      <c r="K122" s="325" t="str">
        <f>IF(D122="","ZZZ9",IF(AND(#REF!&gt;0,#REF!&lt;5),D122&amp;#REF!,D122&amp;"9"))</f>
        <v>ZZZ9</v>
      </c>
      <c r="L122" s="326">
        <f t="shared" si="3"/>
        <v>999</v>
      </c>
      <c r="M122" s="340">
        <f t="shared" si="4"/>
        <v>999</v>
      </c>
      <c r="N122" s="336"/>
      <c r="O122" s="329"/>
      <c r="P122" s="328">
        <f t="shared" si="5"/>
        <v>999</v>
      </c>
      <c r="Q122" s="329"/>
    </row>
    <row r="123" spans="1:17" s="330" customFormat="1" ht="18.899999999999999" customHeight="1" x14ac:dyDescent="0.25">
      <c r="A123" s="316">
        <v>117</v>
      </c>
      <c r="B123" s="337"/>
      <c r="C123" s="337"/>
      <c r="D123" s="323"/>
      <c r="E123" s="320"/>
      <c r="F123" s="329"/>
      <c r="G123" s="329"/>
      <c r="H123" s="333"/>
      <c r="I123" s="334"/>
      <c r="J123" s="324" t="e">
        <f>IF(AND(Q123="",#REF!&gt;0,#REF!&lt;5),K123,)</f>
        <v>#REF!</v>
      </c>
      <c r="K123" s="325" t="str">
        <f>IF(D123="","ZZZ9",IF(AND(#REF!&gt;0,#REF!&lt;5),D123&amp;#REF!,D123&amp;"9"))</f>
        <v>ZZZ9</v>
      </c>
      <c r="L123" s="326">
        <f t="shared" si="3"/>
        <v>999</v>
      </c>
      <c r="M123" s="340">
        <f t="shared" si="4"/>
        <v>999</v>
      </c>
      <c r="N123" s="336"/>
      <c r="O123" s="329"/>
      <c r="P123" s="328">
        <f t="shared" si="5"/>
        <v>999</v>
      </c>
      <c r="Q123" s="329"/>
    </row>
    <row r="124" spans="1:17" s="330" customFormat="1" ht="18.899999999999999" customHeight="1" x14ac:dyDescent="0.25">
      <c r="A124" s="316">
        <v>118</v>
      </c>
      <c r="B124" s="337"/>
      <c r="C124" s="337"/>
      <c r="D124" s="323"/>
      <c r="E124" s="320"/>
      <c r="F124" s="329"/>
      <c r="G124" s="329"/>
      <c r="H124" s="333"/>
      <c r="I124" s="334"/>
      <c r="J124" s="324" t="e">
        <f>IF(AND(Q124="",#REF!&gt;0,#REF!&lt;5),K124,)</f>
        <v>#REF!</v>
      </c>
      <c r="K124" s="325" t="str">
        <f>IF(D124="","ZZZ9",IF(AND(#REF!&gt;0,#REF!&lt;5),D124&amp;#REF!,D124&amp;"9"))</f>
        <v>ZZZ9</v>
      </c>
      <c r="L124" s="326">
        <f t="shared" si="3"/>
        <v>999</v>
      </c>
      <c r="M124" s="340">
        <f t="shared" si="4"/>
        <v>999</v>
      </c>
      <c r="N124" s="336"/>
      <c r="O124" s="329"/>
      <c r="P124" s="328">
        <f t="shared" si="5"/>
        <v>999</v>
      </c>
      <c r="Q124" s="329"/>
    </row>
    <row r="125" spans="1:17" s="330" customFormat="1" ht="18.899999999999999" customHeight="1" x14ac:dyDescent="0.25">
      <c r="A125" s="316">
        <v>119</v>
      </c>
      <c r="B125" s="337"/>
      <c r="C125" s="337"/>
      <c r="D125" s="323"/>
      <c r="E125" s="320"/>
      <c r="F125" s="329"/>
      <c r="G125" s="329"/>
      <c r="H125" s="333"/>
      <c r="I125" s="334"/>
      <c r="J125" s="324" t="e">
        <f>IF(AND(Q125="",#REF!&gt;0,#REF!&lt;5),K125,)</f>
        <v>#REF!</v>
      </c>
      <c r="K125" s="325" t="str">
        <f>IF(D125="","ZZZ9",IF(AND(#REF!&gt;0,#REF!&lt;5),D125&amp;#REF!,D125&amp;"9"))</f>
        <v>ZZZ9</v>
      </c>
      <c r="L125" s="326">
        <f t="shared" si="3"/>
        <v>999</v>
      </c>
      <c r="M125" s="340">
        <f t="shared" si="4"/>
        <v>999</v>
      </c>
      <c r="N125" s="336"/>
      <c r="O125" s="329"/>
      <c r="P125" s="328">
        <f t="shared" si="5"/>
        <v>999</v>
      </c>
      <c r="Q125" s="329"/>
    </row>
    <row r="126" spans="1:17" s="330" customFormat="1" ht="18.899999999999999" customHeight="1" x14ac:dyDescent="0.25">
      <c r="A126" s="316">
        <v>120</v>
      </c>
      <c r="B126" s="337"/>
      <c r="C126" s="337"/>
      <c r="D126" s="323"/>
      <c r="E126" s="320"/>
      <c r="F126" s="329"/>
      <c r="G126" s="329"/>
      <c r="H126" s="333"/>
      <c r="I126" s="334"/>
      <c r="J126" s="324" t="e">
        <f>IF(AND(Q126="",#REF!&gt;0,#REF!&lt;5),K126,)</f>
        <v>#REF!</v>
      </c>
      <c r="K126" s="325" t="str">
        <f>IF(D126="","ZZZ9",IF(AND(#REF!&gt;0,#REF!&lt;5),D126&amp;#REF!,D126&amp;"9"))</f>
        <v>ZZZ9</v>
      </c>
      <c r="L126" s="326">
        <f t="shared" si="3"/>
        <v>999</v>
      </c>
      <c r="M126" s="340">
        <f t="shared" si="4"/>
        <v>999</v>
      </c>
      <c r="N126" s="336"/>
      <c r="O126" s="329"/>
      <c r="P126" s="328">
        <f t="shared" si="5"/>
        <v>999</v>
      </c>
      <c r="Q126" s="329"/>
    </row>
    <row r="127" spans="1:17" s="330" customFormat="1" ht="18.899999999999999" customHeight="1" x14ac:dyDescent="0.25">
      <c r="A127" s="316">
        <v>121</v>
      </c>
      <c r="B127" s="337"/>
      <c r="C127" s="337"/>
      <c r="D127" s="323"/>
      <c r="E127" s="320"/>
      <c r="F127" s="329"/>
      <c r="G127" s="329"/>
      <c r="H127" s="333"/>
      <c r="I127" s="334"/>
      <c r="J127" s="324" t="e">
        <f>IF(AND(Q127="",#REF!&gt;0,#REF!&lt;5),K127,)</f>
        <v>#REF!</v>
      </c>
      <c r="K127" s="325" t="str">
        <f>IF(D127="","ZZZ9",IF(AND(#REF!&gt;0,#REF!&lt;5),D127&amp;#REF!,D127&amp;"9"))</f>
        <v>ZZZ9</v>
      </c>
      <c r="L127" s="326">
        <f t="shared" si="3"/>
        <v>999</v>
      </c>
      <c r="M127" s="340">
        <f t="shared" si="4"/>
        <v>999</v>
      </c>
      <c r="N127" s="336"/>
      <c r="O127" s="329"/>
      <c r="P127" s="328">
        <f t="shared" si="5"/>
        <v>999</v>
      </c>
      <c r="Q127" s="329"/>
    </row>
    <row r="128" spans="1:17" s="330" customFormat="1" ht="18.899999999999999" customHeight="1" x14ac:dyDescent="0.25">
      <c r="A128" s="316">
        <v>122</v>
      </c>
      <c r="B128" s="337"/>
      <c r="C128" s="337"/>
      <c r="D128" s="323"/>
      <c r="E128" s="320"/>
      <c r="F128" s="329"/>
      <c r="G128" s="329"/>
      <c r="H128" s="333"/>
      <c r="I128" s="334"/>
      <c r="J128" s="324" t="e">
        <f>IF(AND(Q128="",#REF!&gt;0,#REF!&lt;5),K128,)</f>
        <v>#REF!</v>
      </c>
      <c r="K128" s="325" t="str">
        <f>IF(D128="","ZZZ9",IF(AND(#REF!&gt;0,#REF!&lt;5),D128&amp;#REF!,D128&amp;"9"))</f>
        <v>ZZZ9</v>
      </c>
      <c r="L128" s="326">
        <f t="shared" si="3"/>
        <v>999</v>
      </c>
      <c r="M128" s="340">
        <f t="shared" si="4"/>
        <v>999</v>
      </c>
      <c r="N128" s="336"/>
      <c r="O128" s="329"/>
      <c r="P128" s="328">
        <f t="shared" si="5"/>
        <v>999</v>
      </c>
      <c r="Q128" s="329"/>
    </row>
    <row r="129" spans="1:17" s="330" customFormat="1" ht="18.899999999999999" customHeight="1" x14ac:dyDescent="0.25">
      <c r="A129" s="316">
        <v>123</v>
      </c>
      <c r="B129" s="337"/>
      <c r="C129" s="337"/>
      <c r="D129" s="323"/>
      <c r="E129" s="320"/>
      <c r="F129" s="329"/>
      <c r="G129" s="329"/>
      <c r="H129" s="333"/>
      <c r="I129" s="334"/>
      <c r="J129" s="324" t="e">
        <f>IF(AND(Q129="",#REF!&gt;0,#REF!&lt;5),K129,)</f>
        <v>#REF!</v>
      </c>
      <c r="K129" s="325" t="str">
        <f>IF(D129="","ZZZ9",IF(AND(#REF!&gt;0,#REF!&lt;5),D129&amp;#REF!,D129&amp;"9"))</f>
        <v>ZZZ9</v>
      </c>
      <c r="L129" s="326">
        <f t="shared" si="3"/>
        <v>999</v>
      </c>
      <c r="M129" s="340">
        <f t="shared" si="4"/>
        <v>999</v>
      </c>
      <c r="N129" s="336"/>
      <c r="O129" s="329"/>
      <c r="P129" s="328">
        <f t="shared" si="5"/>
        <v>999</v>
      </c>
      <c r="Q129" s="329"/>
    </row>
    <row r="130" spans="1:17" s="330" customFormat="1" ht="18.899999999999999" customHeight="1" x14ac:dyDescent="0.25">
      <c r="A130" s="316">
        <v>124</v>
      </c>
      <c r="B130" s="337"/>
      <c r="C130" s="337"/>
      <c r="D130" s="323"/>
      <c r="E130" s="320"/>
      <c r="F130" s="329"/>
      <c r="G130" s="329"/>
      <c r="H130" s="333"/>
      <c r="I130" s="334"/>
      <c r="J130" s="324" t="e">
        <f>IF(AND(Q130="",#REF!&gt;0,#REF!&lt;5),K130,)</f>
        <v>#REF!</v>
      </c>
      <c r="K130" s="325" t="str">
        <f>IF(D130="","ZZZ9",IF(AND(#REF!&gt;0,#REF!&lt;5),D130&amp;#REF!,D130&amp;"9"))</f>
        <v>ZZZ9</v>
      </c>
      <c r="L130" s="326">
        <f t="shared" si="3"/>
        <v>999</v>
      </c>
      <c r="M130" s="340">
        <f t="shared" si="4"/>
        <v>999</v>
      </c>
      <c r="N130" s="336"/>
      <c r="O130" s="329"/>
      <c r="P130" s="328">
        <f t="shared" si="5"/>
        <v>999</v>
      </c>
      <c r="Q130" s="329"/>
    </row>
    <row r="131" spans="1:17" s="330" customFormat="1" ht="18.899999999999999" customHeight="1" x14ac:dyDescent="0.25">
      <c r="A131" s="316">
        <v>125</v>
      </c>
      <c r="B131" s="337"/>
      <c r="C131" s="337"/>
      <c r="D131" s="323"/>
      <c r="E131" s="320"/>
      <c r="F131" s="329"/>
      <c r="G131" s="329"/>
      <c r="H131" s="333"/>
      <c r="I131" s="334"/>
      <c r="J131" s="324" t="e">
        <f>IF(AND(Q131="",#REF!&gt;0,#REF!&lt;5),K131,)</f>
        <v>#REF!</v>
      </c>
      <c r="K131" s="325" t="str">
        <f>IF(D131="","ZZZ9",IF(AND(#REF!&gt;0,#REF!&lt;5),D131&amp;#REF!,D131&amp;"9"))</f>
        <v>ZZZ9</v>
      </c>
      <c r="L131" s="326">
        <f t="shared" si="3"/>
        <v>999</v>
      </c>
      <c r="M131" s="340">
        <f t="shared" si="4"/>
        <v>999</v>
      </c>
      <c r="N131" s="336"/>
      <c r="O131" s="329"/>
      <c r="P131" s="328">
        <f t="shared" si="5"/>
        <v>999</v>
      </c>
      <c r="Q131" s="329"/>
    </row>
    <row r="132" spans="1:17" s="330" customFormat="1" ht="18.899999999999999" customHeight="1" x14ac:dyDescent="0.25">
      <c r="A132" s="316">
        <v>126</v>
      </c>
      <c r="B132" s="337"/>
      <c r="C132" s="337"/>
      <c r="D132" s="323"/>
      <c r="E132" s="320"/>
      <c r="F132" s="329"/>
      <c r="G132" s="329"/>
      <c r="H132" s="333"/>
      <c r="I132" s="334"/>
      <c r="J132" s="324" t="e">
        <f>IF(AND(Q132="",#REF!&gt;0,#REF!&lt;5),K132,)</f>
        <v>#REF!</v>
      </c>
      <c r="K132" s="325" t="str">
        <f>IF(D132="","ZZZ9",IF(AND(#REF!&gt;0,#REF!&lt;5),D132&amp;#REF!,D132&amp;"9"))</f>
        <v>ZZZ9</v>
      </c>
      <c r="L132" s="326">
        <f t="shared" si="3"/>
        <v>999</v>
      </c>
      <c r="M132" s="340">
        <f t="shared" si="4"/>
        <v>999</v>
      </c>
      <c r="N132" s="336"/>
      <c r="O132" s="329"/>
      <c r="P132" s="328">
        <f t="shared" si="5"/>
        <v>999</v>
      </c>
      <c r="Q132" s="329"/>
    </row>
    <row r="133" spans="1:17" s="330" customFormat="1" ht="18.899999999999999" customHeight="1" x14ac:dyDescent="0.25">
      <c r="A133" s="316">
        <v>127</v>
      </c>
      <c r="B133" s="337"/>
      <c r="C133" s="337"/>
      <c r="D133" s="323"/>
      <c r="E133" s="320"/>
      <c r="F133" s="329"/>
      <c r="G133" s="329"/>
      <c r="H133" s="333"/>
      <c r="I133" s="334"/>
      <c r="J133" s="324" t="e">
        <f>IF(AND(Q133="",#REF!&gt;0,#REF!&lt;5),K133,)</f>
        <v>#REF!</v>
      </c>
      <c r="K133" s="325" t="str">
        <f>IF(D133="","ZZZ9",IF(AND(#REF!&gt;0,#REF!&lt;5),D133&amp;#REF!,D133&amp;"9"))</f>
        <v>ZZZ9</v>
      </c>
      <c r="L133" s="326">
        <f t="shared" si="3"/>
        <v>999</v>
      </c>
      <c r="M133" s="340">
        <f t="shared" si="4"/>
        <v>999</v>
      </c>
      <c r="N133" s="336"/>
      <c r="O133" s="329"/>
      <c r="P133" s="328">
        <f t="shared" si="5"/>
        <v>999</v>
      </c>
      <c r="Q133" s="329"/>
    </row>
    <row r="134" spans="1:17" s="330" customFormat="1" ht="18.899999999999999" customHeight="1" x14ac:dyDescent="0.25">
      <c r="A134" s="316">
        <v>128</v>
      </c>
      <c r="B134" s="337"/>
      <c r="C134" s="337"/>
      <c r="D134" s="323"/>
      <c r="E134" s="320"/>
      <c r="F134" s="329"/>
      <c r="G134" s="329"/>
      <c r="H134" s="333"/>
      <c r="I134" s="334"/>
      <c r="J134" s="324" t="e">
        <f>IF(AND(Q134="",#REF!&gt;0,#REF!&lt;5),K134,)</f>
        <v>#REF!</v>
      </c>
      <c r="K134" s="325" t="str">
        <f>IF(D134="","ZZZ9",IF(AND(#REF!&gt;0,#REF!&lt;5),D134&amp;#REF!,D134&amp;"9"))</f>
        <v>ZZZ9</v>
      </c>
      <c r="L134" s="326">
        <f t="shared" si="3"/>
        <v>999</v>
      </c>
      <c r="M134" s="340">
        <f t="shared" si="4"/>
        <v>999</v>
      </c>
      <c r="N134" s="336"/>
      <c r="O134" s="334"/>
      <c r="P134" s="345">
        <f t="shared" si="5"/>
        <v>999</v>
      </c>
      <c r="Q134" s="334"/>
    </row>
    <row r="135" spans="1:17" x14ac:dyDescent="0.25">
      <c r="A135" s="316">
        <v>129</v>
      </c>
      <c r="B135" s="337"/>
      <c r="C135" s="337"/>
      <c r="D135" s="323"/>
      <c r="E135" s="320"/>
      <c r="F135" s="329"/>
      <c r="G135" s="329"/>
      <c r="H135" s="333"/>
      <c r="I135" s="334"/>
      <c r="J135" s="324" t="e">
        <f>IF(AND(Q135="",#REF!&gt;0,#REF!&lt;5),K135,)</f>
        <v>#REF!</v>
      </c>
      <c r="K135" s="325" t="str">
        <f>IF(D135="","ZZZ9",IF(AND(#REF!&gt;0,#REF!&lt;5),D135&amp;#REF!,D135&amp;"9"))</f>
        <v>ZZZ9</v>
      </c>
      <c r="L135" s="326">
        <f t="shared" si="3"/>
        <v>999</v>
      </c>
      <c r="M135" s="340">
        <f t="shared" si="4"/>
        <v>999</v>
      </c>
      <c r="N135" s="336"/>
      <c r="O135" s="329"/>
      <c r="P135" s="328">
        <f t="shared" si="5"/>
        <v>999</v>
      </c>
      <c r="Q135" s="329"/>
    </row>
    <row r="136" spans="1:17" x14ac:dyDescent="0.25">
      <c r="A136" s="316">
        <v>130</v>
      </c>
      <c r="B136" s="337"/>
      <c r="C136" s="337"/>
      <c r="D136" s="323"/>
      <c r="E136" s="320"/>
      <c r="F136" s="329"/>
      <c r="G136" s="329"/>
      <c r="H136" s="333"/>
      <c r="I136" s="334"/>
      <c r="J136" s="324" t="e">
        <f>IF(AND(Q136="",#REF!&gt;0,#REF!&lt;5),K136,)</f>
        <v>#REF!</v>
      </c>
      <c r="K136" s="325" t="str">
        <f>IF(D136="","ZZZ9",IF(AND(#REF!&gt;0,#REF!&lt;5),D136&amp;#REF!,D136&amp;"9"))</f>
        <v>ZZZ9</v>
      </c>
      <c r="L136" s="326">
        <f t="shared" si="3"/>
        <v>999</v>
      </c>
      <c r="M136" s="340">
        <f t="shared" si="4"/>
        <v>999</v>
      </c>
      <c r="N136" s="336"/>
      <c r="O136" s="329"/>
      <c r="P136" s="328">
        <f t="shared" si="5"/>
        <v>999</v>
      </c>
      <c r="Q136" s="329"/>
    </row>
    <row r="137" spans="1:17" x14ac:dyDescent="0.25">
      <c r="A137" s="316">
        <v>131</v>
      </c>
      <c r="B137" s="337"/>
      <c r="C137" s="337"/>
      <c r="D137" s="323"/>
      <c r="E137" s="320"/>
      <c r="F137" s="329"/>
      <c r="G137" s="329"/>
      <c r="H137" s="333"/>
      <c r="I137" s="334"/>
      <c r="J137" s="324" t="e">
        <f>IF(AND(Q137="",#REF!&gt;0,#REF!&lt;5),K137,)</f>
        <v>#REF!</v>
      </c>
      <c r="K137" s="325" t="str">
        <f>IF(D137="","ZZZ9",IF(AND(#REF!&gt;0,#REF!&lt;5),D137&amp;#REF!,D137&amp;"9"))</f>
        <v>ZZZ9</v>
      </c>
      <c r="L137" s="326">
        <f t="shared" si="3"/>
        <v>999</v>
      </c>
      <c r="M137" s="340">
        <f t="shared" si="4"/>
        <v>999</v>
      </c>
      <c r="N137" s="336"/>
      <c r="O137" s="329"/>
      <c r="P137" s="328">
        <f t="shared" si="5"/>
        <v>999</v>
      </c>
      <c r="Q137" s="329"/>
    </row>
    <row r="138" spans="1:17" x14ac:dyDescent="0.25">
      <c r="A138" s="316">
        <v>132</v>
      </c>
      <c r="B138" s="337"/>
      <c r="C138" s="337"/>
      <c r="D138" s="323"/>
      <c r="E138" s="320"/>
      <c r="F138" s="329"/>
      <c r="G138" s="329"/>
      <c r="H138" s="333"/>
      <c r="I138" s="334"/>
      <c r="J138" s="324" t="e">
        <f>IF(AND(Q138="",#REF!&gt;0,#REF!&lt;5),K138,)</f>
        <v>#REF!</v>
      </c>
      <c r="K138" s="325" t="str">
        <f>IF(D138="","ZZZ9",IF(AND(#REF!&gt;0,#REF!&lt;5),D138&amp;#REF!,D138&amp;"9"))</f>
        <v>ZZZ9</v>
      </c>
      <c r="L138" s="326">
        <f t="shared" si="3"/>
        <v>999</v>
      </c>
      <c r="M138" s="340">
        <f t="shared" si="4"/>
        <v>999</v>
      </c>
      <c r="N138" s="336"/>
      <c r="O138" s="329"/>
      <c r="P138" s="328">
        <f t="shared" si="5"/>
        <v>999</v>
      </c>
      <c r="Q138" s="329"/>
    </row>
    <row r="139" spans="1:17" x14ac:dyDescent="0.25">
      <c r="A139" s="316">
        <v>133</v>
      </c>
      <c r="B139" s="337"/>
      <c r="C139" s="337"/>
      <c r="D139" s="323"/>
      <c r="E139" s="320"/>
      <c r="F139" s="329"/>
      <c r="G139" s="329"/>
      <c r="H139" s="333"/>
      <c r="I139" s="334"/>
      <c r="J139" s="324" t="e">
        <f>IF(AND(Q139="",#REF!&gt;0,#REF!&lt;5),K139,)</f>
        <v>#REF!</v>
      </c>
      <c r="K139" s="325" t="str">
        <f>IF(D139="","ZZZ9",IF(AND(#REF!&gt;0,#REF!&lt;5),D139&amp;#REF!,D139&amp;"9"))</f>
        <v>ZZZ9</v>
      </c>
      <c r="L139" s="326">
        <f t="shared" si="3"/>
        <v>999</v>
      </c>
      <c r="M139" s="340">
        <f t="shared" si="4"/>
        <v>999</v>
      </c>
      <c r="N139" s="336"/>
      <c r="O139" s="329"/>
      <c r="P139" s="328">
        <f t="shared" si="5"/>
        <v>999</v>
      </c>
      <c r="Q139" s="329"/>
    </row>
    <row r="140" spans="1:17" x14ac:dyDescent="0.25">
      <c r="A140" s="316">
        <v>134</v>
      </c>
      <c r="B140" s="337"/>
      <c r="C140" s="337"/>
      <c r="D140" s="323"/>
      <c r="E140" s="320"/>
      <c r="F140" s="329"/>
      <c r="G140" s="329"/>
      <c r="H140" s="333"/>
      <c r="I140" s="334"/>
      <c r="J140" s="324" t="e">
        <f>IF(AND(Q140="",#REF!&gt;0,#REF!&lt;5),K140,)</f>
        <v>#REF!</v>
      </c>
      <c r="K140" s="325" t="str">
        <f>IF(D140="","ZZZ9",IF(AND(#REF!&gt;0,#REF!&lt;5),D140&amp;#REF!,D140&amp;"9"))</f>
        <v>ZZZ9</v>
      </c>
      <c r="L140" s="326">
        <f t="shared" si="3"/>
        <v>999</v>
      </c>
      <c r="M140" s="340">
        <f t="shared" si="4"/>
        <v>999</v>
      </c>
      <c r="N140" s="336"/>
      <c r="O140" s="329"/>
      <c r="P140" s="328">
        <f t="shared" si="5"/>
        <v>999</v>
      </c>
      <c r="Q140" s="329"/>
    </row>
    <row r="141" spans="1:17" x14ac:dyDescent="0.25">
      <c r="A141" s="316">
        <v>135</v>
      </c>
      <c r="B141" s="337"/>
      <c r="C141" s="337"/>
      <c r="D141" s="323"/>
      <c r="E141" s="320"/>
      <c r="F141" s="329"/>
      <c r="G141" s="329"/>
      <c r="H141" s="333"/>
      <c r="I141" s="334"/>
      <c r="J141" s="324" t="e">
        <f>IF(AND(Q141="",#REF!&gt;0,#REF!&lt;5),K141,)</f>
        <v>#REF!</v>
      </c>
      <c r="K141" s="325" t="str">
        <f>IF(D141="","ZZZ9",IF(AND(#REF!&gt;0,#REF!&lt;5),D141&amp;#REF!,D141&amp;"9"))</f>
        <v>ZZZ9</v>
      </c>
      <c r="L141" s="326">
        <f t="shared" si="3"/>
        <v>999</v>
      </c>
      <c r="M141" s="340">
        <f t="shared" si="4"/>
        <v>999</v>
      </c>
      <c r="N141" s="336"/>
      <c r="O141" s="334"/>
      <c r="P141" s="345">
        <f t="shared" si="5"/>
        <v>999</v>
      </c>
      <c r="Q141" s="334"/>
    </row>
    <row r="142" spans="1:17" x14ac:dyDescent="0.25">
      <c r="A142" s="316">
        <v>136</v>
      </c>
      <c r="B142" s="337"/>
      <c r="C142" s="337"/>
      <c r="D142" s="323"/>
      <c r="E142" s="320"/>
      <c r="F142" s="329"/>
      <c r="G142" s="329"/>
      <c r="H142" s="333"/>
      <c r="I142" s="334"/>
      <c r="J142" s="324" t="e">
        <f>IF(AND(Q142="",#REF!&gt;0,#REF!&lt;5),K142,)</f>
        <v>#REF!</v>
      </c>
      <c r="K142" s="325" t="str">
        <f>IF(D142="","ZZZ9",IF(AND(#REF!&gt;0,#REF!&lt;5),D142&amp;#REF!,D142&amp;"9"))</f>
        <v>ZZZ9</v>
      </c>
      <c r="L142" s="326">
        <f t="shared" si="3"/>
        <v>999</v>
      </c>
      <c r="M142" s="340">
        <f t="shared" si="4"/>
        <v>999</v>
      </c>
      <c r="N142" s="336"/>
      <c r="O142" s="329"/>
      <c r="P142" s="328">
        <f t="shared" si="5"/>
        <v>999</v>
      </c>
      <c r="Q142" s="329"/>
    </row>
    <row r="143" spans="1:17" x14ac:dyDescent="0.25">
      <c r="A143" s="316">
        <v>137</v>
      </c>
      <c r="B143" s="337"/>
      <c r="C143" s="337"/>
      <c r="D143" s="323"/>
      <c r="E143" s="320"/>
      <c r="F143" s="329"/>
      <c r="G143" s="329"/>
      <c r="H143" s="333"/>
      <c r="I143" s="334"/>
      <c r="J143" s="324" t="e">
        <f>IF(AND(Q143="",#REF!&gt;0,#REF!&lt;5),K143,)</f>
        <v>#REF!</v>
      </c>
      <c r="K143" s="325" t="str">
        <f>IF(D143="","ZZZ9",IF(AND(#REF!&gt;0,#REF!&lt;5),D143&amp;#REF!,D143&amp;"9"))</f>
        <v>ZZZ9</v>
      </c>
      <c r="L143" s="326">
        <f t="shared" si="3"/>
        <v>999</v>
      </c>
      <c r="M143" s="340">
        <f t="shared" si="4"/>
        <v>999</v>
      </c>
      <c r="N143" s="336"/>
      <c r="O143" s="329"/>
      <c r="P143" s="328">
        <f t="shared" si="5"/>
        <v>999</v>
      </c>
      <c r="Q143" s="329"/>
    </row>
    <row r="144" spans="1:17" x14ac:dyDescent="0.25">
      <c r="A144" s="316">
        <v>138</v>
      </c>
      <c r="B144" s="337"/>
      <c r="C144" s="337"/>
      <c r="D144" s="323"/>
      <c r="E144" s="320"/>
      <c r="F144" s="329"/>
      <c r="G144" s="329"/>
      <c r="H144" s="333"/>
      <c r="I144" s="334"/>
      <c r="J144" s="324" t="e">
        <f>IF(AND(Q144="",#REF!&gt;0,#REF!&lt;5),K144,)</f>
        <v>#REF!</v>
      </c>
      <c r="K144" s="325" t="str">
        <f>IF(D144="","ZZZ9",IF(AND(#REF!&gt;0,#REF!&lt;5),D144&amp;#REF!,D144&amp;"9"))</f>
        <v>ZZZ9</v>
      </c>
      <c r="L144" s="326">
        <f t="shared" si="3"/>
        <v>999</v>
      </c>
      <c r="M144" s="340">
        <f t="shared" si="4"/>
        <v>999</v>
      </c>
      <c r="N144" s="336"/>
      <c r="O144" s="329"/>
      <c r="P144" s="328">
        <f t="shared" si="5"/>
        <v>999</v>
      </c>
      <c r="Q144" s="329"/>
    </row>
    <row r="145" spans="1:17" x14ac:dyDescent="0.25">
      <c r="A145" s="316">
        <v>139</v>
      </c>
      <c r="B145" s="337"/>
      <c r="C145" s="337"/>
      <c r="D145" s="323"/>
      <c r="E145" s="320"/>
      <c r="F145" s="329"/>
      <c r="G145" s="329"/>
      <c r="H145" s="333"/>
      <c r="I145" s="334"/>
      <c r="J145" s="324" t="e">
        <f>IF(AND(Q145="",#REF!&gt;0,#REF!&lt;5),K145,)</f>
        <v>#REF!</v>
      </c>
      <c r="K145" s="325" t="str">
        <f>IF(D145="","ZZZ9",IF(AND(#REF!&gt;0,#REF!&lt;5),D145&amp;#REF!,D145&amp;"9"))</f>
        <v>ZZZ9</v>
      </c>
      <c r="L145" s="326">
        <f t="shared" si="3"/>
        <v>999</v>
      </c>
      <c r="M145" s="340">
        <f t="shared" si="4"/>
        <v>999</v>
      </c>
      <c r="N145" s="336"/>
      <c r="O145" s="329"/>
      <c r="P145" s="328">
        <f t="shared" si="5"/>
        <v>999</v>
      </c>
      <c r="Q145" s="329"/>
    </row>
    <row r="146" spans="1:17" x14ac:dyDescent="0.25">
      <c r="A146" s="316">
        <v>140</v>
      </c>
      <c r="B146" s="337"/>
      <c r="C146" s="337"/>
      <c r="D146" s="323"/>
      <c r="E146" s="320"/>
      <c r="F146" s="329"/>
      <c r="G146" s="329"/>
      <c r="H146" s="333"/>
      <c r="I146" s="334"/>
      <c r="J146" s="324" t="e">
        <f>IF(AND(Q146="",#REF!&gt;0,#REF!&lt;5),K146,)</f>
        <v>#REF!</v>
      </c>
      <c r="K146" s="325" t="str">
        <f>IF(D146="","ZZZ9",IF(AND(#REF!&gt;0,#REF!&lt;5),D146&amp;#REF!,D146&amp;"9"))</f>
        <v>ZZZ9</v>
      </c>
      <c r="L146" s="326">
        <f t="shared" si="3"/>
        <v>999</v>
      </c>
      <c r="M146" s="340">
        <f t="shared" si="4"/>
        <v>999</v>
      </c>
      <c r="N146" s="336"/>
      <c r="O146" s="329"/>
      <c r="P146" s="328">
        <f t="shared" si="5"/>
        <v>999</v>
      </c>
      <c r="Q146" s="329"/>
    </row>
    <row r="147" spans="1:17" x14ac:dyDescent="0.25">
      <c r="A147" s="316">
        <v>141</v>
      </c>
      <c r="B147" s="337"/>
      <c r="C147" s="337"/>
      <c r="D147" s="323"/>
      <c r="E147" s="320"/>
      <c r="F147" s="329"/>
      <c r="G147" s="329"/>
      <c r="H147" s="333"/>
      <c r="I147" s="334"/>
      <c r="J147" s="324" t="e">
        <f>IF(AND(Q147="",#REF!&gt;0,#REF!&lt;5),K147,)</f>
        <v>#REF!</v>
      </c>
      <c r="K147" s="325" t="str">
        <f>IF(D147="","ZZZ9",IF(AND(#REF!&gt;0,#REF!&lt;5),D147&amp;#REF!,D147&amp;"9"))</f>
        <v>ZZZ9</v>
      </c>
      <c r="L147" s="326">
        <f t="shared" si="3"/>
        <v>999</v>
      </c>
      <c r="M147" s="340">
        <f t="shared" si="4"/>
        <v>999</v>
      </c>
      <c r="N147" s="336"/>
      <c r="O147" s="329"/>
      <c r="P147" s="328">
        <f t="shared" si="5"/>
        <v>999</v>
      </c>
      <c r="Q147" s="329"/>
    </row>
    <row r="148" spans="1:17" x14ac:dyDescent="0.25">
      <c r="A148" s="316">
        <v>142</v>
      </c>
      <c r="B148" s="337"/>
      <c r="C148" s="337"/>
      <c r="D148" s="323"/>
      <c r="E148" s="320"/>
      <c r="F148" s="329"/>
      <c r="G148" s="329"/>
      <c r="H148" s="333"/>
      <c r="I148" s="334"/>
      <c r="J148" s="324" t="e">
        <f>IF(AND(Q148="",#REF!&gt;0,#REF!&lt;5),K148,)</f>
        <v>#REF!</v>
      </c>
      <c r="K148" s="325" t="str">
        <f>IF(D148="","ZZZ9",IF(AND(#REF!&gt;0,#REF!&lt;5),D148&amp;#REF!,D148&amp;"9"))</f>
        <v>ZZZ9</v>
      </c>
      <c r="L148" s="326">
        <f t="shared" si="3"/>
        <v>999</v>
      </c>
      <c r="M148" s="340">
        <f t="shared" si="4"/>
        <v>999</v>
      </c>
      <c r="N148" s="336"/>
      <c r="O148" s="334"/>
      <c r="P148" s="345">
        <f t="shared" si="5"/>
        <v>999</v>
      </c>
      <c r="Q148" s="334"/>
    </row>
    <row r="149" spans="1:17" x14ac:dyDescent="0.25">
      <c r="A149" s="316">
        <v>143</v>
      </c>
      <c r="B149" s="337"/>
      <c r="C149" s="337"/>
      <c r="D149" s="323"/>
      <c r="E149" s="320"/>
      <c r="F149" s="329"/>
      <c r="G149" s="329"/>
      <c r="H149" s="333"/>
      <c r="I149" s="334"/>
      <c r="J149" s="324" t="e">
        <f>IF(AND(Q149="",#REF!&gt;0,#REF!&lt;5),K149,)</f>
        <v>#REF!</v>
      </c>
      <c r="K149" s="325" t="str">
        <f>IF(D149="","ZZZ9",IF(AND(#REF!&gt;0,#REF!&lt;5),D149&amp;#REF!,D149&amp;"9"))</f>
        <v>ZZZ9</v>
      </c>
      <c r="L149" s="326">
        <f t="shared" si="3"/>
        <v>999</v>
      </c>
      <c r="M149" s="340">
        <f t="shared" si="4"/>
        <v>999</v>
      </c>
      <c r="N149" s="336"/>
      <c r="O149" s="329"/>
      <c r="P149" s="328">
        <f t="shared" si="5"/>
        <v>999</v>
      </c>
      <c r="Q149" s="329"/>
    </row>
    <row r="150" spans="1:17" x14ac:dyDescent="0.25">
      <c r="A150" s="316">
        <v>144</v>
      </c>
      <c r="B150" s="337"/>
      <c r="C150" s="337"/>
      <c r="D150" s="323"/>
      <c r="E150" s="320"/>
      <c r="F150" s="329"/>
      <c r="G150" s="329"/>
      <c r="H150" s="333"/>
      <c r="I150" s="334"/>
      <c r="J150" s="324" t="e">
        <f>IF(AND(Q150="",#REF!&gt;0,#REF!&lt;5),K150,)</f>
        <v>#REF!</v>
      </c>
      <c r="K150" s="325" t="str">
        <f>IF(D150="","ZZZ9",IF(AND(#REF!&gt;0,#REF!&lt;5),D150&amp;#REF!,D150&amp;"9"))</f>
        <v>ZZZ9</v>
      </c>
      <c r="L150" s="326">
        <f t="shared" si="3"/>
        <v>999</v>
      </c>
      <c r="M150" s="340">
        <f t="shared" si="4"/>
        <v>999</v>
      </c>
      <c r="N150" s="336"/>
      <c r="O150" s="329"/>
      <c r="P150" s="328">
        <f t="shared" si="5"/>
        <v>999</v>
      </c>
      <c r="Q150" s="329"/>
    </row>
    <row r="151" spans="1:17" x14ac:dyDescent="0.25">
      <c r="A151" s="316">
        <v>145</v>
      </c>
      <c r="B151" s="337"/>
      <c r="C151" s="337"/>
      <c r="D151" s="323"/>
      <c r="E151" s="320"/>
      <c r="F151" s="329"/>
      <c r="G151" s="329"/>
      <c r="H151" s="333"/>
      <c r="I151" s="334"/>
      <c r="J151" s="324" t="e">
        <f>IF(AND(Q151="",#REF!&gt;0,#REF!&lt;5),K151,)</f>
        <v>#REF!</v>
      </c>
      <c r="K151" s="325" t="str">
        <f>IF(D151="","ZZZ9",IF(AND(#REF!&gt;0,#REF!&lt;5),D151&amp;#REF!,D151&amp;"9"))</f>
        <v>ZZZ9</v>
      </c>
      <c r="L151" s="326">
        <f t="shared" si="3"/>
        <v>999</v>
      </c>
      <c r="M151" s="340">
        <f t="shared" si="4"/>
        <v>999</v>
      </c>
      <c r="N151" s="336"/>
      <c r="O151" s="329"/>
      <c r="P151" s="328">
        <f t="shared" si="5"/>
        <v>999</v>
      </c>
      <c r="Q151" s="329"/>
    </row>
    <row r="152" spans="1:17" x14ac:dyDescent="0.25">
      <c r="A152" s="316">
        <v>146</v>
      </c>
      <c r="B152" s="337"/>
      <c r="C152" s="337"/>
      <c r="D152" s="323"/>
      <c r="E152" s="320"/>
      <c r="F152" s="329"/>
      <c r="G152" s="329"/>
      <c r="H152" s="333"/>
      <c r="I152" s="334"/>
      <c r="J152" s="324" t="e">
        <f>IF(AND(Q152="",#REF!&gt;0,#REF!&lt;5),K152,)</f>
        <v>#REF!</v>
      </c>
      <c r="K152" s="325" t="str">
        <f>IF(D152="","ZZZ9",IF(AND(#REF!&gt;0,#REF!&lt;5),D152&amp;#REF!,D152&amp;"9"))</f>
        <v>ZZZ9</v>
      </c>
      <c r="L152" s="326">
        <f t="shared" si="3"/>
        <v>999</v>
      </c>
      <c r="M152" s="340">
        <f t="shared" si="4"/>
        <v>999</v>
      </c>
      <c r="N152" s="336"/>
      <c r="O152" s="329"/>
      <c r="P152" s="328">
        <f t="shared" si="5"/>
        <v>999</v>
      </c>
      <c r="Q152" s="329"/>
    </row>
    <row r="153" spans="1:17" x14ac:dyDescent="0.25">
      <c r="A153" s="316">
        <v>147</v>
      </c>
      <c r="B153" s="337"/>
      <c r="C153" s="337"/>
      <c r="D153" s="323"/>
      <c r="E153" s="320"/>
      <c r="F153" s="329"/>
      <c r="G153" s="329"/>
      <c r="H153" s="333"/>
      <c r="I153" s="334"/>
      <c r="J153" s="324" t="e">
        <f>IF(AND(Q153="",#REF!&gt;0,#REF!&lt;5),K153,)</f>
        <v>#REF!</v>
      </c>
      <c r="K153" s="325" t="str">
        <f>IF(D153="","ZZZ9",IF(AND(#REF!&gt;0,#REF!&lt;5),D153&amp;#REF!,D153&amp;"9"))</f>
        <v>ZZZ9</v>
      </c>
      <c r="L153" s="326">
        <f t="shared" si="3"/>
        <v>999</v>
      </c>
      <c r="M153" s="340">
        <f t="shared" si="4"/>
        <v>999</v>
      </c>
      <c r="N153" s="336"/>
      <c r="O153" s="329"/>
      <c r="P153" s="328">
        <f t="shared" si="5"/>
        <v>999</v>
      </c>
      <c r="Q153" s="329"/>
    </row>
    <row r="154" spans="1:17" x14ac:dyDescent="0.25">
      <c r="A154" s="316">
        <v>148</v>
      </c>
      <c r="B154" s="337"/>
      <c r="C154" s="337"/>
      <c r="D154" s="323"/>
      <c r="E154" s="320"/>
      <c r="F154" s="329"/>
      <c r="G154" s="329"/>
      <c r="H154" s="333"/>
      <c r="I154" s="334"/>
      <c r="J154" s="324" t="e">
        <f>IF(AND(Q154="",#REF!&gt;0,#REF!&lt;5),K154,)</f>
        <v>#REF!</v>
      </c>
      <c r="K154" s="325" t="str">
        <f>IF(D154="","ZZZ9",IF(AND(#REF!&gt;0,#REF!&lt;5),D154&amp;#REF!,D154&amp;"9"))</f>
        <v>ZZZ9</v>
      </c>
      <c r="L154" s="326">
        <f t="shared" si="3"/>
        <v>999</v>
      </c>
      <c r="M154" s="340">
        <f t="shared" si="4"/>
        <v>999</v>
      </c>
      <c r="N154" s="336"/>
      <c r="O154" s="329"/>
      <c r="P154" s="328">
        <f t="shared" si="5"/>
        <v>999</v>
      </c>
      <c r="Q154" s="329"/>
    </row>
    <row r="155" spans="1:17" x14ac:dyDescent="0.25">
      <c r="A155" s="316">
        <v>149</v>
      </c>
      <c r="B155" s="337"/>
      <c r="C155" s="337"/>
      <c r="D155" s="323"/>
      <c r="E155" s="320"/>
      <c r="F155" s="329"/>
      <c r="G155" s="329"/>
      <c r="H155" s="333"/>
      <c r="I155" s="334"/>
      <c r="J155" s="324" t="e">
        <f>IF(AND(Q155="",#REF!&gt;0,#REF!&lt;5),K155,)</f>
        <v>#REF!</v>
      </c>
      <c r="K155" s="325" t="str">
        <f>IF(D155="","ZZZ9",IF(AND(#REF!&gt;0,#REF!&lt;5),D155&amp;#REF!,D155&amp;"9"))</f>
        <v>ZZZ9</v>
      </c>
      <c r="L155" s="326">
        <f t="shared" si="3"/>
        <v>999</v>
      </c>
      <c r="M155" s="340">
        <f t="shared" si="4"/>
        <v>999</v>
      </c>
      <c r="N155" s="336"/>
      <c r="O155" s="329"/>
      <c r="P155" s="328">
        <f t="shared" si="5"/>
        <v>999</v>
      </c>
      <c r="Q155" s="329"/>
    </row>
    <row r="156" spans="1:17" x14ac:dyDescent="0.25">
      <c r="A156" s="316">
        <v>150</v>
      </c>
      <c r="B156" s="337"/>
      <c r="C156" s="337"/>
      <c r="D156" s="323"/>
      <c r="E156" s="320"/>
      <c r="F156" s="329"/>
      <c r="G156" s="329"/>
      <c r="H156" s="333"/>
      <c r="I156" s="334"/>
      <c r="J156" s="324" t="e">
        <f>IF(AND(Q156="",#REF!&gt;0,#REF!&lt;5),K156,)</f>
        <v>#REF!</v>
      </c>
      <c r="K156" s="325" t="str">
        <f>IF(D156="","ZZZ9",IF(AND(#REF!&gt;0,#REF!&lt;5),D156&amp;#REF!,D156&amp;"9"))</f>
        <v>ZZZ9</v>
      </c>
      <c r="L156" s="326">
        <f t="shared" si="3"/>
        <v>999</v>
      </c>
      <c r="M156" s="340">
        <f t="shared" si="4"/>
        <v>999</v>
      </c>
      <c r="N156" s="336"/>
      <c r="O156" s="329"/>
      <c r="P156" s="328">
        <f t="shared" si="5"/>
        <v>999</v>
      </c>
      <c r="Q156" s="329"/>
    </row>
  </sheetData>
  <conditionalFormatting sqref="E7:E156">
    <cfRule type="expression" dxfId="119" priority="16" stopIfTrue="1">
      <formula>AND(ROUNDDOWN(($A$4-E7)/365.25,0)&lt;=13,G7&lt;&gt;"OK")</formula>
    </cfRule>
    <cfRule type="expression" dxfId="118" priority="17" stopIfTrue="1">
      <formula>AND(ROUNDDOWN(($A$4-E7)/365.25,0)&lt;=14,G7&lt;&gt;"OK")</formula>
    </cfRule>
    <cfRule type="expression" dxfId="117" priority="18" stopIfTrue="1">
      <formula>AND(ROUNDDOWN(($A$4-E7)/365.25,0)&lt;=17,G7&lt;&gt;"OK")</formula>
    </cfRule>
  </conditionalFormatting>
  <conditionalFormatting sqref="J7:J156">
    <cfRule type="cellIs" dxfId="116" priority="15" stopIfTrue="1" operator="equal">
      <formula>"Z"</formula>
    </cfRule>
  </conditionalFormatting>
  <conditionalFormatting sqref="A7:D156">
    <cfRule type="expression" dxfId="115" priority="14" stopIfTrue="1">
      <formula>$Q7&gt;=1</formula>
    </cfRule>
  </conditionalFormatting>
  <conditionalFormatting sqref="E7:E14">
    <cfRule type="expression" dxfId="114" priority="11" stopIfTrue="1">
      <formula>AND(ROUNDDOWN(($A$4-E7)/365.25,0)&lt;=13,G7&lt;&gt;"OK")</formula>
    </cfRule>
    <cfRule type="expression" dxfId="113" priority="12" stopIfTrue="1">
      <formula>AND(ROUNDDOWN(($A$4-E7)/365.25,0)&lt;=14,G7&lt;&gt;"OK")</formula>
    </cfRule>
    <cfRule type="expression" dxfId="112" priority="13" stopIfTrue="1">
      <formula>AND(ROUNDDOWN(($A$4-E7)/365.25,0)&lt;=17,G7&lt;&gt;"OK")</formula>
    </cfRule>
  </conditionalFormatting>
  <conditionalFormatting sqref="J7:J14">
    <cfRule type="cellIs" dxfId="111" priority="10" stopIfTrue="1" operator="equal">
      <formula>"Z"</formula>
    </cfRule>
  </conditionalFormatting>
  <conditionalFormatting sqref="B7:D14">
    <cfRule type="expression" dxfId="110" priority="9" stopIfTrue="1">
      <formula>$Q7&gt;=1</formula>
    </cfRule>
  </conditionalFormatting>
  <conditionalFormatting sqref="E7:E14">
    <cfRule type="expression" dxfId="109" priority="6" stopIfTrue="1">
      <formula>AND(ROUNDDOWN(($A$4-E7)/365.25,0)&lt;=13,G7&lt;&gt;"OK")</formula>
    </cfRule>
    <cfRule type="expression" dxfId="108" priority="7" stopIfTrue="1">
      <formula>AND(ROUNDDOWN(($A$4-E7)/365.25,0)&lt;=14,G7&lt;&gt;"OK")</formula>
    </cfRule>
    <cfRule type="expression" dxfId="107" priority="8" stopIfTrue="1">
      <formula>AND(ROUNDDOWN(($A$4-E7)/365.25,0)&lt;=17,G7&lt;&gt;"OK")</formula>
    </cfRule>
  </conditionalFormatting>
  <conditionalFormatting sqref="B7:D14">
    <cfRule type="expression" dxfId="106" priority="5" stopIfTrue="1">
      <formula>$Q7&gt;=1</formula>
    </cfRule>
  </conditionalFormatting>
  <conditionalFormatting sqref="E7:E27 E29:E37">
    <cfRule type="expression" dxfId="105" priority="2" stopIfTrue="1">
      <formula>AND(ROUNDDOWN(($A$4-E7)/365.25,0)&lt;=13,G7&lt;&gt;"OK")</formula>
    </cfRule>
    <cfRule type="expression" dxfId="104" priority="3" stopIfTrue="1">
      <formula>AND(ROUNDDOWN(($A$4-E7)/365.25,0)&lt;=14,G7&lt;&gt;"OK")</formula>
    </cfRule>
    <cfRule type="expression" dxfId="103" priority="4" stopIfTrue="1">
      <formula>AND(ROUNDDOWN(($A$4-E7)/365.25,0)&lt;=17,G7&lt;&gt;"OK")</formula>
    </cfRule>
  </conditionalFormatting>
  <conditionalFormatting sqref="B7:D37">
    <cfRule type="expression" dxfId="102" priority="1" stopIfTrue="1">
      <formula>$Q7&gt;=1</formula>
    </cfRule>
  </conditionalFormatting>
  <printOptions horizontalCentered="1"/>
  <pageMargins left="0.35" right="0.35" top="0.39" bottom="0.39" header="0" footer="0"/>
  <pageSetup paperSize="9" orientation="landscape" horizontalDpi="200" verticalDpi="200" r:id="rId1"/>
  <headerFooter alignWithMargins="0"/>
  <rowBreaks count="6" manualBreakCount="6">
    <brk id="26" max="16383" man="1"/>
    <brk id="46" max="16383" man="1"/>
    <brk id="66" max="16383" man="1"/>
    <brk id="86" max="16383" man="1"/>
    <brk id="106" max="16383" man="1"/>
    <brk id="126" max="16383" man="1"/>
  </rowBreaks>
  <colBreaks count="1" manualBreakCount="1">
    <brk id="17"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737281" r:id="rId4" name="Button 1">
              <controlPr defaultSize="0" print="0" autoFill="0" autoPict="0" macro="[1]!egyeni_fotabla_sorsolasi_ranglista">
                <anchor moveWithCells="1" sizeWithCells="1">
                  <from>
                    <xdr:col>7</xdr:col>
                    <xdr:colOff>205740</xdr:colOff>
                    <xdr:row>0</xdr:row>
                    <xdr:rowOff>68580</xdr:rowOff>
                  </from>
                  <to>
                    <xdr:col>14</xdr:col>
                    <xdr:colOff>129540</xdr:colOff>
                    <xdr:row>1</xdr:row>
                    <xdr:rowOff>137160</xdr:rowOff>
                  </to>
                </anchor>
              </controlPr>
            </control>
          </mc:Choice>
        </mc:AlternateContent>
      </controls>
    </mc:Choice>
  </mc:AlternateConten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BB196E-CCF4-4E02-AF49-AF4288A0FB98}">
  <sheetPr codeName="Munka36">
    <tabColor indexed="11"/>
  </sheetPr>
  <dimension ref="A1:AK41"/>
  <sheetViews>
    <sheetView tabSelected="1" workbookViewId="0">
      <selection activeCell="Q22" sqref="Q22"/>
    </sheetView>
  </sheetViews>
  <sheetFormatPr defaultRowHeight="13.2" x14ac:dyDescent="0.25"/>
  <cols>
    <col min="1" max="1" width="5.44140625" style="270" customWidth="1"/>
    <col min="2" max="2" width="4.44140625" style="270" customWidth="1"/>
    <col min="3" max="3" width="8.33203125" style="270" customWidth="1"/>
    <col min="4" max="4" width="7.109375" style="270" customWidth="1"/>
    <col min="5" max="5" width="9.33203125" style="270" customWidth="1"/>
    <col min="6" max="6" width="7.109375" style="270" customWidth="1"/>
    <col min="7" max="7" width="9.33203125" style="270" customWidth="1"/>
    <col min="8" max="8" width="7.109375" style="270" customWidth="1"/>
    <col min="9" max="9" width="16.5546875" style="270" customWidth="1"/>
    <col min="10" max="10" width="7.88671875" style="270" customWidth="1"/>
    <col min="11" max="12" width="8.5546875" style="270" customWidth="1"/>
    <col min="13" max="13" width="7.88671875" style="270" customWidth="1"/>
    <col min="14" max="14" width="8.88671875" style="270"/>
    <col min="15" max="15" width="5.109375" style="270" customWidth="1"/>
    <col min="16" max="16" width="11.5546875" style="270" customWidth="1"/>
    <col min="17" max="17" width="9.33203125" style="270" customWidth="1"/>
    <col min="18" max="24" width="8.88671875" style="270"/>
    <col min="25" max="37" width="0" style="270" hidden="1" customWidth="1"/>
    <col min="38" max="256" width="8.88671875" style="270"/>
    <col min="257" max="257" width="5.44140625" style="270" customWidth="1"/>
    <col min="258" max="258" width="4.44140625" style="270" customWidth="1"/>
    <col min="259" max="259" width="8.33203125" style="270" customWidth="1"/>
    <col min="260" max="260" width="7.109375" style="270" customWidth="1"/>
    <col min="261" max="261" width="9.33203125" style="270" customWidth="1"/>
    <col min="262" max="262" width="7.109375" style="270" customWidth="1"/>
    <col min="263" max="263" width="9.33203125" style="270" customWidth="1"/>
    <col min="264" max="264" width="7.109375" style="270" customWidth="1"/>
    <col min="265" max="265" width="16.5546875" style="270" customWidth="1"/>
    <col min="266" max="266" width="7.88671875" style="270" customWidth="1"/>
    <col min="267" max="268" width="8.5546875" style="270" customWidth="1"/>
    <col min="269" max="269" width="7.88671875" style="270" customWidth="1"/>
    <col min="270" max="270" width="8.88671875" style="270"/>
    <col min="271" max="271" width="5.109375" style="270" customWidth="1"/>
    <col min="272" max="272" width="11.5546875" style="270" customWidth="1"/>
    <col min="273" max="273" width="9.33203125" style="270" customWidth="1"/>
    <col min="274" max="280" width="8.88671875" style="270"/>
    <col min="281" max="293" width="0" style="270" hidden="1" customWidth="1"/>
    <col min="294" max="512" width="8.88671875" style="270"/>
    <col min="513" max="513" width="5.44140625" style="270" customWidth="1"/>
    <col min="514" max="514" width="4.44140625" style="270" customWidth="1"/>
    <col min="515" max="515" width="8.33203125" style="270" customWidth="1"/>
    <col min="516" max="516" width="7.109375" style="270" customWidth="1"/>
    <col min="517" max="517" width="9.33203125" style="270" customWidth="1"/>
    <col min="518" max="518" width="7.109375" style="270" customWidth="1"/>
    <col min="519" max="519" width="9.33203125" style="270" customWidth="1"/>
    <col min="520" max="520" width="7.109375" style="270" customWidth="1"/>
    <col min="521" max="521" width="16.5546875" style="270" customWidth="1"/>
    <col min="522" max="522" width="7.88671875" style="270" customWidth="1"/>
    <col min="523" max="524" width="8.5546875" style="270" customWidth="1"/>
    <col min="525" max="525" width="7.88671875" style="270" customWidth="1"/>
    <col min="526" max="526" width="8.88671875" style="270"/>
    <col min="527" max="527" width="5.109375" style="270" customWidth="1"/>
    <col min="528" max="528" width="11.5546875" style="270" customWidth="1"/>
    <col min="529" max="529" width="9.33203125" style="270" customWidth="1"/>
    <col min="530" max="536" width="8.88671875" style="270"/>
    <col min="537" max="549" width="0" style="270" hidden="1" customWidth="1"/>
    <col min="550" max="768" width="8.88671875" style="270"/>
    <col min="769" max="769" width="5.44140625" style="270" customWidth="1"/>
    <col min="770" max="770" width="4.44140625" style="270" customWidth="1"/>
    <col min="771" max="771" width="8.33203125" style="270" customWidth="1"/>
    <col min="772" max="772" width="7.109375" style="270" customWidth="1"/>
    <col min="773" max="773" width="9.33203125" style="270" customWidth="1"/>
    <col min="774" max="774" width="7.109375" style="270" customWidth="1"/>
    <col min="775" max="775" width="9.33203125" style="270" customWidth="1"/>
    <col min="776" max="776" width="7.109375" style="270" customWidth="1"/>
    <col min="777" max="777" width="16.5546875" style="270" customWidth="1"/>
    <col min="778" max="778" width="7.88671875" style="270" customWidth="1"/>
    <col min="779" max="780" width="8.5546875" style="270" customWidth="1"/>
    <col min="781" max="781" width="7.88671875" style="270" customWidth="1"/>
    <col min="782" max="782" width="8.88671875" style="270"/>
    <col min="783" max="783" width="5.109375" style="270" customWidth="1"/>
    <col min="784" max="784" width="11.5546875" style="270" customWidth="1"/>
    <col min="785" max="785" width="9.33203125" style="270" customWidth="1"/>
    <col min="786" max="792" width="8.88671875" style="270"/>
    <col min="793" max="805" width="0" style="270" hidden="1" customWidth="1"/>
    <col min="806" max="1024" width="8.88671875" style="270"/>
    <col min="1025" max="1025" width="5.44140625" style="270" customWidth="1"/>
    <col min="1026" max="1026" width="4.44140625" style="270" customWidth="1"/>
    <col min="1027" max="1027" width="8.33203125" style="270" customWidth="1"/>
    <col min="1028" max="1028" width="7.109375" style="270" customWidth="1"/>
    <col min="1029" max="1029" width="9.33203125" style="270" customWidth="1"/>
    <col min="1030" max="1030" width="7.109375" style="270" customWidth="1"/>
    <col min="1031" max="1031" width="9.33203125" style="270" customWidth="1"/>
    <col min="1032" max="1032" width="7.109375" style="270" customWidth="1"/>
    <col min="1033" max="1033" width="16.5546875" style="270" customWidth="1"/>
    <col min="1034" max="1034" width="7.88671875" style="270" customWidth="1"/>
    <col min="1035" max="1036" width="8.5546875" style="270" customWidth="1"/>
    <col min="1037" max="1037" width="7.88671875" style="270" customWidth="1"/>
    <col min="1038" max="1038" width="8.88671875" style="270"/>
    <col min="1039" max="1039" width="5.109375" style="270" customWidth="1"/>
    <col min="1040" max="1040" width="11.5546875" style="270" customWidth="1"/>
    <col min="1041" max="1041" width="9.33203125" style="270" customWidth="1"/>
    <col min="1042" max="1048" width="8.88671875" style="270"/>
    <col min="1049" max="1061" width="0" style="270" hidden="1" customWidth="1"/>
    <col min="1062" max="1280" width="8.88671875" style="270"/>
    <col min="1281" max="1281" width="5.44140625" style="270" customWidth="1"/>
    <col min="1282" max="1282" width="4.44140625" style="270" customWidth="1"/>
    <col min="1283" max="1283" width="8.33203125" style="270" customWidth="1"/>
    <col min="1284" max="1284" width="7.109375" style="270" customWidth="1"/>
    <col min="1285" max="1285" width="9.33203125" style="270" customWidth="1"/>
    <col min="1286" max="1286" width="7.109375" style="270" customWidth="1"/>
    <col min="1287" max="1287" width="9.33203125" style="270" customWidth="1"/>
    <col min="1288" max="1288" width="7.109375" style="270" customWidth="1"/>
    <col min="1289" max="1289" width="16.5546875" style="270" customWidth="1"/>
    <col min="1290" max="1290" width="7.88671875" style="270" customWidth="1"/>
    <col min="1291" max="1292" width="8.5546875" style="270" customWidth="1"/>
    <col min="1293" max="1293" width="7.88671875" style="270" customWidth="1"/>
    <col min="1294" max="1294" width="8.88671875" style="270"/>
    <col min="1295" max="1295" width="5.109375" style="270" customWidth="1"/>
    <col min="1296" max="1296" width="11.5546875" style="270" customWidth="1"/>
    <col min="1297" max="1297" width="9.33203125" style="270" customWidth="1"/>
    <col min="1298" max="1304" width="8.88671875" style="270"/>
    <col min="1305" max="1317" width="0" style="270" hidden="1" customWidth="1"/>
    <col min="1318" max="1536" width="8.88671875" style="270"/>
    <col min="1537" max="1537" width="5.44140625" style="270" customWidth="1"/>
    <col min="1538" max="1538" width="4.44140625" style="270" customWidth="1"/>
    <col min="1539" max="1539" width="8.33203125" style="270" customWidth="1"/>
    <col min="1540" max="1540" width="7.109375" style="270" customWidth="1"/>
    <col min="1541" max="1541" width="9.33203125" style="270" customWidth="1"/>
    <col min="1542" max="1542" width="7.109375" style="270" customWidth="1"/>
    <col min="1543" max="1543" width="9.33203125" style="270" customWidth="1"/>
    <col min="1544" max="1544" width="7.109375" style="270" customWidth="1"/>
    <col min="1545" max="1545" width="16.5546875" style="270" customWidth="1"/>
    <col min="1546" max="1546" width="7.88671875" style="270" customWidth="1"/>
    <col min="1547" max="1548" width="8.5546875" style="270" customWidth="1"/>
    <col min="1549" max="1549" width="7.88671875" style="270" customWidth="1"/>
    <col min="1550" max="1550" width="8.88671875" style="270"/>
    <col min="1551" max="1551" width="5.109375" style="270" customWidth="1"/>
    <col min="1552" max="1552" width="11.5546875" style="270" customWidth="1"/>
    <col min="1553" max="1553" width="9.33203125" style="270" customWidth="1"/>
    <col min="1554" max="1560" width="8.88671875" style="270"/>
    <col min="1561" max="1573" width="0" style="270" hidden="1" customWidth="1"/>
    <col min="1574" max="1792" width="8.88671875" style="270"/>
    <col min="1793" max="1793" width="5.44140625" style="270" customWidth="1"/>
    <col min="1794" max="1794" width="4.44140625" style="270" customWidth="1"/>
    <col min="1795" max="1795" width="8.33203125" style="270" customWidth="1"/>
    <col min="1796" max="1796" width="7.109375" style="270" customWidth="1"/>
    <col min="1797" max="1797" width="9.33203125" style="270" customWidth="1"/>
    <col min="1798" max="1798" width="7.109375" style="270" customWidth="1"/>
    <col min="1799" max="1799" width="9.33203125" style="270" customWidth="1"/>
    <col min="1800" max="1800" width="7.109375" style="270" customWidth="1"/>
    <col min="1801" max="1801" width="16.5546875" style="270" customWidth="1"/>
    <col min="1802" max="1802" width="7.88671875" style="270" customWidth="1"/>
    <col min="1803" max="1804" width="8.5546875" style="270" customWidth="1"/>
    <col min="1805" max="1805" width="7.88671875" style="270" customWidth="1"/>
    <col min="1806" max="1806" width="8.88671875" style="270"/>
    <col min="1807" max="1807" width="5.109375" style="270" customWidth="1"/>
    <col min="1808" max="1808" width="11.5546875" style="270" customWidth="1"/>
    <col min="1809" max="1809" width="9.33203125" style="270" customWidth="1"/>
    <col min="1810" max="1816" width="8.88671875" style="270"/>
    <col min="1817" max="1829" width="0" style="270" hidden="1" customWidth="1"/>
    <col min="1830" max="2048" width="8.88671875" style="270"/>
    <col min="2049" max="2049" width="5.44140625" style="270" customWidth="1"/>
    <col min="2050" max="2050" width="4.44140625" style="270" customWidth="1"/>
    <col min="2051" max="2051" width="8.33203125" style="270" customWidth="1"/>
    <col min="2052" max="2052" width="7.109375" style="270" customWidth="1"/>
    <col min="2053" max="2053" width="9.33203125" style="270" customWidth="1"/>
    <col min="2054" max="2054" width="7.109375" style="270" customWidth="1"/>
    <col min="2055" max="2055" width="9.33203125" style="270" customWidth="1"/>
    <col min="2056" max="2056" width="7.109375" style="270" customWidth="1"/>
    <col min="2057" max="2057" width="16.5546875" style="270" customWidth="1"/>
    <col min="2058" max="2058" width="7.88671875" style="270" customWidth="1"/>
    <col min="2059" max="2060" width="8.5546875" style="270" customWidth="1"/>
    <col min="2061" max="2061" width="7.88671875" style="270" customWidth="1"/>
    <col min="2062" max="2062" width="8.88671875" style="270"/>
    <col min="2063" max="2063" width="5.109375" style="270" customWidth="1"/>
    <col min="2064" max="2064" width="11.5546875" style="270" customWidth="1"/>
    <col min="2065" max="2065" width="9.33203125" style="270" customWidth="1"/>
    <col min="2066" max="2072" width="8.88671875" style="270"/>
    <col min="2073" max="2085" width="0" style="270" hidden="1" customWidth="1"/>
    <col min="2086" max="2304" width="8.88671875" style="270"/>
    <col min="2305" max="2305" width="5.44140625" style="270" customWidth="1"/>
    <col min="2306" max="2306" width="4.44140625" style="270" customWidth="1"/>
    <col min="2307" max="2307" width="8.33203125" style="270" customWidth="1"/>
    <col min="2308" max="2308" width="7.109375" style="270" customWidth="1"/>
    <col min="2309" max="2309" width="9.33203125" style="270" customWidth="1"/>
    <col min="2310" max="2310" width="7.109375" style="270" customWidth="1"/>
    <col min="2311" max="2311" width="9.33203125" style="270" customWidth="1"/>
    <col min="2312" max="2312" width="7.109375" style="270" customWidth="1"/>
    <col min="2313" max="2313" width="16.5546875" style="270" customWidth="1"/>
    <col min="2314" max="2314" width="7.88671875" style="270" customWidth="1"/>
    <col min="2315" max="2316" width="8.5546875" style="270" customWidth="1"/>
    <col min="2317" max="2317" width="7.88671875" style="270" customWidth="1"/>
    <col min="2318" max="2318" width="8.88671875" style="270"/>
    <col min="2319" max="2319" width="5.109375" style="270" customWidth="1"/>
    <col min="2320" max="2320" width="11.5546875" style="270" customWidth="1"/>
    <col min="2321" max="2321" width="9.33203125" style="270" customWidth="1"/>
    <col min="2322" max="2328" width="8.88671875" style="270"/>
    <col min="2329" max="2341" width="0" style="270" hidden="1" customWidth="1"/>
    <col min="2342" max="2560" width="8.88671875" style="270"/>
    <col min="2561" max="2561" width="5.44140625" style="270" customWidth="1"/>
    <col min="2562" max="2562" width="4.44140625" style="270" customWidth="1"/>
    <col min="2563" max="2563" width="8.33203125" style="270" customWidth="1"/>
    <col min="2564" max="2564" width="7.109375" style="270" customWidth="1"/>
    <col min="2565" max="2565" width="9.33203125" style="270" customWidth="1"/>
    <col min="2566" max="2566" width="7.109375" style="270" customWidth="1"/>
    <col min="2567" max="2567" width="9.33203125" style="270" customWidth="1"/>
    <col min="2568" max="2568" width="7.109375" style="270" customWidth="1"/>
    <col min="2569" max="2569" width="16.5546875" style="270" customWidth="1"/>
    <col min="2570" max="2570" width="7.88671875" style="270" customWidth="1"/>
    <col min="2571" max="2572" width="8.5546875" style="270" customWidth="1"/>
    <col min="2573" max="2573" width="7.88671875" style="270" customWidth="1"/>
    <col min="2574" max="2574" width="8.88671875" style="270"/>
    <col min="2575" max="2575" width="5.109375" style="270" customWidth="1"/>
    <col min="2576" max="2576" width="11.5546875" style="270" customWidth="1"/>
    <col min="2577" max="2577" width="9.33203125" style="270" customWidth="1"/>
    <col min="2578" max="2584" width="8.88671875" style="270"/>
    <col min="2585" max="2597" width="0" style="270" hidden="1" customWidth="1"/>
    <col min="2598" max="2816" width="8.88671875" style="270"/>
    <col min="2817" max="2817" width="5.44140625" style="270" customWidth="1"/>
    <col min="2818" max="2818" width="4.44140625" style="270" customWidth="1"/>
    <col min="2819" max="2819" width="8.33203125" style="270" customWidth="1"/>
    <col min="2820" max="2820" width="7.109375" style="270" customWidth="1"/>
    <col min="2821" max="2821" width="9.33203125" style="270" customWidth="1"/>
    <col min="2822" max="2822" width="7.109375" style="270" customWidth="1"/>
    <col min="2823" max="2823" width="9.33203125" style="270" customWidth="1"/>
    <col min="2824" max="2824" width="7.109375" style="270" customWidth="1"/>
    <col min="2825" max="2825" width="16.5546875" style="270" customWidth="1"/>
    <col min="2826" max="2826" width="7.88671875" style="270" customWidth="1"/>
    <col min="2827" max="2828" width="8.5546875" style="270" customWidth="1"/>
    <col min="2829" max="2829" width="7.88671875" style="270" customWidth="1"/>
    <col min="2830" max="2830" width="8.88671875" style="270"/>
    <col min="2831" max="2831" width="5.109375" style="270" customWidth="1"/>
    <col min="2832" max="2832" width="11.5546875" style="270" customWidth="1"/>
    <col min="2833" max="2833" width="9.33203125" style="270" customWidth="1"/>
    <col min="2834" max="2840" width="8.88671875" style="270"/>
    <col min="2841" max="2853" width="0" style="270" hidden="1" customWidth="1"/>
    <col min="2854" max="3072" width="8.88671875" style="270"/>
    <col min="3073" max="3073" width="5.44140625" style="270" customWidth="1"/>
    <col min="3074" max="3074" width="4.44140625" style="270" customWidth="1"/>
    <col min="3075" max="3075" width="8.33203125" style="270" customWidth="1"/>
    <col min="3076" max="3076" width="7.109375" style="270" customWidth="1"/>
    <col min="3077" max="3077" width="9.33203125" style="270" customWidth="1"/>
    <col min="3078" max="3078" width="7.109375" style="270" customWidth="1"/>
    <col min="3079" max="3079" width="9.33203125" style="270" customWidth="1"/>
    <col min="3080" max="3080" width="7.109375" style="270" customWidth="1"/>
    <col min="3081" max="3081" width="16.5546875" style="270" customWidth="1"/>
    <col min="3082" max="3082" width="7.88671875" style="270" customWidth="1"/>
    <col min="3083" max="3084" width="8.5546875" style="270" customWidth="1"/>
    <col min="3085" max="3085" width="7.88671875" style="270" customWidth="1"/>
    <col min="3086" max="3086" width="8.88671875" style="270"/>
    <col min="3087" max="3087" width="5.109375" style="270" customWidth="1"/>
    <col min="3088" max="3088" width="11.5546875" style="270" customWidth="1"/>
    <col min="3089" max="3089" width="9.33203125" style="270" customWidth="1"/>
    <col min="3090" max="3096" width="8.88671875" style="270"/>
    <col min="3097" max="3109" width="0" style="270" hidden="1" customWidth="1"/>
    <col min="3110" max="3328" width="8.88671875" style="270"/>
    <col min="3329" max="3329" width="5.44140625" style="270" customWidth="1"/>
    <col min="3330" max="3330" width="4.44140625" style="270" customWidth="1"/>
    <col min="3331" max="3331" width="8.33203125" style="270" customWidth="1"/>
    <col min="3332" max="3332" width="7.109375" style="270" customWidth="1"/>
    <col min="3333" max="3333" width="9.33203125" style="270" customWidth="1"/>
    <col min="3334" max="3334" width="7.109375" style="270" customWidth="1"/>
    <col min="3335" max="3335" width="9.33203125" style="270" customWidth="1"/>
    <col min="3336" max="3336" width="7.109375" style="270" customWidth="1"/>
    <col min="3337" max="3337" width="16.5546875" style="270" customWidth="1"/>
    <col min="3338" max="3338" width="7.88671875" style="270" customWidth="1"/>
    <col min="3339" max="3340" width="8.5546875" style="270" customWidth="1"/>
    <col min="3341" max="3341" width="7.88671875" style="270" customWidth="1"/>
    <col min="3342" max="3342" width="8.88671875" style="270"/>
    <col min="3343" max="3343" width="5.109375" style="270" customWidth="1"/>
    <col min="3344" max="3344" width="11.5546875" style="270" customWidth="1"/>
    <col min="3345" max="3345" width="9.33203125" style="270" customWidth="1"/>
    <col min="3346" max="3352" width="8.88671875" style="270"/>
    <col min="3353" max="3365" width="0" style="270" hidden="1" customWidth="1"/>
    <col min="3366" max="3584" width="8.88671875" style="270"/>
    <col min="3585" max="3585" width="5.44140625" style="270" customWidth="1"/>
    <col min="3586" max="3586" width="4.44140625" style="270" customWidth="1"/>
    <col min="3587" max="3587" width="8.33203125" style="270" customWidth="1"/>
    <col min="3588" max="3588" width="7.109375" style="270" customWidth="1"/>
    <col min="3589" max="3589" width="9.33203125" style="270" customWidth="1"/>
    <col min="3590" max="3590" width="7.109375" style="270" customWidth="1"/>
    <col min="3591" max="3591" width="9.33203125" style="270" customWidth="1"/>
    <col min="3592" max="3592" width="7.109375" style="270" customWidth="1"/>
    <col min="3593" max="3593" width="16.5546875" style="270" customWidth="1"/>
    <col min="3594" max="3594" width="7.88671875" style="270" customWidth="1"/>
    <col min="3595" max="3596" width="8.5546875" style="270" customWidth="1"/>
    <col min="3597" max="3597" width="7.88671875" style="270" customWidth="1"/>
    <col min="3598" max="3598" width="8.88671875" style="270"/>
    <col min="3599" max="3599" width="5.109375" style="270" customWidth="1"/>
    <col min="3600" max="3600" width="11.5546875" style="270" customWidth="1"/>
    <col min="3601" max="3601" width="9.33203125" style="270" customWidth="1"/>
    <col min="3602" max="3608" width="8.88671875" style="270"/>
    <col min="3609" max="3621" width="0" style="270" hidden="1" customWidth="1"/>
    <col min="3622" max="3840" width="8.88671875" style="270"/>
    <col min="3841" max="3841" width="5.44140625" style="270" customWidth="1"/>
    <col min="3842" max="3842" width="4.44140625" style="270" customWidth="1"/>
    <col min="3843" max="3843" width="8.33203125" style="270" customWidth="1"/>
    <col min="3844" max="3844" width="7.109375" style="270" customWidth="1"/>
    <col min="3845" max="3845" width="9.33203125" style="270" customWidth="1"/>
    <col min="3846" max="3846" width="7.109375" style="270" customWidth="1"/>
    <col min="3847" max="3847" width="9.33203125" style="270" customWidth="1"/>
    <col min="3848" max="3848" width="7.109375" style="270" customWidth="1"/>
    <col min="3849" max="3849" width="16.5546875" style="270" customWidth="1"/>
    <col min="3850" max="3850" width="7.88671875" style="270" customWidth="1"/>
    <col min="3851" max="3852" width="8.5546875" style="270" customWidth="1"/>
    <col min="3853" max="3853" width="7.88671875" style="270" customWidth="1"/>
    <col min="3854" max="3854" width="8.88671875" style="270"/>
    <col min="3855" max="3855" width="5.109375" style="270" customWidth="1"/>
    <col min="3856" max="3856" width="11.5546875" style="270" customWidth="1"/>
    <col min="3857" max="3857" width="9.33203125" style="270" customWidth="1"/>
    <col min="3858" max="3864" width="8.88671875" style="270"/>
    <col min="3865" max="3877" width="0" style="270" hidden="1" customWidth="1"/>
    <col min="3878" max="4096" width="8.88671875" style="270"/>
    <col min="4097" max="4097" width="5.44140625" style="270" customWidth="1"/>
    <col min="4098" max="4098" width="4.44140625" style="270" customWidth="1"/>
    <col min="4099" max="4099" width="8.33203125" style="270" customWidth="1"/>
    <col min="4100" max="4100" width="7.109375" style="270" customWidth="1"/>
    <col min="4101" max="4101" width="9.33203125" style="270" customWidth="1"/>
    <col min="4102" max="4102" width="7.109375" style="270" customWidth="1"/>
    <col min="4103" max="4103" width="9.33203125" style="270" customWidth="1"/>
    <col min="4104" max="4104" width="7.109375" style="270" customWidth="1"/>
    <col min="4105" max="4105" width="16.5546875" style="270" customWidth="1"/>
    <col min="4106" max="4106" width="7.88671875" style="270" customWidth="1"/>
    <col min="4107" max="4108" width="8.5546875" style="270" customWidth="1"/>
    <col min="4109" max="4109" width="7.88671875" style="270" customWidth="1"/>
    <col min="4110" max="4110" width="8.88671875" style="270"/>
    <col min="4111" max="4111" width="5.109375" style="270" customWidth="1"/>
    <col min="4112" max="4112" width="11.5546875" style="270" customWidth="1"/>
    <col min="4113" max="4113" width="9.33203125" style="270" customWidth="1"/>
    <col min="4114" max="4120" width="8.88671875" style="270"/>
    <col min="4121" max="4133" width="0" style="270" hidden="1" customWidth="1"/>
    <col min="4134" max="4352" width="8.88671875" style="270"/>
    <col min="4353" max="4353" width="5.44140625" style="270" customWidth="1"/>
    <col min="4354" max="4354" width="4.44140625" style="270" customWidth="1"/>
    <col min="4355" max="4355" width="8.33203125" style="270" customWidth="1"/>
    <col min="4356" max="4356" width="7.109375" style="270" customWidth="1"/>
    <col min="4357" max="4357" width="9.33203125" style="270" customWidth="1"/>
    <col min="4358" max="4358" width="7.109375" style="270" customWidth="1"/>
    <col min="4359" max="4359" width="9.33203125" style="270" customWidth="1"/>
    <col min="4360" max="4360" width="7.109375" style="270" customWidth="1"/>
    <col min="4361" max="4361" width="16.5546875" style="270" customWidth="1"/>
    <col min="4362" max="4362" width="7.88671875" style="270" customWidth="1"/>
    <col min="4363" max="4364" width="8.5546875" style="270" customWidth="1"/>
    <col min="4365" max="4365" width="7.88671875" style="270" customWidth="1"/>
    <col min="4366" max="4366" width="8.88671875" style="270"/>
    <col min="4367" max="4367" width="5.109375" style="270" customWidth="1"/>
    <col min="4368" max="4368" width="11.5546875" style="270" customWidth="1"/>
    <col min="4369" max="4369" width="9.33203125" style="270" customWidth="1"/>
    <col min="4370" max="4376" width="8.88671875" style="270"/>
    <col min="4377" max="4389" width="0" style="270" hidden="1" customWidth="1"/>
    <col min="4390" max="4608" width="8.88671875" style="270"/>
    <col min="4609" max="4609" width="5.44140625" style="270" customWidth="1"/>
    <col min="4610" max="4610" width="4.44140625" style="270" customWidth="1"/>
    <col min="4611" max="4611" width="8.33203125" style="270" customWidth="1"/>
    <col min="4612" max="4612" width="7.109375" style="270" customWidth="1"/>
    <col min="4613" max="4613" width="9.33203125" style="270" customWidth="1"/>
    <col min="4614" max="4614" width="7.109375" style="270" customWidth="1"/>
    <col min="4615" max="4615" width="9.33203125" style="270" customWidth="1"/>
    <col min="4616" max="4616" width="7.109375" style="270" customWidth="1"/>
    <col min="4617" max="4617" width="16.5546875" style="270" customWidth="1"/>
    <col min="4618" max="4618" width="7.88671875" style="270" customWidth="1"/>
    <col min="4619" max="4620" width="8.5546875" style="270" customWidth="1"/>
    <col min="4621" max="4621" width="7.88671875" style="270" customWidth="1"/>
    <col min="4622" max="4622" width="8.88671875" style="270"/>
    <col min="4623" max="4623" width="5.109375" style="270" customWidth="1"/>
    <col min="4624" max="4624" width="11.5546875" style="270" customWidth="1"/>
    <col min="4625" max="4625" width="9.33203125" style="270" customWidth="1"/>
    <col min="4626" max="4632" width="8.88671875" style="270"/>
    <col min="4633" max="4645" width="0" style="270" hidden="1" customWidth="1"/>
    <col min="4646" max="4864" width="8.88671875" style="270"/>
    <col min="4865" max="4865" width="5.44140625" style="270" customWidth="1"/>
    <col min="4866" max="4866" width="4.44140625" style="270" customWidth="1"/>
    <col min="4867" max="4867" width="8.33203125" style="270" customWidth="1"/>
    <col min="4868" max="4868" width="7.109375" style="270" customWidth="1"/>
    <col min="4869" max="4869" width="9.33203125" style="270" customWidth="1"/>
    <col min="4870" max="4870" width="7.109375" style="270" customWidth="1"/>
    <col min="4871" max="4871" width="9.33203125" style="270" customWidth="1"/>
    <col min="4872" max="4872" width="7.109375" style="270" customWidth="1"/>
    <col min="4873" max="4873" width="16.5546875" style="270" customWidth="1"/>
    <col min="4874" max="4874" width="7.88671875" style="270" customWidth="1"/>
    <col min="4875" max="4876" width="8.5546875" style="270" customWidth="1"/>
    <col min="4877" max="4877" width="7.88671875" style="270" customWidth="1"/>
    <col min="4878" max="4878" width="8.88671875" style="270"/>
    <col min="4879" max="4879" width="5.109375" style="270" customWidth="1"/>
    <col min="4880" max="4880" width="11.5546875" style="270" customWidth="1"/>
    <col min="4881" max="4881" width="9.33203125" style="270" customWidth="1"/>
    <col min="4882" max="4888" width="8.88671875" style="270"/>
    <col min="4889" max="4901" width="0" style="270" hidden="1" customWidth="1"/>
    <col min="4902" max="5120" width="8.88671875" style="270"/>
    <col min="5121" max="5121" width="5.44140625" style="270" customWidth="1"/>
    <col min="5122" max="5122" width="4.44140625" style="270" customWidth="1"/>
    <col min="5123" max="5123" width="8.33203125" style="270" customWidth="1"/>
    <col min="5124" max="5124" width="7.109375" style="270" customWidth="1"/>
    <col min="5125" max="5125" width="9.33203125" style="270" customWidth="1"/>
    <col min="5126" max="5126" width="7.109375" style="270" customWidth="1"/>
    <col min="5127" max="5127" width="9.33203125" style="270" customWidth="1"/>
    <col min="5128" max="5128" width="7.109375" style="270" customWidth="1"/>
    <col min="5129" max="5129" width="16.5546875" style="270" customWidth="1"/>
    <col min="5130" max="5130" width="7.88671875" style="270" customWidth="1"/>
    <col min="5131" max="5132" width="8.5546875" style="270" customWidth="1"/>
    <col min="5133" max="5133" width="7.88671875" style="270" customWidth="1"/>
    <col min="5134" max="5134" width="8.88671875" style="270"/>
    <col min="5135" max="5135" width="5.109375" style="270" customWidth="1"/>
    <col min="5136" max="5136" width="11.5546875" style="270" customWidth="1"/>
    <col min="5137" max="5137" width="9.33203125" style="270" customWidth="1"/>
    <col min="5138" max="5144" width="8.88671875" style="270"/>
    <col min="5145" max="5157" width="0" style="270" hidden="1" customWidth="1"/>
    <col min="5158" max="5376" width="8.88671875" style="270"/>
    <col min="5377" max="5377" width="5.44140625" style="270" customWidth="1"/>
    <col min="5378" max="5378" width="4.44140625" style="270" customWidth="1"/>
    <col min="5379" max="5379" width="8.33203125" style="270" customWidth="1"/>
    <col min="5380" max="5380" width="7.109375" style="270" customWidth="1"/>
    <col min="5381" max="5381" width="9.33203125" style="270" customWidth="1"/>
    <col min="5382" max="5382" width="7.109375" style="270" customWidth="1"/>
    <col min="5383" max="5383" width="9.33203125" style="270" customWidth="1"/>
    <col min="5384" max="5384" width="7.109375" style="270" customWidth="1"/>
    <col min="5385" max="5385" width="16.5546875" style="270" customWidth="1"/>
    <col min="5386" max="5386" width="7.88671875" style="270" customWidth="1"/>
    <col min="5387" max="5388" width="8.5546875" style="270" customWidth="1"/>
    <col min="5389" max="5389" width="7.88671875" style="270" customWidth="1"/>
    <col min="5390" max="5390" width="8.88671875" style="270"/>
    <col min="5391" max="5391" width="5.109375" style="270" customWidth="1"/>
    <col min="5392" max="5392" width="11.5546875" style="270" customWidth="1"/>
    <col min="5393" max="5393" width="9.33203125" style="270" customWidth="1"/>
    <col min="5394" max="5400" width="8.88671875" style="270"/>
    <col min="5401" max="5413" width="0" style="270" hidden="1" customWidth="1"/>
    <col min="5414" max="5632" width="8.88671875" style="270"/>
    <col min="5633" max="5633" width="5.44140625" style="270" customWidth="1"/>
    <col min="5634" max="5634" width="4.44140625" style="270" customWidth="1"/>
    <col min="5635" max="5635" width="8.33203125" style="270" customWidth="1"/>
    <col min="5636" max="5636" width="7.109375" style="270" customWidth="1"/>
    <col min="5637" max="5637" width="9.33203125" style="270" customWidth="1"/>
    <col min="5638" max="5638" width="7.109375" style="270" customWidth="1"/>
    <col min="5639" max="5639" width="9.33203125" style="270" customWidth="1"/>
    <col min="5640" max="5640" width="7.109375" style="270" customWidth="1"/>
    <col min="5641" max="5641" width="16.5546875" style="270" customWidth="1"/>
    <col min="5642" max="5642" width="7.88671875" style="270" customWidth="1"/>
    <col min="5643" max="5644" width="8.5546875" style="270" customWidth="1"/>
    <col min="5645" max="5645" width="7.88671875" style="270" customWidth="1"/>
    <col min="5646" max="5646" width="8.88671875" style="270"/>
    <col min="5647" max="5647" width="5.109375" style="270" customWidth="1"/>
    <col min="5648" max="5648" width="11.5546875" style="270" customWidth="1"/>
    <col min="5649" max="5649" width="9.33203125" style="270" customWidth="1"/>
    <col min="5650" max="5656" width="8.88671875" style="270"/>
    <col min="5657" max="5669" width="0" style="270" hidden="1" customWidth="1"/>
    <col min="5670" max="5888" width="8.88671875" style="270"/>
    <col min="5889" max="5889" width="5.44140625" style="270" customWidth="1"/>
    <col min="5890" max="5890" width="4.44140625" style="270" customWidth="1"/>
    <col min="5891" max="5891" width="8.33203125" style="270" customWidth="1"/>
    <col min="5892" max="5892" width="7.109375" style="270" customWidth="1"/>
    <col min="5893" max="5893" width="9.33203125" style="270" customWidth="1"/>
    <col min="5894" max="5894" width="7.109375" style="270" customWidth="1"/>
    <col min="5895" max="5895" width="9.33203125" style="270" customWidth="1"/>
    <col min="5896" max="5896" width="7.109375" style="270" customWidth="1"/>
    <col min="5897" max="5897" width="16.5546875" style="270" customWidth="1"/>
    <col min="5898" max="5898" width="7.88671875" style="270" customWidth="1"/>
    <col min="5899" max="5900" width="8.5546875" style="270" customWidth="1"/>
    <col min="5901" max="5901" width="7.88671875" style="270" customWidth="1"/>
    <col min="5902" max="5902" width="8.88671875" style="270"/>
    <col min="5903" max="5903" width="5.109375" style="270" customWidth="1"/>
    <col min="5904" max="5904" width="11.5546875" style="270" customWidth="1"/>
    <col min="5905" max="5905" width="9.33203125" style="270" customWidth="1"/>
    <col min="5906" max="5912" width="8.88671875" style="270"/>
    <col min="5913" max="5925" width="0" style="270" hidden="1" customWidth="1"/>
    <col min="5926" max="6144" width="8.88671875" style="270"/>
    <col min="6145" max="6145" width="5.44140625" style="270" customWidth="1"/>
    <col min="6146" max="6146" width="4.44140625" style="270" customWidth="1"/>
    <col min="6147" max="6147" width="8.33203125" style="270" customWidth="1"/>
    <col min="6148" max="6148" width="7.109375" style="270" customWidth="1"/>
    <col min="6149" max="6149" width="9.33203125" style="270" customWidth="1"/>
    <col min="6150" max="6150" width="7.109375" style="270" customWidth="1"/>
    <col min="6151" max="6151" width="9.33203125" style="270" customWidth="1"/>
    <col min="6152" max="6152" width="7.109375" style="270" customWidth="1"/>
    <col min="6153" max="6153" width="16.5546875" style="270" customWidth="1"/>
    <col min="6154" max="6154" width="7.88671875" style="270" customWidth="1"/>
    <col min="6155" max="6156" width="8.5546875" style="270" customWidth="1"/>
    <col min="6157" max="6157" width="7.88671875" style="270" customWidth="1"/>
    <col min="6158" max="6158" width="8.88671875" style="270"/>
    <col min="6159" max="6159" width="5.109375" style="270" customWidth="1"/>
    <col min="6160" max="6160" width="11.5546875" style="270" customWidth="1"/>
    <col min="6161" max="6161" width="9.33203125" style="270" customWidth="1"/>
    <col min="6162" max="6168" width="8.88671875" style="270"/>
    <col min="6169" max="6181" width="0" style="270" hidden="1" customWidth="1"/>
    <col min="6182" max="6400" width="8.88671875" style="270"/>
    <col min="6401" max="6401" width="5.44140625" style="270" customWidth="1"/>
    <col min="6402" max="6402" width="4.44140625" style="270" customWidth="1"/>
    <col min="6403" max="6403" width="8.33203125" style="270" customWidth="1"/>
    <col min="6404" max="6404" width="7.109375" style="270" customWidth="1"/>
    <col min="6405" max="6405" width="9.33203125" style="270" customWidth="1"/>
    <col min="6406" max="6406" width="7.109375" style="270" customWidth="1"/>
    <col min="6407" max="6407" width="9.33203125" style="270" customWidth="1"/>
    <col min="6408" max="6408" width="7.109375" style="270" customWidth="1"/>
    <col min="6409" max="6409" width="16.5546875" style="270" customWidth="1"/>
    <col min="6410" max="6410" width="7.88671875" style="270" customWidth="1"/>
    <col min="6411" max="6412" width="8.5546875" style="270" customWidth="1"/>
    <col min="6413" max="6413" width="7.88671875" style="270" customWidth="1"/>
    <col min="6414" max="6414" width="8.88671875" style="270"/>
    <col min="6415" max="6415" width="5.109375" style="270" customWidth="1"/>
    <col min="6416" max="6416" width="11.5546875" style="270" customWidth="1"/>
    <col min="6417" max="6417" width="9.33203125" style="270" customWidth="1"/>
    <col min="6418" max="6424" width="8.88671875" style="270"/>
    <col min="6425" max="6437" width="0" style="270" hidden="1" customWidth="1"/>
    <col min="6438" max="6656" width="8.88671875" style="270"/>
    <col min="6657" max="6657" width="5.44140625" style="270" customWidth="1"/>
    <col min="6658" max="6658" width="4.44140625" style="270" customWidth="1"/>
    <col min="6659" max="6659" width="8.33203125" style="270" customWidth="1"/>
    <col min="6660" max="6660" width="7.109375" style="270" customWidth="1"/>
    <col min="6661" max="6661" width="9.33203125" style="270" customWidth="1"/>
    <col min="6662" max="6662" width="7.109375" style="270" customWidth="1"/>
    <col min="6663" max="6663" width="9.33203125" style="270" customWidth="1"/>
    <col min="6664" max="6664" width="7.109375" style="270" customWidth="1"/>
    <col min="6665" max="6665" width="16.5546875" style="270" customWidth="1"/>
    <col min="6666" max="6666" width="7.88671875" style="270" customWidth="1"/>
    <col min="6667" max="6668" width="8.5546875" style="270" customWidth="1"/>
    <col min="6669" max="6669" width="7.88671875" style="270" customWidth="1"/>
    <col min="6670" max="6670" width="8.88671875" style="270"/>
    <col min="6671" max="6671" width="5.109375" style="270" customWidth="1"/>
    <col min="6672" max="6672" width="11.5546875" style="270" customWidth="1"/>
    <col min="6673" max="6673" width="9.33203125" style="270" customWidth="1"/>
    <col min="6674" max="6680" width="8.88671875" style="270"/>
    <col min="6681" max="6693" width="0" style="270" hidden="1" customWidth="1"/>
    <col min="6694" max="6912" width="8.88671875" style="270"/>
    <col min="6913" max="6913" width="5.44140625" style="270" customWidth="1"/>
    <col min="6914" max="6914" width="4.44140625" style="270" customWidth="1"/>
    <col min="6915" max="6915" width="8.33203125" style="270" customWidth="1"/>
    <col min="6916" max="6916" width="7.109375" style="270" customWidth="1"/>
    <col min="6917" max="6917" width="9.33203125" style="270" customWidth="1"/>
    <col min="6918" max="6918" width="7.109375" style="270" customWidth="1"/>
    <col min="6919" max="6919" width="9.33203125" style="270" customWidth="1"/>
    <col min="6920" max="6920" width="7.109375" style="270" customWidth="1"/>
    <col min="6921" max="6921" width="16.5546875" style="270" customWidth="1"/>
    <col min="6922" max="6922" width="7.88671875" style="270" customWidth="1"/>
    <col min="6923" max="6924" width="8.5546875" style="270" customWidth="1"/>
    <col min="6925" max="6925" width="7.88671875" style="270" customWidth="1"/>
    <col min="6926" max="6926" width="8.88671875" style="270"/>
    <col min="6927" max="6927" width="5.109375" style="270" customWidth="1"/>
    <col min="6928" max="6928" width="11.5546875" style="270" customWidth="1"/>
    <col min="6929" max="6929" width="9.33203125" style="270" customWidth="1"/>
    <col min="6930" max="6936" width="8.88671875" style="270"/>
    <col min="6937" max="6949" width="0" style="270" hidden="1" customWidth="1"/>
    <col min="6950" max="7168" width="8.88671875" style="270"/>
    <col min="7169" max="7169" width="5.44140625" style="270" customWidth="1"/>
    <col min="7170" max="7170" width="4.44140625" style="270" customWidth="1"/>
    <col min="7171" max="7171" width="8.33203125" style="270" customWidth="1"/>
    <col min="7172" max="7172" width="7.109375" style="270" customWidth="1"/>
    <col min="7173" max="7173" width="9.33203125" style="270" customWidth="1"/>
    <col min="7174" max="7174" width="7.109375" style="270" customWidth="1"/>
    <col min="7175" max="7175" width="9.33203125" style="270" customWidth="1"/>
    <col min="7176" max="7176" width="7.109375" style="270" customWidth="1"/>
    <col min="7177" max="7177" width="16.5546875" style="270" customWidth="1"/>
    <col min="7178" max="7178" width="7.88671875" style="270" customWidth="1"/>
    <col min="7179" max="7180" width="8.5546875" style="270" customWidth="1"/>
    <col min="7181" max="7181" width="7.88671875" style="270" customWidth="1"/>
    <col min="7182" max="7182" width="8.88671875" style="270"/>
    <col min="7183" max="7183" width="5.109375" style="270" customWidth="1"/>
    <col min="7184" max="7184" width="11.5546875" style="270" customWidth="1"/>
    <col min="7185" max="7185" width="9.33203125" style="270" customWidth="1"/>
    <col min="7186" max="7192" width="8.88671875" style="270"/>
    <col min="7193" max="7205" width="0" style="270" hidden="1" customWidth="1"/>
    <col min="7206" max="7424" width="8.88671875" style="270"/>
    <col min="7425" max="7425" width="5.44140625" style="270" customWidth="1"/>
    <col min="7426" max="7426" width="4.44140625" style="270" customWidth="1"/>
    <col min="7427" max="7427" width="8.33203125" style="270" customWidth="1"/>
    <col min="7428" max="7428" width="7.109375" style="270" customWidth="1"/>
    <col min="7429" max="7429" width="9.33203125" style="270" customWidth="1"/>
    <col min="7430" max="7430" width="7.109375" style="270" customWidth="1"/>
    <col min="7431" max="7431" width="9.33203125" style="270" customWidth="1"/>
    <col min="7432" max="7432" width="7.109375" style="270" customWidth="1"/>
    <col min="7433" max="7433" width="16.5546875" style="270" customWidth="1"/>
    <col min="7434" max="7434" width="7.88671875" style="270" customWidth="1"/>
    <col min="7435" max="7436" width="8.5546875" style="270" customWidth="1"/>
    <col min="7437" max="7437" width="7.88671875" style="270" customWidth="1"/>
    <col min="7438" max="7438" width="8.88671875" style="270"/>
    <col min="7439" max="7439" width="5.109375" style="270" customWidth="1"/>
    <col min="7440" max="7440" width="11.5546875" style="270" customWidth="1"/>
    <col min="7441" max="7441" width="9.33203125" style="270" customWidth="1"/>
    <col min="7442" max="7448" width="8.88671875" style="270"/>
    <col min="7449" max="7461" width="0" style="270" hidden="1" customWidth="1"/>
    <col min="7462" max="7680" width="8.88671875" style="270"/>
    <col min="7681" max="7681" width="5.44140625" style="270" customWidth="1"/>
    <col min="7682" max="7682" width="4.44140625" style="270" customWidth="1"/>
    <col min="7683" max="7683" width="8.33203125" style="270" customWidth="1"/>
    <col min="7684" max="7684" width="7.109375" style="270" customWidth="1"/>
    <col min="7685" max="7685" width="9.33203125" style="270" customWidth="1"/>
    <col min="7686" max="7686" width="7.109375" style="270" customWidth="1"/>
    <col min="7687" max="7687" width="9.33203125" style="270" customWidth="1"/>
    <col min="7688" max="7688" width="7.109375" style="270" customWidth="1"/>
    <col min="7689" max="7689" width="16.5546875" style="270" customWidth="1"/>
    <col min="7690" max="7690" width="7.88671875" style="270" customWidth="1"/>
    <col min="7691" max="7692" width="8.5546875" style="270" customWidth="1"/>
    <col min="7693" max="7693" width="7.88671875" style="270" customWidth="1"/>
    <col min="7694" max="7694" width="8.88671875" style="270"/>
    <col min="7695" max="7695" width="5.109375" style="270" customWidth="1"/>
    <col min="7696" max="7696" width="11.5546875" style="270" customWidth="1"/>
    <col min="7697" max="7697" width="9.33203125" style="270" customWidth="1"/>
    <col min="7698" max="7704" width="8.88671875" style="270"/>
    <col min="7705" max="7717" width="0" style="270" hidden="1" customWidth="1"/>
    <col min="7718" max="7936" width="8.88671875" style="270"/>
    <col min="7937" max="7937" width="5.44140625" style="270" customWidth="1"/>
    <col min="7938" max="7938" width="4.44140625" style="270" customWidth="1"/>
    <col min="7939" max="7939" width="8.33203125" style="270" customWidth="1"/>
    <col min="7940" max="7940" width="7.109375" style="270" customWidth="1"/>
    <col min="7941" max="7941" width="9.33203125" style="270" customWidth="1"/>
    <col min="7942" max="7942" width="7.109375" style="270" customWidth="1"/>
    <col min="7943" max="7943" width="9.33203125" style="270" customWidth="1"/>
    <col min="7944" max="7944" width="7.109375" style="270" customWidth="1"/>
    <col min="7945" max="7945" width="16.5546875" style="270" customWidth="1"/>
    <col min="7946" max="7946" width="7.88671875" style="270" customWidth="1"/>
    <col min="7947" max="7948" width="8.5546875" style="270" customWidth="1"/>
    <col min="7949" max="7949" width="7.88671875" style="270" customWidth="1"/>
    <col min="7950" max="7950" width="8.88671875" style="270"/>
    <col min="7951" max="7951" width="5.109375" style="270" customWidth="1"/>
    <col min="7952" max="7952" width="11.5546875" style="270" customWidth="1"/>
    <col min="7953" max="7953" width="9.33203125" style="270" customWidth="1"/>
    <col min="7954" max="7960" width="8.88671875" style="270"/>
    <col min="7961" max="7973" width="0" style="270" hidden="1" customWidth="1"/>
    <col min="7974" max="8192" width="8.88671875" style="270"/>
    <col min="8193" max="8193" width="5.44140625" style="270" customWidth="1"/>
    <col min="8194" max="8194" width="4.44140625" style="270" customWidth="1"/>
    <col min="8195" max="8195" width="8.33203125" style="270" customWidth="1"/>
    <col min="8196" max="8196" width="7.109375" style="270" customWidth="1"/>
    <col min="8197" max="8197" width="9.33203125" style="270" customWidth="1"/>
    <col min="8198" max="8198" width="7.109375" style="270" customWidth="1"/>
    <col min="8199" max="8199" width="9.33203125" style="270" customWidth="1"/>
    <col min="8200" max="8200" width="7.109375" style="270" customWidth="1"/>
    <col min="8201" max="8201" width="16.5546875" style="270" customWidth="1"/>
    <col min="8202" max="8202" width="7.88671875" style="270" customWidth="1"/>
    <col min="8203" max="8204" width="8.5546875" style="270" customWidth="1"/>
    <col min="8205" max="8205" width="7.88671875" style="270" customWidth="1"/>
    <col min="8206" max="8206" width="8.88671875" style="270"/>
    <col min="8207" max="8207" width="5.109375" style="270" customWidth="1"/>
    <col min="8208" max="8208" width="11.5546875" style="270" customWidth="1"/>
    <col min="8209" max="8209" width="9.33203125" style="270" customWidth="1"/>
    <col min="8210" max="8216" width="8.88671875" style="270"/>
    <col min="8217" max="8229" width="0" style="270" hidden="1" customWidth="1"/>
    <col min="8230" max="8448" width="8.88671875" style="270"/>
    <col min="8449" max="8449" width="5.44140625" style="270" customWidth="1"/>
    <col min="8450" max="8450" width="4.44140625" style="270" customWidth="1"/>
    <col min="8451" max="8451" width="8.33203125" style="270" customWidth="1"/>
    <col min="8452" max="8452" width="7.109375" style="270" customWidth="1"/>
    <col min="8453" max="8453" width="9.33203125" style="270" customWidth="1"/>
    <col min="8454" max="8454" width="7.109375" style="270" customWidth="1"/>
    <col min="8455" max="8455" width="9.33203125" style="270" customWidth="1"/>
    <col min="8456" max="8456" width="7.109375" style="270" customWidth="1"/>
    <col min="8457" max="8457" width="16.5546875" style="270" customWidth="1"/>
    <col min="8458" max="8458" width="7.88671875" style="270" customWidth="1"/>
    <col min="8459" max="8460" width="8.5546875" style="270" customWidth="1"/>
    <col min="8461" max="8461" width="7.88671875" style="270" customWidth="1"/>
    <col min="8462" max="8462" width="8.88671875" style="270"/>
    <col min="8463" max="8463" width="5.109375" style="270" customWidth="1"/>
    <col min="8464" max="8464" width="11.5546875" style="270" customWidth="1"/>
    <col min="8465" max="8465" width="9.33203125" style="270" customWidth="1"/>
    <col min="8466" max="8472" width="8.88671875" style="270"/>
    <col min="8473" max="8485" width="0" style="270" hidden="1" customWidth="1"/>
    <col min="8486" max="8704" width="8.88671875" style="270"/>
    <col min="8705" max="8705" width="5.44140625" style="270" customWidth="1"/>
    <col min="8706" max="8706" width="4.44140625" style="270" customWidth="1"/>
    <col min="8707" max="8707" width="8.33203125" style="270" customWidth="1"/>
    <col min="8708" max="8708" width="7.109375" style="270" customWidth="1"/>
    <col min="8709" max="8709" width="9.33203125" style="270" customWidth="1"/>
    <col min="8710" max="8710" width="7.109375" style="270" customWidth="1"/>
    <col min="8711" max="8711" width="9.33203125" style="270" customWidth="1"/>
    <col min="8712" max="8712" width="7.109375" style="270" customWidth="1"/>
    <col min="8713" max="8713" width="16.5546875" style="270" customWidth="1"/>
    <col min="8714" max="8714" width="7.88671875" style="270" customWidth="1"/>
    <col min="8715" max="8716" width="8.5546875" style="270" customWidth="1"/>
    <col min="8717" max="8717" width="7.88671875" style="270" customWidth="1"/>
    <col min="8718" max="8718" width="8.88671875" style="270"/>
    <col min="8719" max="8719" width="5.109375" style="270" customWidth="1"/>
    <col min="8720" max="8720" width="11.5546875" style="270" customWidth="1"/>
    <col min="8721" max="8721" width="9.33203125" style="270" customWidth="1"/>
    <col min="8722" max="8728" width="8.88671875" style="270"/>
    <col min="8729" max="8741" width="0" style="270" hidden="1" customWidth="1"/>
    <col min="8742" max="8960" width="8.88671875" style="270"/>
    <col min="8961" max="8961" width="5.44140625" style="270" customWidth="1"/>
    <col min="8962" max="8962" width="4.44140625" style="270" customWidth="1"/>
    <col min="8963" max="8963" width="8.33203125" style="270" customWidth="1"/>
    <col min="8964" max="8964" width="7.109375" style="270" customWidth="1"/>
    <col min="8965" max="8965" width="9.33203125" style="270" customWidth="1"/>
    <col min="8966" max="8966" width="7.109375" style="270" customWidth="1"/>
    <col min="8967" max="8967" width="9.33203125" style="270" customWidth="1"/>
    <col min="8968" max="8968" width="7.109375" style="270" customWidth="1"/>
    <col min="8969" max="8969" width="16.5546875" style="270" customWidth="1"/>
    <col min="8970" max="8970" width="7.88671875" style="270" customWidth="1"/>
    <col min="8971" max="8972" width="8.5546875" style="270" customWidth="1"/>
    <col min="8973" max="8973" width="7.88671875" style="270" customWidth="1"/>
    <col min="8974" max="8974" width="8.88671875" style="270"/>
    <col min="8975" max="8975" width="5.109375" style="270" customWidth="1"/>
    <col min="8976" max="8976" width="11.5546875" style="270" customWidth="1"/>
    <col min="8977" max="8977" width="9.33203125" style="270" customWidth="1"/>
    <col min="8978" max="8984" width="8.88671875" style="270"/>
    <col min="8985" max="8997" width="0" style="270" hidden="1" customWidth="1"/>
    <col min="8998" max="9216" width="8.88671875" style="270"/>
    <col min="9217" max="9217" width="5.44140625" style="270" customWidth="1"/>
    <col min="9218" max="9218" width="4.44140625" style="270" customWidth="1"/>
    <col min="9219" max="9219" width="8.33203125" style="270" customWidth="1"/>
    <col min="9220" max="9220" width="7.109375" style="270" customWidth="1"/>
    <col min="9221" max="9221" width="9.33203125" style="270" customWidth="1"/>
    <col min="9222" max="9222" width="7.109375" style="270" customWidth="1"/>
    <col min="9223" max="9223" width="9.33203125" style="270" customWidth="1"/>
    <col min="9224" max="9224" width="7.109375" style="270" customWidth="1"/>
    <col min="9225" max="9225" width="16.5546875" style="270" customWidth="1"/>
    <col min="9226" max="9226" width="7.88671875" style="270" customWidth="1"/>
    <col min="9227" max="9228" width="8.5546875" style="270" customWidth="1"/>
    <col min="9229" max="9229" width="7.88671875" style="270" customWidth="1"/>
    <col min="9230" max="9230" width="8.88671875" style="270"/>
    <col min="9231" max="9231" width="5.109375" style="270" customWidth="1"/>
    <col min="9232" max="9232" width="11.5546875" style="270" customWidth="1"/>
    <col min="9233" max="9233" width="9.33203125" style="270" customWidth="1"/>
    <col min="9234" max="9240" width="8.88671875" style="270"/>
    <col min="9241" max="9253" width="0" style="270" hidden="1" customWidth="1"/>
    <col min="9254" max="9472" width="8.88671875" style="270"/>
    <col min="9473" max="9473" width="5.44140625" style="270" customWidth="1"/>
    <col min="9474" max="9474" width="4.44140625" style="270" customWidth="1"/>
    <col min="9475" max="9475" width="8.33203125" style="270" customWidth="1"/>
    <col min="9476" max="9476" width="7.109375" style="270" customWidth="1"/>
    <col min="9477" max="9477" width="9.33203125" style="270" customWidth="1"/>
    <col min="9478" max="9478" width="7.109375" style="270" customWidth="1"/>
    <col min="9479" max="9479" width="9.33203125" style="270" customWidth="1"/>
    <col min="9480" max="9480" width="7.109375" style="270" customWidth="1"/>
    <col min="9481" max="9481" width="16.5546875" style="270" customWidth="1"/>
    <col min="9482" max="9482" width="7.88671875" style="270" customWidth="1"/>
    <col min="9483" max="9484" width="8.5546875" style="270" customWidth="1"/>
    <col min="9485" max="9485" width="7.88671875" style="270" customWidth="1"/>
    <col min="9486" max="9486" width="8.88671875" style="270"/>
    <col min="9487" max="9487" width="5.109375" style="270" customWidth="1"/>
    <col min="9488" max="9488" width="11.5546875" style="270" customWidth="1"/>
    <col min="9489" max="9489" width="9.33203125" style="270" customWidth="1"/>
    <col min="9490" max="9496" width="8.88671875" style="270"/>
    <col min="9497" max="9509" width="0" style="270" hidden="1" customWidth="1"/>
    <col min="9510" max="9728" width="8.88671875" style="270"/>
    <col min="9729" max="9729" width="5.44140625" style="270" customWidth="1"/>
    <col min="9730" max="9730" width="4.44140625" style="270" customWidth="1"/>
    <col min="9731" max="9731" width="8.33203125" style="270" customWidth="1"/>
    <col min="9732" max="9732" width="7.109375" style="270" customWidth="1"/>
    <col min="9733" max="9733" width="9.33203125" style="270" customWidth="1"/>
    <col min="9734" max="9734" width="7.109375" style="270" customWidth="1"/>
    <col min="9735" max="9735" width="9.33203125" style="270" customWidth="1"/>
    <col min="9736" max="9736" width="7.109375" style="270" customWidth="1"/>
    <col min="9737" max="9737" width="16.5546875" style="270" customWidth="1"/>
    <col min="9738" max="9738" width="7.88671875" style="270" customWidth="1"/>
    <col min="9739" max="9740" width="8.5546875" style="270" customWidth="1"/>
    <col min="9741" max="9741" width="7.88671875" style="270" customWidth="1"/>
    <col min="9742" max="9742" width="8.88671875" style="270"/>
    <col min="9743" max="9743" width="5.109375" style="270" customWidth="1"/>
    <col min="9744" max="9744" width="11.5546875" style="270" customWidth="1"/>
    <col min="9745" max="9745" width="9.33203125" style="270" customWidth="1"/>
    <col min="9746" max="9752" width="8.88671875" style="270"/>
    <col min="9753" max="9765" width="0" style="270" hidden="1" customWidth="1"/>
    <col min="9766" max="9984" width="8.88671875" style="270"/>
    <col min="9985" max="9985" width="5.44140625" style="270" customWidth="1"/>
    <col min="9986" max="9986" width="4.44140625" style="270" customWidth="1"/>
    <col min="9987" max="9987" width="8.33203125" style="270" customWidth="1"/>
    <col min="9988" max="9988" width="7.109375" style="270" customWidth="1"/>
    <col min="9989" max="9989" width="9.33203125" style="270" customWidth="1"/>
    <col min="9990" max="9990" width="7.109375" style="270" customWidth="1"/>
    <col min="9991" max="9991" width="9.33203125" style="270" customWidth="1"/>
    <col min="9992" max="9992" width="7.109375" style="270" customWidth="1"/>
    <col min="9993" max="9993" width="16.5546875" style="270" customWidth="1"/>
    <col min="9994" max="9994" width="7.88671875" style="270" customWidth="1"/>
    <col min="9995" max="9996" width="8.5546875" style="270" customWidth="1"/>
    <col min="9997" max="9997" width="7.88671875" style="270" customWidth="1"/>
    <col min="9998" max="9998" width="8.88671875" style="270"/>
    <col min="9999" max="9999" width="5.109375" style="270" customWidth="1"/>
    <col min="10000" max="10000" width="11.5546875" style="270" customWidth="1"/>
    <col min="10001" max="10001" width="9.33203125" style="270" customWidth="1"/>
    <col min="10002" max="10008" width="8.88671875" style="270"/>
    <col min="10009" max="10021" width="0" style="270" hidden="1" customWidth="1"/>
    <col min="10022" max="10240" width="8.88671875" style="270"/>
    <col min="10241" max="10241" width="5.44140625" style="270" customWidth="1"/>
    <col min="10242" max="10242" width="4.44140625" style="270" customWidth="1"/>
    <col min="10243" max="10243" width="8.33203125" style="270" customWidth="1"/>
    <col min="10244" max="10244" width="7.109375" style="270" customWidth="1"/>
    <col min="10245" max="10245" width="9.33203125" style="270" customWidth="1"/>
    <col min="10246" max="10246" width="7.109375" style="270" customWidth="1"/>
    <col min="10247" max="10247" width="9.33203125" style="270" customWidth="1"/>
    <col min="10248" max="10248" width="7.109375" style="270" customWidth="1"/>
    <col min="10249" max="10249" width="16.5546875" style="270" customWidth="1"/>
    <col min="10250" max="10250" width="7.88671875" style="270" customWidth="1"/>
    <col min="10251" max="10252" width="8.5546875" style="270" customWidth="1"/>
    <col min="10253" max="10253" width="7.88671875" style="270" customWidth="1"/>
    <col min="10254" max="10254" width="8.88671875" style="270"/>
    <col min="10255" max="10255" width="5.109375" style="270" customWidth="1"/>
    <col min="10256" max="10256" width="11.5546875" style="270" customWidth="1"/>
    <col min="10257" max="10257" width="9.33203125" style="270" customWidth="1"/>
    <col min="10258" max="10264" width="8.88671875" style="270"/>
    <col min="10265" max="10277" width="0" style="270" hidden="1" customWidth="1"/>
    <col min="10278" max="10496" width="8.88671875" style="270"/>
    <col min="10497" max="10497" width="5.44140625" style="270" customWidth="1"/>
    <col min="10498" max="10498" width="4.44140625" style="270" customWidth="1"/>
    <col min="10499" max="10499" width="8.33203125" style="270" customWidth="1"/>
    <col min="10500" max="10500" width="7.109375" style="270" customWidth="1"/>
    <col min="10501" max="10501" width="9.33203125" style="270" customWidth="1"/>
    <col min="10502" max="10502" width="7.109375" style="270" customWidth="1"/>
    <col min="10503" max="10503" width="9.33203125" style="270" customWidth="1"/>
    <col min="10504" max="10504" width="7.109375" style="270" customWidth="1"/>
    <col min="10505" max="10505" width="16.5546875" style="270" customWidth="1"/>
    <col min="10506" max="10506" width="7.88671875" style="270" customWidth="1"/>
    <col min="10507" max="10508" width="8.5546875" style="270" customWidth="1"/>
    <col min="10509" max="10509" width="7.88671875" style="270" customWidth="1"/>
    <col min="10510" max="10510" width="8.88671875" style="270"/>
    <col min="10511" max="10511" width="5.109375" style="270" customWidth="1"/>
    <col min="10512" max="10512" width="11.5546875" style="270" customWidth="1"/>
    <col min="10513" max="10513" width="9.33203125" style="270" customWidth="1"/>
    <col min="10514" max="10520" width="8.88671875" style="270"/>
    <col min="10521" max="10533" width="0" style="270" hidden="1" customWidth="1"/>
    <col min="10534" max="10752" width="8.88671875" style="270"/>
    <col min="10753" max="10753" width="5.44140625" style="270" customWidth="1"/>
    <col min="10754" max="10754" width="4.44140625" style="270" customWidth="1"/>
    <col min="10755" max="10755" width="8.33203125" style="270" customWidth="1"/>
    <col min="10756" max="10756" width="7.109375" style="270" customWidth="1"/>
    <col min="10757" max="10757" width="9.33203125" style="270" customWidth="1"/>
    <col min="10758" max="10758" width="7.109375" style="270" customWidth="1"/>
    <col min="10759" max="10759" width="9.33203125" style="270" customWidth="1"/>
    <col min="10760" max="10760" width="7.109375" style="270" customWidth="1"/>
    <col min="10761" max="10761" width="16.5546875" style="270" customWidth="1"/>
    <col min="10762" max="10762" width="7.88671875" style="270" customWidth="1"/>
    <col min="10763" max="10764" width="8.5546875" style="270" customWidth="1"/>
    <col min="10765" max="10765" width="7.88671875" style="270" customWidth="1"/>
    <col min="10766" max="10766" width="8.88671875" style="270"/>
    <col min="10767" max="10767" width="5.109375" style="270" customWidth="1"/>
    <col min="10768" max="10768" width="11.5546875" style="270" customWidth="1"/>
    <col min="10769" max="10769" width="9.33203125" style="270" customWidth="1"/>
    <col min="10770" max="10776" width="8.88671875" style="270"/>
    <col min="10777" max="10789" width="0" style="270" hidden="1" customWidth="1"/>
    <col min="10790" max="11008" width="8.88671875" style="270"/>
    <col min="11009" max="11009" width="5.44140625" style="270" customWidth="1"/>
    <col min="11010" max="11010" width="4.44140625" style="270" customWidth="1"/>
    <col min="11011" max="11011" width="8.33203125" style="270" customWidth="1"/>
    <col min="11012" max="11012" width="7.109375" style="270" customWidth="1"/>
    <col min="11013" max="11013" width="9.33203125" style="270" customWidth="1"/>
    <col min="11014" max="11014" width="7.109375" style="270" customWidth="1"/>
    <col min="11015" max="11015" width="9.33203125" style="270" customWidth="1"/>
    <col min="11016" max="11016" width="7.109375" style="270" customWidth="1"/>
    <col min="11017" max="11017" width="16.5546875" style="270" customWidth="1"/>
    <col min="11018" max="11018" width="7.88671875" style="270" customWidth="1"/>
    <col min="11019" max="11020" width="8.5546875" style="270" customWidth="1"/>
    <col min="11021" max="11021" width="7.88671875" style="270" customWidth="1"/>
    <col min="11022" max="11022" width="8.88671875" style="270"/>
    <col min="11023" max="11023" width="5.109375" style="270" customWidth="1"/>
    <col min="11024" max="11024" width="11.5546875" style="270" customWidth="1"/>
    <col min="11025" max="11025" width="9.33203125" style="270" customWidth="1"/>
    <col min="11026" max="11032" width="8.88671875" style="270"/>
    <col min="11033" max="11045" width="0" style="270" hidden="1" customWidth="1"/>
    <col min="11046" max="11264" width="8.88671875" style="270"/>
    <col min="11265" max="11265" width="5.44140625" style="270" customWidth="1"/>
    <col min="11266" max="11266" width="4.44140625" style="270" customWidth="1"/>
    <col min="11267" max="11267" width="8.33203125" style="270" customWidth="1"/>
    <col min="11268" max="11268" width="7.109375" style="270" customWidth="1"/>
    <col min="11269" max="11269" width="9.33203125" style="270" customWidth="1"/>
    <col min="11270" max="11270" width="7.109375" style="270" customWidth="1"/>
    <col min="11271" max="11271" width="9.33203125" style="270" customWidth="1"/>
    <col min="11272" max="11272" width="7.109375" style="270" customWidth="1"/>
    <col min="11273" max="11273" width="16.5546875" style="270" customWidth="1"/>
    <col min="11274" max="11274" width="7.88671875" style="270" customWidth="1"/>
    <col min="11275" max="11276" width="8.5546875" style="270" customWidth="1"/>
    <col min="11277" max="11277" width="7.88671875" style="270" customWidth="1"/>
    <col min="11278" max="11278" width="8.88671875" style="270"/>
    <col min="11279" max="11279" width="5.109375" style="270" customWidth="1"/>
    <col min="11280" max="11280" width="11.5546875" style="270" customWidth="1"/>
    <col min="11281" max="11281" width="9.33203125" style="270" customWidth="1"/>
    <col min="11282" max="11288" width="8.88671875" style="270"/>
    <col min="11289" max="11301" width="0" style="270" hidden="1" customWidth="1"/>
    <col min="11302" max="11520" width="8.88671875" style="270"/>
    <col min="11521" max="11521" width="5.44140625" style="270" customWidth="1"/>
    <col min="11522" max="11522" width="4.44140625" style="270" customWidth="1"/>
    <col min="11523" max="11523" width="8.33203125" style="270" customWidth="1"/>
    <col min="11524" max="11524" width="7.109375" style="270" customWidth="1"/>
    <col min="11525" max="11525" width="9.33203125" style="270" customWidth="1"/>
    <col min="11526" max="11526" width="7.109375" style="270" customWidth="1"/>
    <col min="11527" max="11527" width="9.33203125" style="270" customWidth="1"/>
    <col min="11528" max="11528" width="7.109375" style="270" customWidth="1"/>
    <col min="11529" max="11529" width="16.5546875" style="270" customWidth="1"/>
    <col min="11530" max="11530" width="7.88671875" style="270" customWidth="1"/>
    <col min="11531" max="11532" width="8.5546875" style="270" customWidth="1"/>
    <col min="11533" max="11533" width="7.88671875" style="270" customWidth="1"/>
    <col min="11534" max="11534" width="8.88671875" style="270"/>
    <col min="11535" max="11535" width="5.109375" style="270" customWidth="1"/>
    <col min="11536" max="11536" width="11.5546875" style="270" customWidth="1"/>
    <col min="11537" max="11537" width="9.33203125" style="270" customWidth="1"/>
    <col min="11538" max="11544" width="8.88671875" style="270"/>
    <col min="11545" max="11557" width="0" style="270" hidden="1" customWidth="1"/>
    <col min="11558" max="11776" width="8.88671875" style="270"/>
    <col min="11777" max="11777" width="5.44140625" style="270" customWidth="1"/>
    <col min="11778" max="11778" width="4.44140625" style="270" customWidth="1"/>
    <col min="11779" max="11779" width="8.33203125" style="270" customWidth="1"/>
    <col min="11780" max="11780" width="7.109375" style="270" customWidth="1"/>
    <col min="11781" max="11781" width="9.33203125" style="270" customWidth="1"/>
    <col min="11782" max="11782" width="7.109375" style="270" customWidth="1"/>
    <col min="11783" max="11783" width="9.33203125" style="270" customWidth="1"/>
    <col min="11784" max="11784" width="7.109375" style="270" customWidth="1"/>
    <col min="11785" max="11785" width="16.5546875" style="270" customWidth="1"/>
    <col min="11786" max="11786" width="7.88671875" style="270" customWidth="1"/>
    <col min="11787" max="11788" width="8.5546875" style="270" customWidth="1"/>
    <col min="11789" max="11789" width="7.88671875" style="270" customWidth="1"/>
    <col min="11790" max="11790" width="8.88671875" style="270"/>
    <col min="11791" max="11791" width="5.109375" style="270" customWidth="1"/>
    <col min="11792" max="11792" width="11.5546875" style="270" customWidth="1"/>
    <col min="11793" max="11793" width="9.33203125" style="270" customWidth="1"/>
    <col min="11794" max="11800" width="8.88671875" style="270"/>
    <col min="11801" max="11813" width="0" style="270" hidden="1" customWidth="1"/>
    <col min="11814" max="12032" width="8.88671875" style="270"/>
    <col min="12033" max="12033" width="5.44140625" style="270" customWidth="1"/>
    <col min="12034" max="12034" width="4.44140625" style="270" customWidth="1"/>
    <col min="12035" max="12035" width="8.33203125" style="270" customWidth="1"/>
    <col min="12036" max="12036" width="7.109375" style="270" customWidth="1"/>
    <col min="12037" max="12037" width="9.33203125" style="270" customWidth="1"/>
    <col min="12038" max="12038" width="7.109375" style="270" customWidth="1"/>
    <col min="12039" max="12039" width="9.33203125" style="270" customWidth="1"/>
    <col min="12040" max="12040" width="7.109375" style="270" customWidth="1"/>
    <col min="12041" max="12041" width="16.5546875" style="270" customWidth="1"/>
    <col min="12042" max="12042" width="7.88671875" style="270" customWidth="1"/>
    <col min="12043" max="12044" width="8.5546875" style="270" customWidth="1"/>
    <col min="12045" max="12045" width="7.88671875" style="270" customWidth="1"/>
    <col min="12046" max="12046" width="8.88671875" style="270"/>
    <col min="12047" max="12047" width="5.109375" style="270" customWidth="1"/>
    <col min="12048" max="12048" width="11.5546875" style="270" customWidth="1"/>
    <col min="12049" max="12049" width="9.33203125" style="270" customWidth="1"/>
    <col min="12050" max="12056" width="8.88671875" style="270"/>
    <col min="12057" max="12069" width="0" style="270" hidden="1" customWidth="1"/>
    <col min="12070" max="12288" width="8.88671875" style="270"/>
    <col min="12289" max="12289" width="5.44140625" style="270" customWidth="1"/>
    <col min="12290" max="12290" width="4.44140625" style="270" customWidth="1"/>
    <col min="12291" max="12291" width="8.33203125" style="270" customWidth="1"/>
    <col min="12292" max="12292" width="7.109375" style="270" customWidth="1"/>
    <col min="12293" max="12293" width="9.33203125" style="270" customWidth="1"/>
    <col min="12294" max="12294" width="7.109375" style="270" customWidth="1"/>
    <col min="12295" max="12295" width="9.33203125" style="270" customWidth="1"/>
    <col min="12296" max="12296" width="7.109375" style="270" customWidth="1"/>
    <col min="12297" max="12297" width="16.5546875" style="270" customWidth="1"/>
    <col min="12298" max="12298" width="7.88671875" style="270" customWidth="1"/>
    <col min="12299" max="12300" width="8.5546875" style="270" customWidth="1"/>
    <col min="12301" max="12301" width="7.88671875" style="270" customWidth="1"/>
    <col min="12302" max="12302" width="8.88671875" style="270"/>
    <col min="12303" max="12303" width="5.109375" style="270" customWidth="1"/>
    <col min="12304" max="12304" width="11.5546875" style="270" customWidth="1"/>
    <col min="12305" max="12305" width="9.33203125" style="270" customWidth="1"/>
    <col min="12306" max="12312" width="8.88671875" style="270"/>
    <col min="12313" max="12325" width="0" style="270" hidden="1" customWidth="1"/>
    <col min="12326" max="12544" width="8.88671875" style="270"/>
    <col min="12545" max="12545" width="5.44140625" style="270" customWidth="1"/>
    <col min="12546" max="12546" width="4.44140625" style="270" customWidth="1"/>
    <col min="12547" max="12547" width="8.33203125" style="270" customWidth="1"/>
    <col min="12548" max="12548" width="7.109375" style="270" customWidth="1"/>
    <col min="12549" max="12549" width="9.33203125" style="270" customWidth="1"/>
    <col min="12550" max="12550" width="7.109375" style="270" customWidth="1"/>
    <col min="12551" max="12551" width="9.33203125" style="270" customWidth="1"/>
    <col min="12552" max="12552" width="7.109375" style="270" customWidth="1"/>
    <col min="12553" max="12553" width="16.5546875" style="270" customWidth="1"/>
    <col min="12554" max="12554" width="7.88671875" style="270" customWidth="1"/>
    <col min="12555" max="12556" width="8.5546875" style="270" customWidth="1"/>
    <col min="12557" max="12557" width="7.88671875" style="270" customWidth="1"/>
    <col min="12558" max="12558" width="8.88671875" style="270"/>
    <col min="12559" max="12559" width="5.109375" style="270" customWidth="1"/>
    <col min="12560" max="12560" width="11.5546875" style="270" customWidth="1"/>
    <col min="12561" max="12561" width="9.33203125" style="270" customWidth="1"/>
    <col min="12562" max="12568" width="8.88671875" style="270"/>
    <col min="12569" max="12581" width="0" style="270" hidden="1" customWidth="1"/>
    <col min="12582" max="12800" width="8.88671875" style="270"/>
    <col min="12801" max="12801" width="5.44140625" style="270" customWidth="1"/>
    <col min="12802" max="12802" width="4.44140625" style="270" customWidth="1"/>
    <col min="12803" max="12803" width="8.33203125" style="270" customWidth="1"/>
    <col min="12804" max="12804" width="7.109375" style="270" customWidth="1"/>
    <col min="12805" max="12805" width="9.33203125" style="270" customWidth="1"/>
    <col min="12806" max="12806" width="7.109375" style="270" customWidth="1"/>
    <col min="12807" max="12807" width="9.33203125" style="270" customWidth="1"/>
    <col min="12808" max="12808" width="7.109375" style="270" customWidth="1"/>
    <col min="12809" max="12809" width="16.5546875" style="270" customWidth="1"/>
    <col min="12810" max="12810" width="7.88671875" style="270" customWidth="1"/>
    <col min="12811" max="12812" width="8.5546875" style="270" customWidth="1"/>
    <col min="12813" max="12813" width="7.88671875" style="270" customWidth="1"/>
    <col min="12814" max="12814" width="8.88671875" style="270"/>
    <col min="12815" max="12815" width="5.109375" style="270" customWidth="1"/>
    <col min="12816" max="12816" width="11.5546875" style="270" customWidth="1"/>
    <col min="12817" max="12817" width="9.33203125" style="270" customWidth="1"/>
    <col min="12818" max="12824" width="8.88671875" style="270"/>
    <col min="12825" max="12837" width="0" style="270" hidden="1" customWidth="1"/>
    <col min="12838" max="13056" width="8.88671875" style="270"/>
    <col min="13057" max="13057" width="5.44140625" style="270" customWidth="1"/>
    <col min="13058" max="13058" width="4.44140625" style="270" customWidth="1"/>
    <col min="13059" max="13059" width="8.33203125" style="270" customWidth="1"/>
    <col min="13060" max="13060" width="7.109375" style="270" customWidth="1"/>
    <col min="13061" max="13061" width="9.33203125" style="270" customWidth="1"/>
    <col min="13062" max="13062" width="7.109375" style="270" customWidth="1"/>
    <col min="13063" max="13063" width="9.33203125" style="270" customWidth="1"/>
    <col min="13064" max="13064" width="7.109375" style="270" customWidth="1"/>
    <col min="13065" max="13065" width="16.5546875" style="270" customWidth="1"/>
    <col min="13066" max="13066" width="7.88671875" style="270" customWidth="1"/>
    <col min="13067" max="13068" width="8.5546875" style="270" customWidth="1"/>
    <col min="13069" max="13069" width="7.88671875" style="270" customWidth="1"/>
    <col min="13070" max="13070" width="8.88671875" style="270"/>
    <col min="13071" max="13071" width="5.109375" style="270" customWidth="1"/>
    <col min="13072" max="13072" width="11.5546875" style="270" customWidth="1"/>
    <col min="13073" max="13073" width="9.33203125" style="270" customWidth="1"/>
    <col min="13074" max="13080" width="8.88671875" style="270"/>
    <col min="13081" max="13093" width="0" style="270" hidden="1" customWidth="1"/>
    <col min="13094" max="13312" width="8.88671875" style="270"/>
    <col min="13313" max="13313" width="5.44140625" style="270" customWidth="1"/>
    <col min="13314" max="13314" width="4.44140625" style="270" customWidth="1"/>
    <col min="13315" max="13315" width="8.33203125" style="270" customWidth="1"/>
    <col min="13316" max="13316" width="7.109375" style="270" customWidth="1"/>
    <col min="13317" max="13317" width="9.33203125" style="270" customWidth="1"/>
    <col min="13318" max="13318" width="7.109375" style="270" customWidth="1"/>
    <col min="13319" max="13319" width="9.33203125" style="270" customWidth="1"/>
    <col min="13320" max="13320" width="7.109375" style="270" customWidth="1"/>
    <col min="13321" max="13321" width="16.5546875" style="270" customWidth="1"/>
    <col min="13322" max="13322" width="7.88671875" style="270" customWidth="1"/>
    <col min="13323" max="13324" width="8.5546875" style="270" customWidth="1"/>
    <col min="13325" max="13325" width="7.88671875" style="270" customWidth="1"/>
    <col min="13326" max="13326" width="8.88671875" style="270"/>
    <col min="13327" max="13327" width="5.109375" style="270" customWidth="1"/>
    <col min="13328" max="13328" width="11.5546875" style="270" customWidth="1"/>
    <col min="13329" max="13329" width="9.33203125" style="270" customWidth="1"/>
    <col min="13330" max="13336" width="8.88671875" style="270"/>
    <col min="13337" max="13349" width="0" style="270" hidden="1" customWidth="1"/>
    <col min="13350" max="13568" width="8.88671875" style="270"/>
    <col min="13569" max="13569" width="5.44140625" style="270" customWidth="1"/>
    <col min="13570" max="13570" width="4.44140625" style="270" customWidth="1"/>
    <col min="13571" max="13571" width="8.33203125" style="270" customWidth="1"/>
    <col min="13572" max="13572" width="7.109375" style="270" customWidth="1"/>
    <col min="13573" max="13573" width="9.33203125" style="270" customWidth="1"/>
    <col min="13574" max="13574" width="7.109375" style="270" customWidth="1"/>
    <col min="13575" max="13575" width="9.33203125" style="270" customWidth="1"/>
    <col min="13576" max="13576" width="7.109375" style="270" customWidth="1"/>
    <col min="13577" max="13577" width="16.5546875" style="270" customWidth="1"/>
    <col min="13578" max="13578" width="7.88671875" style="270" customWidth="1"/>
    <col min="13579" max="13580" width="8.5546875" style="270" customWidth="1"/>
    <col min="13581" max="13581" width="7.88671875" style="270" customWidth="1"/>
    <col min="13582" max="13582" width="8.88671875" style="270"/>
    <col min="13583" max="13583" width="5.109375" style="270" customWidth="1"/>
    <col min="13584" max="13584" width="11.5546875" style="270" customWidth="1"/>
    <col min="13585" max="13585" width="9.33203125" style="270" customWidth="1"/>
    <col min="13586" max="13592" width="8.88671875" style="270"/>
    <col min="13593" max="13605" width="0" style="270" hidden="1" customWidth="1"/>
    <col min="13606" max="13824" width="8.88671875" style="270"/>
    <col min="13825" max="13825" width="5.44140625" style="270" customWidth="1"/>
    <col min="13826" max="13826" width="4.44140625" style="270" customWidth="1"/>
    <col min="13827" max="13827" width="8.33203125" style="270" customWidth="1"/>
    <col min="13828" max="13828" width="7.109375" style="270" customWidth="1"/>
    <col min="13829" max="13829" width="9.33203125" style="270" customWidth="1"/>
    <col min="13830" max="13830" width="7.109375" style="270" customWidth="1"/>
    <col min="13831" max="13831" width="9.33203125" style="270" customWidth="1"/>
    <col min="13832" max="13832" width="7.109375" style="270" customWidth="1"/>
    <col min="13833" max="13833" width="16.5546875" style="270" customWidth="1"/>
    <col min="13834" max="13834" width="7.88671875" style="270" customWidth="1"/>
    <col min="13835" max="13836" width="8.5546875" style="270" customWidth="1"/>
    <col min="13837" max="13837" width="7.88671875" style="270" customWidth="1"/>
    <col min="13838" max="13838" width="8.88671875" style="270"/>
    <col min="13839" max="13839" width="5.109375" style="270" customWidth="1"/>
    <col min="13840" max="13840" width="11.5546875" style="270" customWidth="1"/>
    <col min="13841" max="13841" width="9.33203125" style="270" customWidth="1"/>
    <col min="13842" max="13848" width="8.88671875" style="270"/>
    <col min="13849" max="13861" width="0" style="270" hidden="1" customWidth="1"/>
    <col min="13862" max="14080" width="8.88671875" style="270"/>
    <col min="14081" max="14081" width="5.44140625" style="270" customWidth="1"/>
    <col min="14082" max="14082" width="4.44140625" style="270" customWidth="1"/>
    <col min="14083" max="14083" width="8.33203125" style="270" customWidth="1"/>
    <col min="14084" max="14084" width="7.109375" style="270" customWidth="1"/>
    <col min="14085" max="14085" width="9.33203125" style="270" customWidth="1"/>
    <col min="14086" max="14086" width="7.109375" style="270" customWidth="1"/>
    <col min="14087" max="14087" width="9.33203125" style="270" customWidth="1"/>
    <col min="14088" max="14088" width="7.109375" style="270" customWidth="1"/>
    <col min="14089" max="14089" width="16.5546875" style="270" customWidth="1"/>
    <col min="14090" max="14090" width="7.88671875" style="270" customWidth="1"/>
    <col min="14091" max="14092" width="8.5546875" style="270" customWidth="1"/>
    <col min="14093" max="14093" width="7.88671875" style="270" customWidth="1"/>
    <col min="14094" max="14094" width="8.88671875" style="270"/>
    <col min="14095" max="14095" width="5.109375" style="270" customWidth="1"/>
    <col min="14096" max="14096" width="11.5546875" style="270" customWidth="1"/>
    <col min="14097" max="14097" width="9.33203125" style="270" customWidth="1"/>
    <col min="14098" max="14104" width="8.88671875" style="270"/>
    <col min="14105" max="14117" width="0" style="270" hidden="1" customWidth="1"/>
    <col min="14118" max="14336" width="8.88671875" style="270"/>
    <col min="14337" max="14337" width="5.44140625" style="270" customWidth="1"/>
    <col min="14338" max="14338" width="4.44140625" style="270" customWidth="1"/>
    <col min="14339" max="14339" width="8.33203125" style="270" customWidth="1"/>
    <col min="14340" max="14340" width="7.109375" style="270" customWidth="1"/>
    <col min="14341" max="14341" width="9.33203125" style="270" customWidth="1"/>
    <col min="14342" max="14342" width="7.109375" style="270" customWidth="1"/>
    <col min="14343" max="14343" width="9.33203125" style="270" customWidth="1"/>
    <col min="14344" max="14344" width="7.109375" style="270" customWidth="1"/>
    <col min="14345" max="14345" width="16.5546875" style="270" customWidth="1"/>
    <col min="14346" max="14346" width="7.88671875" style="270" customWidth="1"/>
    <col min="14347" max="14348" width="8.5546875" style="270" customWidth="1"/>
    <col min="14349" max="14349" width="7.88671875" style="270" customWidth="1"/>
    <col min="14350" max="14350" width="8.88671875" style="270"/>
    <col min="14351" max="14351" width="5.109375" style="270" customWidth="1"/>
    <col min="14352" max="14352" width="11.5546875" style="270" customWidth="1"/>
    <col min="14353" max="14353" width="9.33203125" style="270" customWidth="1"/>
    <col min="14354" max="14360" width="8.88671875" style="270"/>
    <col min="14361" max="14373" width="0" style="270" hidden="1" customWidth="1"/>
    <col min="14374" max="14592" width="8.88671875" style="270"/>
    <col min="14593" max="14593" width="5.44140625" style="270" customWidth="1"/>
    <col min="14594" max="14594" width="4.44140625" style="270" customWidth="1"/>
    <col min="14595" max="14595" width="8.33203125" style="270" customWidth="1"/>
    <col min="14596" max="14596" width="7.109375" style="270" customWidth="1"/>
    <col min="14597" max="14597" width="9.33203125" style="270" customWidth="1"/>
    <col min="14598" max="14598" width="7.109375" style="270" customWidth="1"/>
    <col min="14599" max="14599" width="9.33203125" style="270" customWidth="1"/>
    <col min="14600" max="14600" width="7.109375" style="270" customWidth="1"/>
    <col min="14601" max="14601" width="16.5546875" style="270" customWidth="1"/>
    <col min="14602" max="14602" width="7.88671875" style="270" customWidth="1"/>
    <col min="14603" max="14604" width="8.5546875" style="270" customWidth="1"/>
    <col min="14605" max="14605" width="7.88671875" style="270" customWidth="1"/>
    <col min="14606" max="14606" width="8.88671875" style="270"/>
    <col min="14607" max="14607" width="5.109375" style="270" customWidth="1"/>
    <col min="14608" max="14608" width="11.5546875" style="270" customWidth="1"/>
    <col min="14609" max="14609" width="9.33203125" style="270" customWidth="1"/>
    <col min="14610" max="14616" width="8.88671875" style="270"/>
    <col min="14617" max="14629" width="0" style="270" hidden="1" customWidth="1"/>
    <col min="14630" max="14848" width="8.88671875" style="270"/>
    <col min="14849" max="14849" width="5.44140625" style="270" customWidth="1"/>
    <col min="14850" max="14850" width="4.44140625" style="270" customWidth="1"/>
    <col min="14851" max="14851" width="8.33203125" style="270" customWidth="1"/>
    <col min="14852" max="14852" width="7.109375" style="270" customWidth="1"/>
    <col min="14853" max="14853" width="9.33203125" style="270" customWidth="1"/>
    <col min="14854" max="14854" width="7.109375" style="270" customWidth="1"/>
    <col min="14855" max="14855" width="9.33203125" style="270" customWidth="1"/>
    <col min="14856" max="14856" width="7.109375" style="270" customWidth="1"/>
    <col min="14857" max="14857" width="16.5546875" style="270" customWidth="1"/>
    <col min="14858" max="14858" width="7.88671875" style="270" customWidth="1"/>
    <col min="14859" max="14860" width="8.5546875" style="270" customWidth="1"/>
    <col min="14861" max="14861" width="7.88671875" style="270" customWidth="1"/>
    <col min="14862" max="14862" width="8.88671875" style="270"/>
    <col min="14863" max="14863" width="5.109375" style="270" customWidth="1"/>
    <col min="14864" max="14864" width="11.5546875" style="270" customWidth="1"/>
    <col min="14865" max="14865" width="9.33203125" style="270" customWidth="1"/>
    <col min="14866" max="14872" width="8.88671875" style="270"/>
    <col min="14873" max="14885" width="0" style="270" hidden="1" customWidth="1"/>
    <col min="14886" max="15104" width="8.88671875" style="270"/>
    <col min="15105" max="15105" width="5.44140625" style="270" customWidth="1"/>
    <col min="15106" max="15106" width="4.44140625" style="270" customWidth="1"/>
    <col min="15107" max="15107" width="8.33203125" style="270" customWidth="1"/>
    <col min="15108" max="15108" width="7.109375" style="270" customWidth="1"/>
    <col min="15109" max="15109" width="9.33203125" style="270" customWidth="1"/>
    <col min="15110" max="15110" width="7.109375" style="270" customWidth="1"/>
    <col min="15111" max="15111" width="9.33203125" style="270" customWidth="1"/>
    <col min="15112" max="15112" width="7.109375" style="270" customWidth="1"/>
    <col min="15113" max="15113" width="16.5546875" style="270" customWidth="1"/>
    <col min="15114" max="15114" width="7.88671875" style="270" customWidth="1"/>
    <col min="15115" max="15116" width="8.5546875" style="270" customWidth="1"/>
    <col min="15117" max="15117" width="7.88671875" style="270" customWidth="1"/>
    <col min="15118" max="15118" width="8.88671875" style="270"/>
    <col min="15119" max="15119" width="5.109375" style="270" customWidth="1"/>
    <col min="15120" max="15120" width="11.5546875" style="270" customWidth="1"/>
    <col min="15121" max="15121" width="9.33203125" style="270" customWidth="1"/>
    <col min="15122" max="15128" width="8.88671875" style="270"/>
    <col min="15129" max="15141" width="0" style="270" hidden="1" customWidth="1"/>
    <col min="15142" max="15360" width="8.88671875" style="270"/>
    <col min="15361" max="15361" width="5.44140625" style="270" customWidth="1"/>
    <col min="15362" max="15362" width="4.44140625" style="270" customWidth="1"/>
    <col min="15363" max="15363" width="8.33203125" style="270" customWidth="1"/>
    <col min="15364" max="15364" width="7.109375" style="270" customWidth="1"/>
    <col min="15365" max="15365" width="9.33203125" style="270" customWidth="1"/>
    <col min="15366" max="15366" width="7.109375" style="270" customWidth="1"/>
    <col min="15367" max="15367" width="9.33203125" style="270" customWidth="1"/>
    <col min="15368" max="15368" width="7.109375" style="270" customWidth="1"/>
    <col min="15369" max="15369" width="16.5546875" style="270" customWidth="1"/>
    <col min="15370" max="15370" width="7.88671875" style="270" customWidth="1"/>
    <col min="15371" max="15372" width="8.5546875" style="270" customWidth="1"/>
    <col min="15373" max="15373" width="7.88671875" style="270" customWidth="1"/>
    <col min="15374" max="15374" width="8.88671875" style="270"/>
    <col min="15375" max="15375" width="5.109375" style="270" customWidth="1"/>
    <col min="15376" max="15376" width="11.5546875" style="270" customWidth="1"/>
    <col min="15377" max="15377" width="9.33203125" style="270" customWidth="1"/>
    <col min="15378" max="15384" width="8.88671875" style="270"/>
    <col min="15385" max="15397" width="0" style="270" hidden="1" customWidth="1"/>
    <col min="15398" max="15616" width="8.88671875" style="270"/>
    <col min="15617" max="15617" width="5.44140625" style="270" customWidth="1"/>
    <col min="15618" max="15618" width="4.44140625" style="270" customWidth="1"/>
    <col min="15619" max="15619" width="8.33203125" style="270" customWidth="1"/>
    <col min="15620" max="15620" width="7.109375" style="270" customWidth="1"/>
    <col min="15621" max="15621" width="9.33203125" style="270" customWidth="1"/>
    <col min="15622" max="15622" width="7.109375" style="270" customWidth="1"/>
    <col min="15623" max="15623" width="9.33203125" style="270" customWidth="1"/>
    <col min="15624" max="15624" width="7.109375" style="270" customWidth="1"/>
    <col min="15625" max="15625" width="16.5546875" style="270" customWidth="1"/>
    <col min="15626" max="15626" width="7.88671875" style="270" customWidth="1"/>
    <col min="15627" max="15628" width="8.5546875" style="270" customWidth="1"/>
    <col min="15629" max="15629" width="7.88671875" style="270" customWidth="1"/>
    <col min="15630" max="15630" width="8.88671875" style="270"/>
    <col min="15631" max="15631" width="5.109375" style="270" customWidth="1"/>
    <col min="15632" max="15632" width="11.5546875" style="270" customWidth="1"/>
    <col min="15633" max="15633" width="9.33203125" style="270" customWidth="1"/>
    <col min="15634" max="15640" width="8.88671875" style="270"/>
    <col min="15641" max="15653" width="0" style="270" hidden="1" customWidth="1"/>
    <col min="15654" max="15872" width="8.88671875" style="270"/>
    <col min="15873" max="15873" width="5.44140625" style="270" customWidth="1"/>
    <col min="15874" max="15874" width="4.44140625" style="270" customWidth="1"/>
    <col min="15875" max="15875" width="8.33203125" style="270" customWidth="1"/>
    <col min="15876" max="15876" width="7.109375" style="270" customWidth="1"/>
    <col min="15877" max="15877" width="9.33203125" style="270" customWidth="1"/>
    <col min="15878" max="15878" width="7.109375" style="270" customWidth="1"/>
    <col min="15879" max="15879" width="9.33203125" style="270" customWidth="1"/>
    <col min="15880" max="15880" width="7.109375" style="270" customWidth="1"/>
    <col min="15881" max="15881" width="16.5546875" style="270" customWidth="1"/>
    <col min="15882" max="15882" width="7.88671875" style="270" customWidth="1"/>
    <col min="15883" max="15884" width="8.5546875" style="270" customWidth="1"/>
    <col min="15885" max="15885" width="7.88671875" style="270" customWidth="1"/>
    <col min="15886" max="15886" width="8.88671875" style="270"/>
    <col min="15887" max="15887" width="5.109375" style="270" customWidth="1"/>
    <col min="15888" max="15888" width="11.5546875" style="270" customWidth="1"/>
    <col min="15889" max="15889" width="9.33203125" style="270" customWidth="1"/>
    <col min="15890" max="15896" width="8.88671875" style="270"/>
    <col min="15897" max="15909" width="0" style="270" hidden="1" customWidth="1"/>
    <col min="15910" max="16128" width="8.88671875" style="270"/>
    <col min="16129" max="16129" width="5.44140625" style="270" customWidth="1"/>
    <col min="16130" max="16130" width="4.44140625" style="270" customWidth="1"/>
    <col min="16131" max="16131" width="8.33203125" style="270" customWidth="1"/>
    <col min="16132" max="16132" width="7.109375" style="270" customWidth="1"/>
    <col min="16133" max="16133" width="9.33203125" style="270" customWidth="1"/>
    <col min="16134" max="16134" width="7.109375" style="270" customWidth="1"/>
    <col min="16135" max="16135" width="9.33203125" style="270" customWidth="1"/>
    <col min="16136" max="16136" width="7.109375" style="270" customWidth="1"/>
    <col min="16137" max="16137" width="16.5546875" style="270" customWidth="1"/>
    <col min="16138" max="16138" width="7.88671875" style="270" customWidth="1"/>
    <col min="16139" max="16140" width="8.5546875" style="270" customWidth="1"/>
    <col min="16141" max="16141" width="7.88671875" style="270" customWidth="1"/>
    <col min="16142" max="16142" width="8.88671875" style="270"/>
    <col min="16143" max="16143" width="5.109375" style="270" customWidth="1"/>
    <col min="16144" max="16144" width="11.5546875" style="270" customWidth="1"/>
    <col min="16145" max="16145" width="9.33203125" style="270" customWidth="1"/>
    <col min="16146" max="16152" width="8.88671875" style="270"/>
    <col min="16153" max="16165" width="0" style="270" hidden="1" customWidth="1"/>
    <col min="16166" max="16384" width="8.88671875" style="270"/>
  </cols>
  <sheetData>
    <row r="1" spans="1:37" ht="24.6" x14ac:dyDescent="0.25">
      <c r="A1" s="656" t="str">
        <f>[2]Altalanos!$A$6</f>
        <v>Somogy Vármegyei Tenisz DO B kategória - Leány</v>
      </c>
      <c r="B1" s="656"/>
      <c r="C1" s="656"/>
      <c r="D1" s="656"/>
      <c r="E1" s="656"/>
      <c r="F1" s="656"/>
      <c r="G1" s="349"/>
      <c r="H1" s="350" t="s">
        <v>44</v>
      </c>
      <c r="I1" s="351"/>
      <c r="J1" s="352"/>
      <c r="L1" s="353"/>
      <c r="M1" s="354"/>
      <c r="N1" s="355"/>
      <c r="O1" s="355" t="s">
        <v>11</v>
      </c>
      <c r="P1" s="355"/>
      <c r="Q1" s="356"/>
      <c r="R1" s="355"/>
      <c r="AB1" s="357" t="e">
        <f>IF(Y5=1,CONCATENATE(VLOOKUP(Y3,AA16:AH27,2)),CONCATENATE(VLOOKUP(Y3,AA2:AK13,2)))</f>
        <v>#N/A</v>
      </c>
      <c r="AC1" s="357" t="e">
        <f>IF(Y5=1,CONCATENATE(VLOOKUP(Y3,AA16:AK27,3)),CONCATENATE(VLOOKUP(Y3,AA2:AK13,3)))</f>
        <v>#N/A</v>
      </c>
      <c r="AD1" s="357" t="e">
        <f>IF(Y5=1,CONCATENATE(VLOOKUP(Y3,AA16:AK27,4)),CONCATENATE(VLOOKUP(Y3,AA2:AK13,4)))</f>
        <v>#N/A</v>
      </c>
      <c r="AE1" s="357" t="e">
        <f>IF(Y5=1,CONCATENATE(VLOOKUP(Y3,AA16:AK27,5)),CONCATENATE(VLOOKUP(Y3,AA2:AK13,5)))</f>
        <v>#N/A</v>
      </c>
      <c r="AF1" s="357" t="e">
        <f>IF(Y5=1,CONCATENATE(VLOOKUP(Y3,AA16:AK27,6)),CONCATENATE(VLOOKUP(Y3,AA2:AK13,6)))</f>
        <v>#N/A</v>
      </c>
      <c r="AG1" s="357" t="e">
        <f>IF(Y5=1,CONCATENATE(VLOOKUP(Y3,AA16:AK27,7)),CONCATENATE(VLOOKUP(Y3,AA2:AK13,7)))</f>
        <v>#N/A</v>
      </c>
      <c r="AH1" s="357" t="e">
        <f>IF(Y5=1,CONCATENATE(VLOOKUP(Y3,AA16:AK27,8)),CONCATENATE(VLOOKUP(Y3,AA2:AK13,8)))</f>
        <v>#N/A</v>
      </c>
      <c r="AI1" s="357" t="e">
        <f>IF(Y5=1,CONCATENATE(VLOOKUP(Y3,AA16:AK27,9)),CONCATENATE(VLOOKUP(Y3,AA2:AK13,9)))</f>
        <v>#N/A</v>
      </c>
      <c r="AJ1" s="357" t="e">
        <f>IF(Y5=1,CONCATENATE(VLOOKUP(Y3,AA16:AK27,10)),CONCATENATE(VLOOKUP(Y3,AA2:AK13,10)))</f>
        <v>#N/A</v>
      </c>
      <c r="AK1" s="357" t="e">
        <f>IF(Y5=1,CONCATENATE(VLOOKUP(Y3,AA16:AK27,11)),CONCATENATE(VLOOKUP(Y3,AA2:AK13,11)))</f>
        <v>#N/A</v>
      </c>
    </row>
    <row r="2" spans="1:37" x14ac:dyDescent="0.25">
      <c r="A2" s="358" t="s">
        <v>43</v>
      </c>
      <c r="B2" s="359"/>
      <c r="C2" s="359"/>
      <c r="D2" s="359"/>
      <c r="E2" s="459" t="str">
        <f>[2]Altalanos!$D$8</f>
        <v>VI.kcs.-U16-L</v>
      </c>
      <c r="F2" s="359"/>
      <c r="G2" s="360"/>
      <c r="H2" s="361"/>
      <c r="I2" s="361"/>
      <c r="J2" s="362"/>
      <c r="K2" s="353"/>
      <c r="L2" s="353"/>
      <c r="M2" s="353"/>
      <c r="N2" s="363"/>
      <c r="O2" s="364"/>
      <c r="P2" s="363"/>
      <c r="Q2" s="364"/>
      <c r="R2" s="363"/>
      <c r="Y2" s="365"/>
      <c r="Z2" s="366"/>
      <c r="AA2" s="366" t="s">
        <v>52</v>
      </c>
      <c r="AB2" s="367">
        <v>150</v>
      </c>
      <c r="AC2" s="367">
        <v>120</v>
      </c>
      <c r="AD2" s="367">
        <v>100</v>
      </c>
      <c r="AE2" s="367">
        <v>80</v>
      </c>
      <c r="AF2" s="367">
        <v>70</v>
      </c>
      <c r="AG2" s="367">
        <v>60</v>
      </c>
      <c r="AH2" s="367">
        <v>55</v>
      </c>
      <c r="AI2" s="367">
        <v>50</v>
      </c>
      <c r="AJ2" s="367">
        <v>45</v>
      </c>
      <c r="AK2" s="367">
        <v>40</v>
      </c>
    </row>
    <row r="3" spans="1:37" x14ac:dyDescent="0.25">
      <c r="A3" s="286" t="s">
        <v>21</v>
      </c>
      <c r="B3" s="286"/>
      <c r="C3" s="286"/>
      <c r="D3" s="286"/>
      <c r="E3" s="286" t="s">
        <v>19</v>
      </c>
      <c r="F3" s="286"/>
      <c r="G3" s="286"/>
      <c r="H3" s="286" t="s">
        <v>24</v>
      </c>
      <c r="I3" s="286"/>
      <c r="J3" s="368"/>
      <c r="K3" s="286"/>
      <c r="L3" s="369" t="s">
        <v>25</v>
      </c>
      <c r="M3" s="286"/>
      <c r="N3" s="370"/>
      <c r="O3" s="371"/>
      <c r="P3" s="370"/>
      <c r="Q3" s="371"/>
      <c r="R3" s="601"/>
      <c r="Y3" s="366">
        <f>IF(H4="OB","A",IF(H4="IX","W",H4))</f>
        <v>0</v>
      </c>
      <c r="Z3" s="366"/>
      <c r="AA3" s="366" t="s">
        <v>65</v>
      </c>
      <c r="AB3" s="367">
        <v>120</v>
      </c>
      <c r="AC3" s="367">
        <v>90</v>
      </c>
      <c r="AD3" s="367">
        <v>65</v>
      </c>
      <c r="AE3" s="367">
        <v>55</v>
      </c>
      <c r="AF3" s="367">
        <v>50</v>
      </c>
      <c r="AG3" s="367">
        <v>45</v>
      </c>
      <c r="AH3" s="367">
        <v>40</v>
      </c>
      <c r="AI3" s="367">
        <v>35</v>
      </c>
      <c r="AJ3" s="367">
        <v>25</v>
      </c>
      <c r="AK3" s="367">
        <v>20</v>
      </c>
    </row>
    <row r="4" spans="1:37" ht="13.8" thickBot="1" x14ac:dyDescent="0.3">
      <c r="A4" s="657">
        <f>[2]Altalanos!$A$10</f>
        <v>46135</v>
      </c>
      <c r="B4" s="657"/>
      <c r="C4" s="657"/>
      <c r="D4" s="373"/>
      <c r="E4" s="374" t="str">
        <f>[2]Altalanos!$C$10</f>
        <v>Balatonboglár</v>
      </c>
      <c r="F4" s="374"/>
      <c r="G4" s="374"/>
      <c r="H4" s="142"/>
      <c r="I4" s="374"/>
      <c r="J4" s="375"/>
      <c r="K4" s="142"/>
      <c r="L4" s="376" t="str">
        <f>[2]Altalanos!$E$10</f>
        <v>Nagyistók-Nádasi Judit</v>
      </c>
      <c r="M4" s="142"/>
      <c r="N4" s="377"/>
      <c r="O4" s="378"/>
      <c r="P4" s="372" t="s">
        <v>59</v>
      </c>
      <c r="Q4" s="367" t="s">
        <v>594</v>
      </c>
      <c r="R4" s="367" t="s">
        <v>375</v>
      </c>
      <c r="S4" s="346"/>
      <c r="Y4" s="366"/>
      <c r="Z4" s="366"/>
      <c r="AA4" s="366" t="s">
        <v>66</v>
      </c>
      <c r="AB4" s="367">
        <v>90</v>
      </c>
      <c r="AC4" s="367">
        <v>60</v>
      </c>
      <c r="AD4" s="367">
        <v>45</v>
      </c>
      <c r="AE4" s="367">
        <v>34</v>
      </c>
      <c r="AF4" s="367">
        <v>27</v>
      </c>
      <c r="AG4" s="367">
        <v>22</v>
      </c>
      <c r="AH4" s="367">
        <v>18</v>
      </c>
      <c r="AI4" s="367">
        <v>15</v>
      </c>
      <c r="AJ4" s="367">
        <v>12</v>
      </c>
      <c r="AK4" s="367">
        <v>9</v>
      </c>
    </row>
    <row r="5" spans="1:37" x14ac:dyDescent="0.25">
      <c r="A5" s="381"/>
      <c r="B5" s="381" t="s">
        <v>41</v>
      </c>
      <c r="C5" s="381" t="s">
        <v>50</v>
      </c>
      <c r="D5" s="381" t="s">
        <v>35</v>
      </c>
      <c r="E5" s="381" t="s">
        <v>55</v>
      </c>
      <c r="F5" s="381"/>
      <c r="G5" s="381" t="s">
        <v>23</v>
      </c>
      <c r="H5" s="381"/>
      <c r="I5" s="381" t="s">
        <v>26</v>
      </c>
      <c r="J5" s="381"/>
      <c r="K5" s="382" t="s">
        <v>56</v>
      </c>
      <c r="L5" s="382" t="s">
        <v>57</v>
      </c>
      <c r="M5" s="382" t="s">
        <v>58</v>
      </c>
      <c r="P5" s="379" t="s">
        <v>63</v>
      </c>
      <c r="Q5" s="380" t="s">
        <v>374</v>
      </c>
      <c r="R5" s="380" t="s">
        <v>595</v>
      </c>
      <c r="S5" s="346"/>
      <c r="Y5" s="366">
        <f>IF(OR([2]Altalanos!$A$8="F1",[2]Altalanos!$A$8="F2",[2]Altalanos!$A$8="N1",[2]Altalanos!$A$8="N2"),1,2)</f>
        <v>2</v>
      </c>
      <c r="Z5" s="366"/>
      <c r="AA5" s="366" t="s">
        <v>67</v>
      </c>
      <c r="AB5" s="367">
        <v>60</v>
      </c>
      <c r="AC5" s="367">
        <v>40</v>
      </c>
      <c r="AD5" s="367">
        <v>30</v>
      </c>
      <c r="AE5" s="367">
        <v>20</v>
      </c>
      <c r="AF5" s="367">
        <v>18</v>
      </c>
      <c r="AG5" s="367">
        <v>15</v>
      </c>
      <c r="AH5" s="367">
        <v>12</v>
      </c>
      <c r="AI5" s="367">
        <v>10</v>
      </c>
      <c r="AJ5" s="367">
        <v>8</v>
      </c>
      <c r="AK5" s="367">
        <v>6</v>
      </c>
    </row>
    <row r="6" spans="1:37" x14ac:dyDescent="0.25">
      <c r="A6" s="385"/>
      <c r="B6" s="385"/>
      <c r="C6" s="385"/>
      <c r="D6" s="385"/>
      <c r="E6" s="385"/>
      <c r="F6" s="385"/>
      <c r="G6" s="385"/>
      <c r="H6" s="385"/>
      <c r="I6" s="385"/>
      <c r="J6" s="385"/>
      <c r="K6" s="385"/>
      <c r="L6" s="385"/>
      <c r="M6" s="385"/>
      <c r="P6" s="383" t="s">
        <v>64</v>
      </c>
      <c r="Q6" s="384" t="s">
        <v>596</v>
      </c>
      <c r="R6" s="384" t="s">
        <v>62</v>
      </c>
      <c r="S6" s="346"/>
      <c r="Y6" s="366"/>
      <c r="Z6" s="366"/>
      <c r="AA6" s="366" t="s">
        <v>68</v>
      </c>
      <c r="AB6" s="367">
        <v>40</v>
      </c>
      <c r="AC6" s="367">
        <v>25</v>
      </c>
      <c r="AD6" s="367">
        <v>18</v>
      </c>
      <c r="AE6" s="367">
        <v>13</v>
      </c>
      <c r="AF6" s="367">
        <v>10</v>
      </c>
      <c r="AG6" s="367">
        <v>8</v>
      </c>
      <c r="AH6" s="367">
        <v>6</v>
      </c>
      <c r="AI6" s="367">
        <v>5</v>
      </c>
      <c r="AJ6" s="367">
        <v>4</v>
      </c>
      <c r="AK6" s="367">
        <v>3</v>
      </c>
    </row>
    <row r="7" spans="1:37" x14ac:dyDescent="0.25">
      <c r="A7" s="386" t="s">
        <v>52</v>
      </c>
      <c r="B7" s="387">
        <v>5</v>
      </c>
      <c r="C7" s="468" t="str">
        <f>IF($B7="","",VLOOKUP($B7,'VI.kcs.-U16-L elo'!$A$7:$O$22,5))</f>
        <v>110326</v>
      </c>
      <c r="D7" s="468">
        <f>IF($B7="","",VLOOKUP($B7,'VI.kcs.-U16-L elo'!$A$7:$O$22,15))</f>
        <v>0</v>
      </c>
      <c r="E7" s="681" t="str">
        <f>UPPER(IF($B7="","",VLOOKUP($B7,'VI.kcs.-U16-L elo'!$A$7:$O$22,2)))</f>
        <v>TÓTH</v>
      </c>
      <c r="F7" s="681"/>
      <c r="G7" s="681" t="str">
        <f>IF($B7="","",VLOOKUP($B7,'VI.kcs.-U16-L elo'!$A$7:$O$22,3))</f>
        <v>Lilla</v>
      </c>
      <c r="H7" s="681"/>
      <c r="I7" s="681" t="str">
        <f>IF($B7="","",VLOOKUP($B7,'VI.kcs.-U16-L elo'!$A$7:$O$22,4))</f>
        <v>Siófoki Perczel Mór Gimn. és Koll.</v>
      </c>
      <c r="J7" s="681"/>
      <c r="K7" s="631" t="s">
        <v>694</v>
      </c>
      <c r="L7" s="391"/>
      <c r="M7" s="392"/>
      <c r="P7" s="372" t="s">
        <v>597</v>
      </c>
      <c r="Q7" s="367" t="s">
        <v>60</v>
      </c>
      <c r="R7" s="367" t="s">
        <v>367</v>
      </c>
      <c r="Y7" s="366"/>
      <c r="Z7" s="366"/>
      <c r="AA7" s="366" t="s">
        <v>69</v>
      </c>
      <c r="AB7" s="367">
        <v>25</v>
      </c>
      <c r="AC7" s="367">
        <v>15</v>
      </c>
      <c r="AD7" s="367">
        <v>13</v>
      </c>
      <c r="AE7" s="367">
        <v>8</v>
      </c>
      <c r="AF7" s="367">
        <v>6</v>
      </c>
      <c r="AG7" s="367">
        <v>4</v>
      </c>
      <c r="AH7" s="367">
        <v>3</v>
      </c>
      <c r="AI7" s="367">
        <v>2</v>
      </c>
      <c r="AJ7" s="367">
        <v>1</v>
      </c>
      <c r="AK7" s="367">
        <v>0</v>
      </c>
    </row>
    <row r="8" spans="1:37" x14ac:dyDescent="0.25">
      <c r="A8" s="386"/>
      <c r="B8" s="393"/>
      <c r="C8" s="470"/>
      <c r="D8" s="470"/>
      <c r="E8" s="470"/>
      <c r="F8" s="470"/>
      <c r="G8" s="470"/>
      <c r="H8" s="470"/>
      <c r="I8" s="626"/>
      <c r="J8" s="385"/>
      <c r="K8" s="632"/>
      <c r="L8" s="386"/>
      <c r="M8" s="394"/>
      <c r="P8" s="379" t="s">
        <v>598</v>
      </c>
      <c r="Q8" s="380" t="s">
        <v>61</v>
      </c>
      <c r="R8" s="380" t="s">
        <v>599</v>
      </c>
      <c r="Y8" s="366"/>
      <c r="Z8" s="366"/>
      <c r="AA8" s="366" t="s">
        <v>70</v>
      </c>
      <c r="AB8" s="367">
        <v>15</v>
      </c>
      <c r="AC8" s="367">
        <v>10</v>
      </c>
      <c r="AD8" s="367">
        <v>7</v>
      </c>
      <c r="AE8" s="367">
        <v>5</v>
      </c>
      <c r="AF8" s="367">
        <v>4</v>
      </c>
      <c r="AG8" s="367">
        <v>3</v>
      </c>
      <c r="AH8" s="367">
        <v>2</v>
      </c>
      <c r="AI8" s="367">
        <v>1</v>
      </c>
      <c r="AJ8" s="367">
        <v>0</v>
      </c>
      <c r="AK8" s="367">
        <v>0</v>
      </c>
    </row>
    <row r="9" spans="1:37" x14ac:dyDescent="0.25">
      <c r="A9" s="386" t="s">
        <v>53</v>
      </c>
      <c r="B9" s="387">
        <v>2</v>
      </c>
      <c r="C9" s="468" t="str">
        <f>IF($B9="","",VLOOKUP($B9,'VI.kcs.-U16-L elo'!$A$7:$O$22,5))</f>
        <v>101209</v>
      </c>
      <c r="D9" s="468">
        <f>IF($B9="","",VLOOKUP($B9,'VI.kcs.-U16-L elo'!$A$7:$O$22,15))</f>
        <v>0</v>
      </c>
      <c r="E9" s="681" t="str">
        <f>UPPER(IF($B9="","",VLOOKUP($B9,'VI.kcs.-U16-L elo'!$A$7:$O$22,2)))</f>
        <v>ERDŐS</v>
      </c>
      <c r="F9" s="681"/>
      <c r="G9" s="681" t="str">
        <f>IF($B9="","",VLOOKUP($B9,'VI.kcs.-U16-L elo'!$A$7:$O$22,3))</f>
        <v>Hedvig</v>
      </c>
      <c r="H9" s="681"/>
      <c r="I9" s="681" t="str">
        <f>IF($B9="","",VLOOKUP($B9,'VI.kcs.-U16-L elo'!$A$7:$O$22,4))</f>
        <v>Kaposvári Táncsics M. Gimn.</v>
      </c>
      <c r="J9" s="681"/>
      <c r="K9" s="631" t="s">
        <v>693</v>
      </c>
      <c r="L9" s="391"/>
      <c r="M9" s="392"/>
      <c r="Y9" s="366"/>
      <c r="Z9" s="366"/>
      <c r="AA9" s="366" t="s">
        <v>71</v>
      </c>
      <c r="AB9" s="367">
        <v>10</v>
      </c>
      <c r="AC9" s="367">
        <v>6</v>
      </c>
      <c r="AD9" s="367">
        <v>4</v>
      </c>
      <c r="AE9" s="367">
        <v>2</v>
      </c>
      <c r="AF9" s="367">
        <v>1</v>
      </c>
      <c r="AG9" s="367">
        <v>0</v>
      </c>
      <c r="AH9" s="367">
        <v>0</v>
      </c>
      <c r="AI9" s="367">
        <v>0</v>
      </c>
      <c r="AJ9" s="367">
        <v>0</v>
      </c>
      <c r="AK9" s="367">
        <v>0</v>
      </c>
    </row>
    <row r="10" spans="1:37" x14ac:dyDescent="0.25">
      <c r="A10" s="386"/>
      <c r="B10" s="393"/>
      <c r="C10" s="470"/>
      <c r="D10" s="470"/>
      <c r="E10" s="470"/>
      <c r="F10" s="470"/>
      <c r="G10" s="470"/>
      <c r="H10" s="470"/>
      <c r="I10" s="626"/>
      <c r="J10" s="385"/>
      <c r="K10" s="632"/>
      <c r="L10" s="386"/>
      <c r="M10" s="394"/>
      <c r="Y10" s="366"/>
      <c r="Z10" s="366"/>
      <c r="AA10" s="366" t="s">
        <v>72</v>
      </c>
      <c r="AB10" s="367">
        <v>6</v>
      </c>
      <c r="AC10" s="367">
        <v>3</v>
      </c>
      <c r="AD10" s="367">
        <v>2</v>
      </c>
      <c r="AE10" s="367">
        <v>1</v>
      </c>
      <c r="AF10" s="367">
        <v>0</v>
      </c>
      <c r="AG10" s="367">
        <v>0</v>
      </c>
      <c r="AH10" s="367">
        <v>0</v>
      </c>
      <c r="AI10" s="367">
        <v>0</v>
      </c>
      <c r="AJ10" s="367">
        <v>0</v>
      </c>
      <c r="AK10" s="367">
        <v>0</v>
      </c>
    </row>
    <row r="11" spans="1:37" x14ac:dyDescent="0.25">
      <c r="A11" s="386" t="s">
        <v>54</v>
      </c>
      <c r="B11" s="387">
        <v>4</v>
      </c>
      <c r="C11" s="468" t="str">
        <f>IF($B11="","",VLOOKUP($B11,'VI.kcs.-U16-L elo'!$A$7:$O$22,5))</f>
        <v>100924</v>
      </c>
      <c r="D11" s="468">
        <f>IF($B11="","",VLOOKUP($B11,'VI.kcs.-U16-L elo'!$A$7:$O$22,15))</f>
        <v>0</v>
      </c>
      <c r="E11" s="681" t="str">
        <f>UPPER(IF($B11="","",VLOOKUP($B11,'VI.kcs.-U16-L elo'!$A$7:$O$22,2)))</f>
        <v>PÉTERFI</v>
      </c>
      <c r="F11" s="681"/>
      <c r="G11" s="681" t="str">
        <f>IF($B11="","",VLOOKUP($B11,'VI.kcs.-U16-L elo'!$A$7:$O$22,3))</f>
        <v>Zsófia</v>
      </c>
      <c r="H11" s="681"/>
      <c r="I11" s="681" t="str">
        <f>IF($B11="","",VLOOKUP($B11,'VI.kcs.-U16-L elo'!$A$7:$O$22,4))</f>
        <v>Kaposvári Táncsics M. Gimn.</v>
      </c>
      <c r="J11" s="681"/>
      <c r="K11" s="631" t="s">
        <v>803</v>
      </c>
      <c r="L11" s="391"/>
      <c r="M11" s="392"/>
      <c r="Y11" s="366"/>
      <c r="Z11" s="366"/>
      <c r="AA11" s="366" t="s">
        <v>77</v>
      </c>
      <c r="AB11" s="367">
        <v>3</v>
      </c>
      <c r="AC11" s="367">
        <v>2</v>
      </c>
      <c r="AD11" s="367">
        <v>1</v>
      </c>
      <c r="AE11" s="367">
        <v>0</v>
      </c>
      <c r="AF11" s="367">
        <v>0</v>
      </c>
      <c r="AG11" s="367">
        <v>0</v>
      </c>
      <c r="AH11" s="367">
        <v>0</v>
      </c>
      <c r="AI11" s="367">
        <v>0</v>
      </c>
      <c r="AJ11" s="367">
        <v>0</v>
      </c>
      <c r="AK11" s="367">
        <v>0</v>
      </c>
    </row>
    <row r="12" spans="1:37" x14ac:dyDescent="0.25">
      <c r="A12" s="386"/>
      <c r="B12" s="393"/>
      <c r="C12" s="470"/>
      <c r="D12" s="470"/>
      <c r="E12" s="470"/>
      <c r="F12" s="470"/>
      <c r="G12" s="470"/>
      <c r="H12" s="470"/>
      <c r="I12" s="626"/>
      <c r="J12" s="385"/>
      <c r="K12" s="629"/>
      <c r="L12" s="385"/>
      <c r="M12" s="394"/>
      <c r="Y12" s="366"/>
      <c r="Z12" s="366"/>
      <c r="AA12" s="366" t="s">
        <v>73</v>
      </c>
      <c r="AB12" s="395">
        <v>0</v>
      </c>
      <c r="AC12" s="395">
        <v>0</v>
      </c>
      <c r="AD12" s="395">
        <v>0</v>
      </c>
      <c r="AE12" s="395">
        <v>0</v>
      </c>
      <c r="AF12" s="395">
        <v>0</v>
      </c>
      <c r="AG12" s="395">
        <v>0</v>
      </c>
      <c r="AH12" s="395">
        <v>0</v>
      </c>
      <c r="AI12" s="395">
        <v>0</v>
      </c>
      <c r="AJ12" s="395">
        <v>0</v>
      </c>
      <c r="AK12" s="395">
        <v>0</v>
      </c>
    </row>
    <row r="13" spans="1:37" x14ac:dyDescent="0.25">
      <c r="A13" s="386" t="s">
        <v>368</v>
      </c>
      <c r="B13" s="387">
        <v>1</v>
      </c>
      <c r="C13" s="468" t="str">
        <f>IF($B13="","",VLOOKUP($B13,'VI.kcs.-U16-L elo'!$A$7:$O$22,5))</f>
        <v>101102</v>
      </c>
      <c r="D13" s="468">
        <f>IF($B13="","",VLOOKUP($B13,'VI.kcs.-U16-L elo'!$A$7:$O$22,15))</f>
        <v>0</v>
      </c>
      <c r="E13" s="681" t="str">
        <f>UPPER(IF($B13="","",VLOOKUP($B13,'VI.kcs.-U16-L elo'!$A$7:$O$22,2)))</f>
        <v>CSERNÁK</v>
      </c>
      <c r="F13" s="681"/>
      <c r="G13" s="681" t="str">
        <f>IF($B13="","",VLOOKUP($B13,'VI.kcs.-U16-L elo'!$A$7:$O$22,3))</f>
        <v>Fruzsina</v>
      </c>
      <c r="H13" s="681"/>
      <c r="I13" s="681" t="str">
        <f>IF($B13="","",VLOOKUP($B13,'VI.kcs.-U16-L elo'!$A$7:$O$22,4))</f>
        <v>Kaposvári Munkácsy M. Gimn.</v>
      </c>
      <c r="J13" s="681"/>
      <c r="K13" s="631" t="s">
        <v>692</v>
      </c>
      <c r="L13" s="391"/>
      <c r="M13" s="392"/>
      <c r="Y13" s="366"/>
      <c r="Z13" s="366"/>
      <c r="AA13" s="366" t="s">
        <v>74</v>
      </c>
      <c r="AB13" s="395">
        <v>0</v>
      </c>
      <c r="AC13" s="395">
        <v>0</v>
      </c>
      <c r="AD13" s="395">
        <v>0</v>
      </c>
      <c r="AE13" s="395">
        <v>0</v>
      </c>
      <c r="AF13" s="395">
        <v>0</v>
      </c>
      <c r="AG13" s="395">
        <v>0</v>
      </c>
      <c r="AH13" s="395">
        <v>0</v>
      </c>
      <c r="AI13" s="395">
        <v>0</v>
      </c>
      <c r="AJ13" s="395">
        <v>0</v>
      </c>
      <c r="AK13" s="395">
        <v>0</v>
      </c>
    </row>
    <row r="14" spans="1:37" x14ac:dyDescent="0.25">
      <c r="A14" s="386"/>
      <c r="B14" s="393"/>
      <c r="C14" s="470"/>
      <c r="D14" s="470"/>
      <c r="E14" s="470"/>
      <c r="F14" s="470"/>
      <c r="G14" s="470"/>
      <c r="H14" s="470"/>
      <c r="I14" s="626"/>
      <c r="J14" s="385"/>
      <c r="K14" s="632"/>
      <c r="L14" s="386"/>
      <c r="M14" s="394"/>
      <c r="Y14" s="366"/>
      <c r="Z14" s="366"/>
      <c r="AA14" s="366"/>
      <c r="AB14" s="366"/>
      <c r="AC14" s="366"/>
      <c r="AD14" s="366"/>
      <c r="AE14" s="366"/>
      <c r="AF14" s="366"/>
      <c r="AG14" s="366"/>
      <c r="AH14" s="366"/>
      <c r="AI14" s="366"/>
      <c r="AJ14" s="366"/>
      <c r="AK14" s="366"/>
    </row>
    <row r="15" spans="1:37" x14ac:dyDescent="0.25">
      <c r="A15" s="386" t="s">
        <v>144</v>
      </c>
      <c r="B15" s="387">
        <v>3</v>
      </c>
      <c r="C15" s="468" t="str">
        <f>IF($B15="","",VLOOKUP($B15,'VI.kcs.-U16-L elo'!$A$7:$O$22,5))</f>
        <v>110207</v>
      </c>
      <c r="D15" s="468">
        <f>IF($B15="","",VLOOKUP($B15,'VI.kcs.-U16-L elo'!$A$7:$O$22,15))</f>
        <v>0</v>
      </c>
      <c r="E15" s="681" t="str">
        <f>UPPER(IF($B15="","",VLOOKUP($B15,'VI.kcs.-U16-L elo'!$A$7:$O$22,2)))</f>
        <v>MADARÁSZ</v>
      </c>
      <c r="F15" s="681"/>
      <c r="G15" s="681" t="str">
        <f>IF($B15="","",VLOOKUP($B15,'VI.kcs.-U16-L elo'!$A$7:$O$22,3))</f>
        <v>Jázmin Zoé</v>
      </c>
      <c r="H15" s="681"/>
      <c r="I15" s="681" t="str">
        <f>IF($B15="","",VLOOKUP($B15,'VI.kcs.-U16-L elo'!$A$7:$O$22,4))</f>
        <v>Kaposvári Táncsics M. Gimn.</v>
      </c>
      <c r="J15" s="681"/>
      <c r="K15" s="631" t="s">
        <v>748</v>
      </c>
      <c r="L15" s="391"/>
      <c r="M15" s="392"/>
      <c r="Y15" s="366"/>
      <c r="Z15" s="366"/>
      <c r="AA15" s="366"/>
      <c r="AB15" s="366"/>
      <c r="AC15" s="366"/>
      <c r="AD15" s="366"/>
      <c r="AE15" s="366"/>
      <c r="AF15" s="366"/>
      <c r="AG15" s="366"/>
      <c r="AH15" s="366"/>
      <c r="AI15" s="366"/>
      <c r="AJ15" s="366"/>
      <c r="AK15" s="366"/>
    </row>
    <row r="16" spans="1:37" x14ac:dyDescent="0.25">
      <c r="A16" s="385"/>
      <c r="B16" s="385"/>
      <c r="C16" s="385"/>
      <c r="D16" s="385"/>
      <c r="E16" s="385"/>
      <c r="F16" s="385"/>
      <c r="G16" s="385"/>
      <c r="H16" s="385"/>
      <c r="I16" s="385"/>
      <c r="J16" s="385"/>
      <c r="K16" s="385"/>
      <c r="L16" s="385"/>
      <c r="M16" s="385"/>
      <c r="Y16" s="366"/>
      <c r="Z16" s="366"/>
      <c r="AA16" s="366" t="s">
        <v>52</v>
      </c>
      <c r="AB16" s="366">
        <v>300</v>
      </c>
      <c r="AC16" s="366">
        <v>250</v>
      </c>
      <c r="AD16" s="366">
        <v>220</v>
      </c>
      <c r="AE16" s="366">
        <v>180</v>
      </c>
      <c r="AF16" s="366">
        <v>160</v>
      </c>
      <c r="AG16" s="366">
        <v>150</v>
      </c>
      <c r="AH16" s="366">
        <v>140</v>
      </c>
      <c r="AI16" s="366">
        <v>130</v>
      </c>
      <c r="AJ16" s="366">
        <v>120</v>
      </c>
      <c r="AK16" s="366">
        <v>110</v>
      </c>
    </row>
    <row r="17" spans="1:37" x14ac:dyDescent="0.25">
      <c r="A17" s="385"/>
      <c r="B17" s="385"/>
      <c r="C17" s="385"/>
      <c r="D17" s="385"/>
      <c r="E17" s="385"/>
      <c r="F17" s="385"/>
      <c r="G17" s="385"/>
      <c r="H17" s="385"/>
      <c r="I17" s="385"/>
      <c r="J17" s="385"/>
      <c r="K17" s="385"/>
      <c r="L17" s="385"/>
      <c r="M17" s="385"/>
      <c r="Y17" s="366"/>
      <c r="Z17" s="366"/>
      <c r="AA17" s="366" t="s">
        <v>65</v>
      </c>
      <c r="AB17" s="366">
        <v>250</v>
      </c>
      <c r="AC17" s="366">
        <v>200</v>
      </c>
      <c r="AD17" s="366">
        <v>160</v>
      </c>
      <c r="AE17" s="366">
        <v>140</v>
      </c>
      <c r="AF17" s="366">
        <v>120</v>
      </c>
      <c r="AG17" s="366">
        <v>110</v>
      </c>
      <c r="AH17" s="366">
        <v>100</v>
      </c>
      <c r="AI17" s="366">
        <v>90</v>
      </c>
      <c r="AJ17" s="366">
        <v>80</v>
      </c>
      <c r="AK17" s="366">
        <v>70</v>
      </c>
    </row>
    <row r="18" spans="1:37" ht="18.75" customHeight="1" x14ac:dyDescent="0.25">
      <c r="A18" s="385"/>
      <c r="B18" s="658"/>
      <c r="C18" s="658"/>
      <c r="D18" s="655" t="str">
        <f>E7</f>
        <v>TÓTH</v>
      </c>
      <c r="E18" s="655"/>
      <c r="F18" s="655" t="str">
        <f>E9</f>
        <v>ERDŐS</v>
      </c>
      <c r="G18" s="655"/>
      <c r="H18" s="655" t="str">
        <f>E11</f>
        <v>PÉTERFI</v>
      </c>
      <c r="I18" s="655"/>
      <c r="J18" s="655" t="str">
        <f>E13</f>
        <v>CSERNÁK</v>
      </c>
      <c r="K18" s="655"/>
      <c r="L18" s="655" t="str">
        <f>E15</f>
        <v>MADARÁSZ</v>
      </c>
      <c r="M18" s="655"/>
      <c r="Y18" s="366"/>
      <c r="Z18" s="366"/>
      <c r="AA18" s="366" t="s">
        <v>66</v>
      </c>
      <c r="AB18" s="366">
        <v>200</v>
      </c>
      <c r="AC18" s="366">
        <v>150</v>
      </c>
      <c r="AD18" s="366">
        <v>130</v>
      </c>
      <c r="AE18" s="366">
        <v>110</v>
      </c>
      <c r="AF18" s="366">
        <v>95</v>
      </c>
      <c r="AG18" s="366">
        <v>80</v>
      </c>
      <c r="AH18" s="366">
        <v>70</v>
      </c>
      <c r="AI18" s="366">
        <v>60</v>
      </c>
      <c r="AJ18" s="366">
        <v>55</v>
      </c>
      <c r="AK18" s="366">
        <v>50</v>
      </c>
    </row>
    <row r="19" spans="1:37" ht="18.75" customHeight="1" x14ac:dyDescent="0.25">
      <c r="A19" s="396" t="s">
        <v>52</v>
      </c>
      <c r="B19" s="660" t="str">
        <f>E7</f>
        <v>TÓTH</v>
      </c>
      <c r="C19" s="660"/>
      <c r="D19" s="661"/>
      <c r="E19" s="661"/>
      <c r="F19" s="662" t="s">
        <v>801</v>
      </c>
      <c r="G19" s="663"/>
      <c r="H19" s="662" t="s">
        <v>790</v>
      </c>
      <c r="I19" s="663"/>
      <c r="J19" s="678" t="s">
        <v>806</v>
      </c>
      <c r="K19" s="677"/>
      <c r="L19" s="678" t="s">
        <v>767</v>
      </c>
      <c r="M19" s="677"/>
      <c r="Y19" s="366"/>
      <c r="Z19" s="366"/>
      <c r="AA19" s="366" t="s">
        <v>67</v>
      </c>
      <c r="AB19" s="366">
        <v>150</v>
      </c>
      <c r="AC19" s="366">
        <v>120</v>
      </c>
      <c r="AD19" s="366">
        <v>100</v>
      </c>
      <c r="AE19" s="366">
        <v>80</v>
      </c>
      <c r="AF19" s="366">
        <v>70</v>
      </c>
      <c r="AG19" s="366">
        <v>60</v>
      </c>
      <c r="AH19" s="366">
        <v>55</v>
      </c>
      <c r="AI19" s="366">
        <v>50</v>
      </c>
      <c r="AJ19" s="366">
        <v>45</v>
      </c>
      <c r="AK19" s="366">
        <v>40</v>
      </c>
    </row>
    <row r="20" spans="1:37" ht="18.75" customHeight="1" x14ac:dyDescent="0.25">
      <c r="A20" s="396" t="s">
        <v>53</v>
      </c>
      <c r="B20" s="660" t="str">
        <f>E9</f>
        <v>ERDŐS</v>
      </c>
      <c r="C20" s="660"/>
      <c r="D20" s="662" t="s">
        <v>800</v>
      </c>
      <c r="E20" s="663"/>
      <c r="F20" s="661"/>
      <c r="G20" s="661"/>
      <c r="H20" s="662" t="s">
        <v>766</v>
      </c>
      <c r="I20" s="663"/>
      <c r="J20" s="662" t="s">
        <v>796</v>
      </c>
      <c r="K20" s="663"/>
      <c r="L20" s="678" t="s">
        <v>770</v>
      </c>
      <c r="M20" s="677"/>
      <c r="Y20" s="366"/>
      <c r="Z20" s="366"/>
      <c r="AA20" s="366" t="s">
        <v>68</v>
      </c>
      <c r="AB20" s="366">
        <v>120</v>
      </c>
      <c r="AC20" s="366">
        <v>90</v>
      </c>
      <c r="AD20" s="366">
        <v>65</v>
      </c>
      <c r="AE20" s="366">
        <v>55</v>
      </c>
      <c r="AF20" s="366">
        <v>50</v>
      </c>
      <c r="AG20" s="366">
        <v>45</v>
      </c>
      <c r="AH20" s="366">
        <v>40</v>
      </c>
      <c r="AI20" s="366">
        <v>35</v>
      </c>
      <c r="AJ20" s="366">
        <v>25</v>
      </c>
      <c r="AK20" s="366">
        <v>20</v>
      </c>
    </row>
    <row r="21" spans="1:37" ht="18.75" customHeight="1" x14ac:dyDescent="0.25">
      <c r="A21" s="396" t="s">
        <v>54</v>
      </c>
      <c r="B21" s="660" t="str">
        <f>E11</f>
        <v>PÉTERFI</v>
      </c>
      <c r="C21" s="660"/>
      <c r="D21" s="662" t="s">
        <v>768</v>
      </c>
      <c r="E21" s="663"/>
      <c r="F21" s="662" t="s">
        <v>768</v>
      </c>
      <c r="G21" s="663"/>
      <c r="H21" s="661"/>
      <c r="I21" s="661"/>
      <c r="J21" s="662" t="s">
        <v>808</v>
      </c>
      <c r="K21" s="663"/>
      <c r="L21" s="662" t="s">
        <v>810</v>
      </c>
      <c r="M21" s="663"/>
      <c r="Y21" s="366"/>
      <c r="Z21" s="366"/>
      <c r="AA21" s="366" t="s">
        <v>69</v>
      </c>
      <c r="AB21" s="366">
        <v>90</v>
      </c>
      <c r="AC21" s="366">
        <v>60</v>
      </c>
      <c r="AD21" s="366">
        <v>45</v>
      </c>
      <c r="AE21" s="366">
        <v>34</v>
      </c>
      <c r="AF21" s="366">
        <v>27</v>
      </c>
      <c r="AG21" s="366">
        <v>22</v>
      </c>
      <c r="AH21" s="366">
        <v>18</v>
      </c>
      <c r="AI21" s="366">
        <v>15</v>
      </c>
      <c r="AJ21" s="366">
        <v>12</v>
      </c>
      <c r="AK21" s="366">
        <v>9</v>
      </c>
    </row>
    <row r="22" spans="1:37" ht="18.75" customHeight="1" x14ac:dyDescent="0.25">
      <c r="A22" s="396" t="s">
        <v>368</v>
      </c>
      <c r="B22" s="660" t="str">
        <f>E13</f>
        <v>CSERNÁK</v>
      </c>
      <c r="C22" s="660"/>
      <c r="D22" s="662" t="s">
        <v>807</v>
      </c>
      <c r="E22" s="663"/>
      <c r="F22" s="662" t="s">
        <v>795</v>
      </c>
      <c r="G22" s="663"/>
      <c r="H22" s="678" t="s">
        <v>790</v>
      </c>
      <c r="I22" s="677"/>
      <c r="J22" s="661"/>
      <c r="K22" s="661"/>
      <c r="L22" s="662" t="s">
        <v>811</v>
      </c>
      <c r="M22" s="663"/>
      <c r="Y22" s="366"/>
      <c r="Z22" s="366"/>
      <c r="AA22" s="366" t="s">
        <v>70</v>
      </c>
      <c r="AB22" s="366">
        <v>60</v>
      </c>
      <c r="AC22" s="366">
        <v>40</v>
      </c>
      <c r="AD22" s="366">
        <v>30</v>
      </c>
      <c r="AE22" s="366">
        <v>20</v>
      </c>
      <c r="AF22" s="366">
        <v>18</v>
      </c>
      <c r="AG22" s="366">
        <v>15</v>
      </c>
      <c r="AH22" s="366">
        <v>12</v>
      </c>
      <c r="AI22" s="366">
        <v>10</v>
      </c>
      <c r="AJ22" s="366">
        <v>8</v>
      </c>
      <c r="AK22" s="366">
        <v>6</v>
      </c>
    </row>
    <row r="23" spans="1:37" ht="18.75" customHeight="1" x14ac:dyDescent="0.25">
      <c r="A23" s="396" t="s">
        <v>144</v>
      </c>
      <c r="B23" s="660" t="str">
        <f>E15</f>
        <v>MADARÁSZ</v>
      </c>
      <c r="C23" s="660"/>
      <c r="D23" s="662" t="s">
        <v>769</v>
      </c>
      <c r="E23" s="663"/>
      <c r="F23" s="662" t="s">
        <v>798</v>
      </c>
      <c r="G23" s="663"/>
      <c r="H23" s="678" t="s">
        <v>802</v>
      </c>
      <c r="I23" s="677"/>
      <c r="J23" s="678" t="s">
        <v>809</v>
      </c>
      <c r="K23" s="677"/>
      <c r="L23" s="661"/>
      <c r="M23" s="661"/>
      <c r="Y23" s="366"/>
      <c r="Z23" s="366"/>
      <c r="AA23" s="366" t="s">
        <v>71</v>
      </c>
      <c r="AB23" s="366">
        <v>40</v>
      </c>
      <c r="AC23" s="366">
        <v>25</v>
      </c>
      <c r="AD23" s="366">
        <v>18</v>
      </c>
      <c r="AE23" s="366">
        <v>13</v>
      </c>
      <c r="AF23" s="366">
        <v>8</v>
      </c>
      <c r="AG23" s="366">
        <v>7</v>
      </c>
      <c r="AH23" s="366">
        <v>6</v>
      </c>
      <c r="AI23" s="366">
        <v>5</v>
      </c>
      <c r="AJ23" s="366">
        <v>4</v>
      </c>
      <c r="AK23" s="366">
        <v>3</v>
      </c>
    </row>
    <row r="24" spans="1:37" x14ac:dyDescent="0.25">
      <c r="A24" s="385"/>
      <c r="B24" s="385"/>
      <c r="C24" s="385"/>
      <c r="D24" s="385"/>
      <c r="E24" s="385"/>
      <c r="F24" s="385"/>
      <c r="G24" s="385"/>
      <c r="H24" s="385"/>
      <c r="I24" s="385"/>
      <c r="J24" s="385"/>
      <c r="K24" s="385"/>
      <c r="L24" s="385"/>
      <c r="M24" s="385"/>
      <c r="Y24" s="366"/>
      <c r="Z24" s="366"/>
      <c r="AA24" s="366" t="s">
        <v>72</v>
      </c>
      <c r="AB24" s="366">
        <v>25</v>
      </c>
      <c r="AC24" s="366">
        <v>15</v>
      </c>
      <c r="AD24" s="366">
        <v>13</v>
      </c>
      <c r="AE24" s="366">
        <v>7</v>
      </c>
      <c r="AF24" s="366">
        <v>6</v>
      </c>
      <c r="AG24" s="366">
        <v>5</v>
      </c>
      <c r="AH24" s="366">
        <v>4</v>
      </c>
      <c r="AI24" s="366">
        <v>3</v>
      </c>
      <c r="AJ24" s="366">
        <v>2</v>
      </c>
      <c r="AK24" s="366">
        <v>1</v>
      </c>
    </row>
    <row r="25" spans="1:37" x14ac:dyDescent="0.25">
      <c r="A25" s="385"/>
      <c r="B25" s="385"/>
      <c r="C25" s="385"/>
      <c r="D25" s="385"/>
      <c r="E25" s="385"/>
      <c r="F25" s="385"/>
      <c r="G25" s="385"/>
      <c r="H25" s="385"/>
      <c r="I25" s="385"/>
      <c r="J25" s="385"/>
      <c r="K25" s="385"/>
      <c r="L25" s="385"/>
      <c r="M25" s="385"/>
      <c r="Y25" s="366"/>
      <c r="Z25" s="366"/>
      <c r="AA25" s="366" t="s">
        <v>77</v>
      </c>
      <c r="AB25" s="366">
        <v>15</v>
      </c>
      <c r="AC25" s="366">
        <v>10</v>
      </c>
      <c r="AD25" s="366">
        <v>8</v>
      </c>
      <c r="AE25" s="366">
        <v>4</v>
      </c>
      <c r="AF25" s="366">
        <v>3</v>
      </c>
      <c r="AG25" s="366">
        <v>2</v>
      </c>
      <c r="AH25" s="366">
        <v>1</v>
      </c>
      <c r="AI25" s="366">
        <v>0</v>
      </c>
      <c r="AJ25" s="366">
        <v>0</v>
      </c>
      <c r="AK25" s="366">
        <v>0</v>
      </c>
    </row>
    <row r="26" spans="1:37" x14ac:dyDescent="0.25">
      <c r="A26" s="385"/>
      <c r="B26" s="385"/>
      <c r="C26" s="385"/>
      <c r="D26" s="385"/>
      <c r="E26" s="385"/>
      <c r="F26" s="385"/>
      <c r="G26" s="385"/>
      <c r="H26" s="385"/>
      <c r="I26" s="385"/>
      <c r="J26" s="385"/>
      <c r="K26" s="385"/>
      <c r="L26" s="385"/>
      <c r="M26" s="385"/>
      <c r="Y26" s="366"/>
      <c r="Z26" s="366"/>
      <c r="AA26" s="366" t="s">
        <v>73</v>
      </c>
      <c r="AB26" s="366">
        <v>10</v>
      </c>
      <c r="AC26" s="366">
        <v>6</v>
      </c>
      <c r="AD26" s="366">
        <v>4</v>
      </c>
      <c r="AE26" s="366">
        <v>2</v>
      </c>
      <c r="AF26" s="366">
        <v>1</v>
      </c>
      <c r="AG26" s="366">
        <v>0</v>
      </c>
      <c r="AH26" s="366">
        <v>0</v>
      </c>
      <c r="AI26" s="366">
        <v>0</v>
      </c>
      <c r="AJ26" s="366">
        <v>0</v>
      </c>
      <c r="AK26" s="366">
        <v>0</v>
      </c>
    </row>
    <row r="27" spans="1:37" x14ac:dyDescent="0.25">
      <c r="A27" s="385"/>
      <c r="B27" s="385"/>
      <c r="C27" s="385"/>
      <c r="D27" s="385"/>
      <c r="E27" s="385"/>
      <c r="F27" s="385"/>
      <c r="G27" s="385"/>
      <c r="H27" s="385"/>
      <c r="I27" s="385"/>
      <c r="J27" s="385"/>
      <c r="K27" s="385"/>
      <c r="L27" s="385"/>
      <c r="M27" s="385"/>
      <c r="Y27" s="366"/>
      <c r="Z27" s="366"/>
      <c r="AA27" s="366" t="s">
        <v>74</v>
      </c>
      <c r="AB27" s="366">
        <v>3</v>
      </c>
      <c r="AC27" s="366">
        <v>2</v>
      </c>
      <c r="AD27" s="366">
        <v>1</v>
      </c>
      <c r="AE27" s="366">
        <v>0</v>
      </c>
      <c r="AF27" s="366">
        <v>0</v>
      </c>
      <c r="AG27" s="366">
        <v>0</v>
      </c>
      <c r="AH27" s="366">
        <v>0</v>
      </c>
      <c r="AI27" s="366">
        <v>0</v>
      </c>
      <c r="AJ27" s="366">
        <v>0</v>
      </c>
      <c r="AK27" s="366">
        <v>0</v>
      </c>
    </row>
    <row r="28" spans="1:37" x14ac:dyDescent="0.25">
      <c r="A28" s="385"/>
      <c r="B28" s="385"/>
      <c r="C28" s="385"/>
      <c r="D28" s="385"/>
      <c r="E28" s="385"/>
      <c r="F28" s="385"/>
      <c r="G28" s="385"/>
      <c r="H28" s="385"/>
      <c r="I28" s="385"/>
      <c r="J28" s="385"/>
      <c r="K28" s="385"/>
      <c r="L28" s="385"/>
      <c r="M28" s="385"/>
    </row>
    <row r="29" spans="1:37" x14ac:dyDescent="0.25">
      <c r="A29" s="385"/>
      <c r="B29" s="385"/>
      <c r="C29" s="385"/>
      <c r="D29" s="385"/>
      <c r="E29" s="385"/>
      <c r="F29" s="385"/>
      <c r="G29" s="385"/>
      <c r="H29" s="385"/>
      <c r="I29" s="385"/>
      <c r="J29" s="385"/>
      <c r="K29" s="385"/>
      <c r="L29" s="385"/>
      <c r="M29" s="385"/>
    </row>
    <row r="30" spans="1:37" x14ac:dyDescent="0.25">
      <c r="A30" s="385"/>
      <c r="B30" s="385"/>
      <c r="C30" s="385"/>
      <c r="D30" s="385"/>
      <c r="E30" s="385"/>
      <c r="F30" s="385"/>
      <c r="G30" s="385"/>
      <c r="H30" s="385"/>
      <c r="I30" s="385"/>
      <c r="J30" s="385"/>
      <c r="K30" s="385"/>
      <c r="L30" s="385"/>
      <c r="M30" s="385"/>
    </row>
    <row r="31" spans="1:37" x14ac:dyDescent="0.25">
      <c r="A31" s="385"/>
      <c r="B31" s="385"/>
      <c r="C31" s="385"/>
      <c r="D31" s="385"/>
      <c r="E31" s="385"/>
      <c r="F31" s="385"/>
      <c r="G31" s="385"/>
      <c r="H31" s="385"/>
      <c r="I31" s="385"/>
      <c r="J31" s="385"/>
      <c r="K31" s="385"/>
      <c r="L31" s="385"/>
      <c r="M31" s="385"/>
    </row>
    <row r="32" spans="1:37" x14ac:dyDescent="0.25">
      <c r="A32" s="385"/>
      <c r="B32" s="385"/>
      <c r="C32" s="385"/>
      <c r="D32" s="385"/>
      <c r="E32" s="385"/>
      <c r="F32" s="385"/>
      <c r="G32" s="385"/>
      <c r="H32" s="385"/>
      <c r="I32" s="385"/>
      <c r="J32" s="385"/>
      <c r="K32" s="385"/>
      <c r="L32" s="390"/>
      <c r="M32" s="385"/>
    </row>
    <row r="33" spans="1:18" x14ac:dyDescent="0.25">
      <c r="A33" s="397" t="s">
        <v>35</v>
      </c>
      <c r="B33" s="398"/>
      <c r="C33" s="399"/>
      <c r="D33" s="400" t="s">
        <v>2</v>
      </c>
      <c r="E33" s="401" t="s">
        <v>37</v>
      </c>
      <c r="F33" s="402"/>
      <c r="G33" s="400" t="s">
        <v>2</v>
      </c>
      <c r="H33" s="401" t="s">
        <v>46</v>
      </c>
      <c r="I33" s="403"/>
      <c r="J33" s="401" t="s">
        <v>47</v>
      </c>
      <c r="K33" s="404" t="s">
        <v>48</v>
      </c>
      <c r="L33" s="381"/>
      <c r="M33" s="402"/>
      <c r="P33" s="407"/>
      <c r="Q33" s="407"/>
      <c r="R33" s="408"/>
    </row>
    <row r="34" spans="1:18" x14ac:dyDescent="0.25">
      <c r="A34" s="409" t="s">
        <v>36</v>
      </c>
      <c r="B34" s="410"/>
      <c r="C34" s="411"/>
      <c r="D34" s="412"/>
      <c r="E34" s="664"/>
      <c r="F34" s="664"/>
      <c r="G34" s="413" t="s">
        <v>3</v>
      </c>
      <c r="H34" s="410"/>
      <c r="I34" s="414"/>
      <c r="J34" s="415"/>
      <c r="K34" s="416" t="s">
        <v>38</v>
      </c>
      <c r="L34" s="417"/>
      <c r="M34" s="436"/>
      <c r="P34" s="419"/>
      <c r="Q34" s="419"/>
      <c r="R34" s="420"/>
    </row>
    <row r="35" spans="1:18" x14ac:dyDescent="0.25">
      <c r="A35" s="421" t="s">
        <v>45</v>
      </c>
      <c r="B35" s="422"/>
      <c r="C35" s="423"/>
      <c r="D35" s="424"/>
      <c r="E35" s="659"/>
      <c r="F35" s="659"/>
      <c r="G35" s="425" t="s">
        <v>4</v>
      </c>
      <c r="H35" s="426"/>
      <c r="I35" s="427"/>
      <c r="J35" s="428"/>
      <c r="K35" s="429"/>
      <c r="L35" s="390"/>
      <c r="M35" s="430"/>
      <c r="P35" s="420"/>
      <c r="Q35" s="431"/>
      <c r="R35" s="420"/>
    </row>
    <row r="36" spans="1:18" x14ac:dyDescent="0.25">
      <c r="A36" s="432"/>
      <c r="B36" s="433"/>
      <c r="C36" s="434"/>
      <c r="D36" s="424"/>
      <c r="E36" s="435"/>
      <c r="F36" s="385"/>
      <c r="G36" s="425" t="s">
        <v>5</v>
      </c>
      <c r="H36" s="426"/>
      <c r="I36" s="427"/>
      <c r="J36" s="428"/>
      <c r="K36" s="416" t="s">
        <v>39</v>
      </c>
      <c r="L36" s="417"/>
      <c r="M36" s="436"/>
      <c r="P36" s="419"/>
      <c r="Q36" s="419"/>
      <c r="R36" s="420"/>
    </row>
    <row r="37" spans="1:18" x14ac:dyDescent="0.25">
      <c r="A37" s="437"/>
      <c r="B37" s="438"/>
      <c r="C37" s="439"/>
      <c r="D37" s="424"/>
      <c r="E37" s="435"/>
      <c r="F37" s="385"/>
      <c r="G37" s="425" t="s">
        <v>6</v>
      </c>
      <c r="H37" s="426"/>
      <c r="I37" s="427"/>
      <c r="J37" s="428"/>
      <c r="K37" s="440"/>
      <c r="L37" s="385"/>
      <c r="M37" s="418"/>
      <c r="P37" s="420"/>
      <c r="Q37" s="431"/>
      <c r="R37" s="420"/>
    </row>
    <row r="38" spans="1:18" x14ac:dyDescent="0.25">
      <c r="A38" s="441"/>
      <c r="B38" s="442"/>
      <c r="C38" s="443"/>
      <c r="D38" s="424"/>
      <c r="E38" s="435"/>
      <c r="F38" s="385"/>
      <c r="G38" s="425" t="s">
        <v>7</v>
      </c>
      <c r="H38" s="426"/>
      <c r="I38" s="427"/>
      <c r="J38" s="428"/>
      <c r="K38" s="421"/>
      <c r="L38" s="390"/>
      <c r="M38" s="430"/>
      <c r="P38" s="420"/>
      <c r="Q38" s="431"/>
      <c r="R38" s="420"/>
    </row>
    <row r="39" spans="1:18" x14ac:dyDescent="0.25">
      <c r="A39" s="444"/>
      <c r="B39" s="445"/>
      <c r="C39" s="439"/>
      <c r="D39" s="424"/>
      <c r="E39" s="435"/>
      <c r="F39" s="385"/>
      <c r="G39" s="425" t="s">
        <v>8</v>
      </c>
      <c r="H39" s="426"/>
      <c r="I39" s="427"/>
      <c r="J39" s="428"/>
      <c r="K39" s="416" t="s">
        <v>28</v>
      </c>
      <c r="L39" s="417"/>
      <c r="M39" s="436"/>
      <c r="P39" s="419"/>
      <c r="Q39" s="419"/>
      <c r="R39" s="420"/>
    </row>
    <row r="40" spans="1:18" x14ac:dyDescent="0.25">
      <c r="A40" s="444"/>
      <c r="B40" s="445"/>
      <c r="C40" s="446"/>
      <c r="D40" s="424"/>
      <c r="E40" s="435"/>
      <c r="F40" s="385"/>
      <c r="G40" s="425" t="s">
        <v>9</v>
      </c>
      <c r="H40" s="426"/>
      <c r="I40" s="427"/>
      <c r="J40" s="428"/>
      <c r="K40" s="440"/>
      <c r="L40" s="385"/>
      <c r="M40" s="418"/>
      <c r="P40" s="420"/>
      <c r="Q40" s="431"/>
      <c r="R40" s="420"/>
    </row>
    <row r="41" spans="1:18" x14ac:dyDescent="0.25">
      <c r="A41" s="447"/>
      <c r="B41" s="448"/>
      <c r="C41" s="449"/>
      <c r="D41" s="450"/>
      <c r="E41" s="451"/>
      <c r="F41" s="390"/>
      <c r="G41" s="452" t="s">
        <v>10</v>
      </c>
      <c r="H41" s="422"/>
      <c r="I41" s="453"/>
      <c r="J41" s="454"/>
      <c r="K41" s="421" t="str">
        <f>L4</f>
        <v>Nagyistók-Nádasi Judit</v>
      </c>
      <c r="L41" s="390"/>
      <c r="M41" s="430"/>
      <c r="P41" s="420"/>
      <c r="Q41" s="431"/>
      <c r="R41" s="455"/>
    </row>
  </sheetData>
  <mergeCells count="55">
    <mergeCell ref="E34:F34"/>
    <mergeCell ref="E35:F35"/>
    <mergeCell ref="B23:C23"/>
    <mergeCell ref="D23:E23"/>
    <mergeCell ref="F23:G23"/>
    <mergeCell ref="H23:I23"/>
    <mergeCell ref="J23:K23"/>
    <mergeCell ref="L23:M23"/>
    <mergeCell ref="B22:C22"/>
    <mergeCell ref="D22:E22"/>
    <mergeCell ref="F22:G22"/>
    <mergeCell ref="H22:I22"/>
    <mergeCell ref="J22:K22"/>
    <mergeCell ref="L22:M22"/>
    <mergeCell ref="L21:M21"/>
    <mergeCell ref="B20:C20"/>
    <mergeCell ref="D20:E20"/>
    <mergeCell ref="F20:G20"/>
    <mergeCell ref="H20:I20"/>
    <mergeCell ref="J20:K20"/>
    <mergeCell ref="L20:M20"/>
    <mergeCell ref="B21:C21"/>
    <mergeCell ref="D21:E21"/>
    <mergeCell ref="F21:G21"/>
    <mergeCell ref="H21:I21"/>
    <mergeCell ref="J21:K21"/>
    <mergeCell ref="L19:M19"/>
    <mergeCell ref="B18:C18"/>
    <mergeCell ref="D18:E18"/>
    <mergeCell ref="F18:G18"/>
    <mergeCell ref="H18:I18"/>
    <mergeCell ref="J18:K18"/>
    <mergeCell ref="L18:M18"/>
    <mergeCell ref="B19:C19"/>
    <mergeCell ref="D19:E19"/>
    <mergeCell ref="F19:G19"/>
    <mergeCell ref="H19:I19"/>
    <mergeCell ref="J19:K19"/>
    <mergeCell ref="E11:F11"/>
    <mergeCell ref="G11:H11"/>
    <mergeCell ref="E13:F13"/>
    <mergeCell ref="G13:H13"/>
    <mergeCell ref="E15:F15"/>
    <mergeCell ref="G15:H15"/>
    <mergeCell ref="A1:F1"/>
    <mergeCell ref="A4:C4"/>
    <mergeCell ref="E7:F7"/>
    <mergeCell ref="G7:H7"/>
    <mergeCell ref="E9:F9"/>
    <mergeCell ref="G9:H9"/>
    <mergeCell ref="I7:J7"/>
    <mergeCell ref="I9:J9"/>
    <mergeCell ref="I11:J11"/>
    <mergeCell ref="I13:J13"/>
    <mergeCell ref="I15:J15"/>
  </mergeCells>
  <conditionalFormatting sqref="E7 E9 E11 E13 E15">
    <cfRule type="cellIs" dxfId="101" priority="2" stopIfTrue="1" operator="equal">
      <formula>"Bye"</formula>
    </cfRule>
  </conditionalFormatting>
  <conditionalFormatting sqref="R41">
    <cfRule type="expression" dxfId="100" priority="1" stopIfTrue="1">
      <formula>$O$1="CU"</formula>
    </cfRule>
  </conditionalFormatting>
  <printOptions horizontalCentered="1" verticalCentered="1"/>
  <pageMargins left="0" right="0" top="0.98425196850393704" bottom="0.98425196850393704" header="0.51181102362204722" footer="0.51181102362204722"/>
  <pageSetup paperSize="9" scale="95" orientation="portrait" horizontalDpi="4294967294" verticalDpi="1200" r:id="rId1"/>
  <headerFooter alignWithMargins="0"/>
  <drawing r:id="rId2"/>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45D79B-54F1-45BF-BC42-EF8C74BB4F8D}">
  <sheetPr codeName="Sheet156">
    <tabColor indexed="11"/>
    <pageSetUpPr fitToPage="1"/>
  </sheetPr>
  <dimension ref="A1:AK57"/>
  <sheetViews>
    <sheetView showGridLines="0" showZeros="0" workbookViewId="0">
      <selection activeCell="Q24" sqref="Q24"/>
    </sheetView>
  </sheetViews>
  <sheetFormatPr defaultRowHeight="13.2" x14ac:dyDescent="0.25"/>
  <cols>
    <col min="1" max="2" width="3.33203125" style="270" customWidth="1"/>
    <col min="3" max="4" width="4.6640625" style="270" customWidth="1"/>
    <col min="5" max="5" width="4.33203125" style="270" customWidth="1"/>
    <col min="6" max="6" width="12.6640625" style="270" customWidth="1"/>
    <col min="7" max="7" width="2.6640625" style="270" customWidth="1"/>
    <col min="8" max="8" width="7.6640625" style="270" customWidth="1"/>
    <col min="9" max="9" width="32.6640625" style="270" customWidth="1"/>
    <col min="10" max="10" width="1.6640625" style="523" customWidth="1"/>
    <col min="11" max="11" width="10.6640625" style="270" customWidth="1"/>
    <col min="12" max="12" width="1.6640625" style="523" customWidth="1"/>
    <col min="13" max="13" width="10.6640625" style="270" customWidth="1"/>
    <col min="14" max="14" width="1.6640625" style="524" customWidth="1"/>
    <col min="15" max="15" width="10.6640625" style="270" customWidth="1"/>
    <col min="16" max="16" width="1.6640625" style="523" customWidth="1"/>
    <col min="17" max="17" width="10.6640625" style="270" customWidth="1"/>
    <col min="18" max="18" width="1.6640625" style="524" customWidth="1"/>
    <col min="19" max="19" width="9.109375" style="270" hidden="1" customWidth="1"/>
    <col min="20" max="20" width="8.6640625" style="270" customWidth="1"/>
    <col min="21" max="21" width="9.109375" style="270" hidden="1" customWidth="1"/>
    <col min="22" max="24" width="8.88671875" style="270"/>
    <col min="25" max="34" width="9.109375" style="270" hidden="1" customWidth="1"/>
    <col min="35" max="37" width="9.109375" style="270" customWidth="1"/>
    <col min="38" max="256" width="8.88671875" style="270"/>
    <col min="257" max="258" width="3.33203125" style="270" customWidth="1"/>
    <col min="259" max="260" width="4.6640625" style="270" customWidth="1"/>
    <col min="261" max="261" width="4.33203125" style="270" customWidth="1"/>
    <col min="262" max="262" width="12.6640625" style="270" customWidth="1"/>
    <col min="263" max="263" width="2.6640625" style="270" customWidth="1"/>
    <col min="264" max="264" width="7.6640625" style="270" customWidth="1"/>
    <col min="265" max="265" width="32.6640625" style="270" customWidth="1"/>
    <col min="266" max="266" width="1.6640625" style="270" customWidth="1"/>
    <col min="267" max="267" width="10.6640625" style="270" customWidth="1"/>
    <col min="268" max="268" width="1.6640625" style="270" customWidth="1"/>
    <col min="269" max="269" width="10.6640625" style="270" customWidth="1"/>
    <col min="270" max="270" width="1.6640625" style="270" customWidth="1"/>
    <col min="271" max="271" width="10.6640625" style="270" customWidth="1"/>
    <col min="272" max="272" width="1.6640625" style="270" customWidth="1"/>
    <col min="273" max="273" width="10.6640625" style="270" customWidth="1"/>
    <col min="274" max="274" width="1.6640625" style="270" customWidth="1"/>
    <col min="275" max="275" width="0" style="270" hidden="1" customWidth="1"/>
    <col min="276" max="276" width="8.6640625" style="270" customWidth="1"/>
    <col min="277" max="277" width="0" style="270" hidden="1" customWidth="1"/>
    <col min="278" max="280" width="8.88671875" style="270"/>
    <col min="281" max="290" width="0" style="270" hidden="1" customWidth="1"/>
    <col min="291" max="293" width="9.109375" style="270" customWidth="1"/>
    <col min="294" max="512" width="8.88671875" style="270"/>
    <col min="513" max="514" width="3.33203125" style="270" customWidth="1"/>
    <col min="515" max="516" width="4.6640625" style="270" customWidth="1"/>
    <col min="517" max="517" width="4.33203125" style="270" customWidth="1"/>
    <col min="518" max="518" width="12.6640625" style="270" customWidth="1"/>
    <col min="519" max="519" width="2.6640625" style="270" customWidth="1"/>
    <col min="520" max="520" width="7.6640625" style="270" customWidth="1"/>
    <col min="521" max="521" width="32.6640625" style="270" customWidth="1"/>
    <col min="522" max="522" width="1.6640625" style="270" customWidth="1"/>
    <col min="523" max="523" width="10.6640625" style="270" customWidth="1"/>
    <col min="524" max="524" width="1.6640625" style="270" customWidth="1"/>
    <col min="525" max="525" width="10.6640625" style="270" customWidth="1"/>
    <col min="526" max="526" width="1.6640625" style="270" customWidth="1"/>
    <col min="527" max="527" width="10.6640625" style="270" customWidth="1"/>
    <col min="528" max="528" width="1.6640625" style="270" customWidth="1"/>
    <col min="529" max="529" width="10.6640625" style="270" customWidth="1"/>
    <col min="530" max="530" width="1.6640625" style="270" customWidth="1"/>
    <col min="531" max="531" width="0" style="270" hidden="1" customWidth="1"/>
    <col min="532" max="532" width="8.6640625" style="270" customWidth="1"/>
    <col min="533" max="533" width="0" style="270" hidden="1" customWidth="1"/>
    <col min="534" max="536" width="8.88671875" style="270"/>
    <col min="537" max="546" width="0" style="270" hidden="1" customWidth="1"/>
    <col min="547" max="549" width="9.109375" style="270" customWidth="1"/>
    <col min="550" max="768" width="8.88671875" style="270"/>
    <col min="769" max="770" width="3.33203125" style="270" customWidth="1"/>
    <col min="771" max="772" width="4.6640625" style="270" customWidth="1"/>
    <col min="773" max="773" width="4.33203125" style="270" customWidth="1"/>
    <col min="774" max="774" width="12.6640625" style="270" customWidth="1"/>
    <col min="775" max="775" width="2.6640625" style="270" customWidth="1"/>
    <col min="776" max="776" width="7.6640625" style="270" customWidth="1"/>
    <col min="777" max="777" width="32.6640625" style="270" customWidth="1"/>
    <col min="778" max="778" width="1.6640625" style="270" customWidth="1"/>
    <col min="779" max="779" width="10.6640625" style="270" customWidth="1"/>
    <col min="780" max="780" width="1.6640625" style="270" customWidth="1"/>
    <col min="781" max="781" width="10.6640625" style="270" customWidth="1"/>
    <col min="782" max="782" width="1.6640625" style="270" customWidth="1"/>
    <col min="783" max="783" width="10.6640625" style="270" customWidth="1"/>
    <col min="784" max="784" width="1.6640625" style="270" customWidth="1"/>
    <col min="785" max="785" width="10.6640625" style="270" customWidth="1"/>
    <col min="786" max="786" width="1.6640625" style="270" customWidth="1"/>
    <col min="787" max="787" width="0" style="270" hidden="1" customWidth="1"/>
    <col min="788" max="788" width="8.6640625" style="270" customWidth="1"/>
    <col min="789" max="789" width="0" style="270" hidden="1" customWidth="1"/>
    <col min="790" max="792" width="8.88671875" style="270"/>
    <col min="793" max="802" width="0" style="270" hidden="1" customWidth="1"/>
    <col min="803" max="805" width="9.109375" style="270" customWidth="1"/>
    <col min="806" max="1024" width="8.88671875" style="270"/>
    <col min="1025" max="1026" width="3.33203125" style="270" customWidth="1"/>
    <col min="1027" max="1028" width="4.6640625" style="270" customWidth="1"/>
    <col min="1029" max="1029" width="4.33203125" style="270" customWidth="1"/>
    <col min="1030" max="1030" width="12.6640625" style="270" customWidth="1"/>
    <col min="1031" max="1031" width="2.6640625" style="270" customWidth="1"/>
    <col min="1032" max="1032" width="7.6640625" style="270" customWidth="1"/>
    <col min="1033" max="1033" width="32.6640625" style="270" customWidth="1"/>
    <col min="1034" max="1034" width="1.6640625" style="270" customWidth="1"/>
    <col min="1035" max="1035" width="10.6640625" style="270" customWidth="1"/>
    <col min="1036" max="1036" width="1.6640625" style="270" customWidth="1"/>
    <col min="1037" max="1037" width="10.6640625" style="270" customWidth="1"/>
    <col min="1038" max="1038" width="1.6640625" style="270" customWidth="1"/>
    <col min="1039" max="1039" width="10.6640625" style="270" customWidth="1"/>
    <col min="1040" max="1040" width="1.6640625" style="270" customWidth="1"/>
    <col min="1041" max="1041" width="10.6640625" style="270" customWidth="1"/>
    <col min="1042" max="1042" width="1.6640625" style="270" customWidth="1"/>
    <col min="1043" max="1043" width="0" style="270" hidden="1" customWidth="1"/>
    <col min="1044" max="1044" width="8.6640625" style="270" customWidth="1"/>
    <col min="1045" max="1045" width="0" style="270" hidden="1" customWidth="1"/>
    <col min="1046" max="1048" width="8.88671875" style="270"/>
    <col min="1049" max="1058" width="0" style="270" hidden="1" customWidth="1"/>
    <col min="1059" max="1061" width="9.109375" style="270" customWidth="1"/>
    <col min="1062" max="1280" width="8.88671875" style="270"/>
    <col min="1281" max="1282" width="3.33203125" style="270" customWidth="1"/>
    <col min="1283" max="1284" width="4.6640625" style="270" customWidth="1"/>
    <col min="1285" max="1285" width="4.33203125" style="270" customWidth="1"/>
    <col min="1286" max="1286" width="12.6640625" style="270" customWidth="1"/>
    <col min="1287" max="1287" width="2.6640625" style="270" customWidth="1"/>
    <col min="1288" max="1288" width="7.6640625" style="270" customWidth="1"/>
    <col min="1289" max="1289" width="32.6640625" style="270" customWidth="1"/>
    <col min="1290" max="1290" width="1.6640625" style="270" customWidth="1"/>
    <col min="1291" max="1291" width="10.6640625" style="270" customWidth="1"/>
    <col min="1292" max="1292" width="1.6640625" style="270" customWidth="1"/>
    <col min="1293" max="1293" width="10.6640625" style="270" customWidth="1"/>
    <col min="1294" max="1294" width="1.6640625" style="270" customWidth="1"/>
    <col min="1295" max="1295" width="10.6640625" style="270" customWidth="1"/>
    <col min="1296" max="1296" width="1.6640625" style="270" customWidth="1"/>
    <col min="1297" max="1297" width="10.6640625" style="270" customWidth="1"/>
    <col min="1298" max="1298" width="1.6640625" style="270" customWidth="1"/>
    <col min="1299" max="1299" width="0" style="270" hidden="1" customWidth="1"/>
    <col min="1300" max="1300" width="8.6640625" style="270" customWidth="1"/>
    <col min="1301" max="1301" width="0" style="270" hidden="1" customWidth="1"/>
    <col min="1302" max="1304" width="8.88671875" style="270"/>
    <col min="1305" max="1314" width="0" style="270" hidden="1" customWidth="1"/>
    <col min="1315" max="1317" width="9.109375" style="270" customWidth="1"/>
    <col min="1318" max="1536" width="8.88671875" style="270"/>
    <col min="1537" max="1538" width="3.33203125" style="270" customWidth="1"/>
    <col min="1539" max="1540" width="4.6640625" style="270" customWidth="1"/>
    <col min="1541" max="1541" width="4.33203125" style="270" customWidth="1"/>
    <col min="1542" max="1542" width="12.6640625" style="270" customWidth="1"/>
    <col min="1543" max="1543" width="2.6640625" style="270" customWidth="1"/>
    <col min="1544" max="1544" width="7.6640625" style="270" customWidth="1"/>
    <col min="1545" max="1545" width="32.6640625" style="270" customWidth="1"/>
    <col min="1546" max="1546" width="1.6640625" style="270" customWidth="1"/>
    <col min="1547" max="1547" width="10.6640625" style="270" customWidth="1"/>
    <col min="1548" max="1548" width="1.6640625" style="270" customWidth="1"/>
    <col min="1549" max="1549" width="10.6640625" style="270" customWidth="1"/>
    <col min="1550" max="1550" width="1.6640625" style="270" customWidth="1"/>
    <col min="1551" max="1551" width="10.6640625" style="270" customWidth="1"/>
    <col min="1552" max="1552" width="1.6640625" style="270" customWidth="1"/>
    <col min="1553" max="1553" width="10.6640625" style="270" customWidth="1"/>
    <col min="1554" max="1554" width="1.6640625" style="270" customWidth="1"/>
    <col min="1555" max="1555" width="0" style="270" hidden="1" customWidth="1"/>
    <col min="1556" max="1556" width="8.6640625" style="270" customWidth="1"/>
    <col min="1557" max="1557" width="0" style="270" hidden="1" customWidth="1"/>
    <col min="1558" max="1560" width="8.88671875" style="270"/>
    <col min="1561" max="1570" width="0" style="270" hidden="1" customWidth="1"/>
    <col min="1571" max="1573" width="9.109375" style="270" customWidth="1"/>
    <col min="1574" max="1792" width="8.88671875" style="270"/>
    <col min="1793" max="1794" width="3.33203125" style="270" customWidth="1"/>
    <col min="1795" max="1796" width="4.6640625" style="270" customWidth="1"/>
    <col min="1797" max="1797" width="4.33203125" style="270" customWidth="1"/>
    <col min="1798" max="1798" width="12.6640625" style="270" customWidth="1"/>
    <col min="1799" max="1799" width="2.6640625" style="270" customWidth="1"/>
    <col min="1800" max="1800" width="7.6640625" style="270" customWidth="1"/>
    <col min="1801" max="1801" width="32.6640625" style="270" customWidth="1"/>
    <col min="1802" max="1802" width="1.6640625" style="270" customWidth="1"/>
    <col min="1803" max="1803" width="10.6640625" style="270" customWidth="1"/>
    <col min="1804" max="1804" width="1.6640625" style="270" customWidth="1"/>
    <col min="1805" max="1805" width="10.6640625" style="270" customWidth="1"/>
    <col min="1806" max="1806" width="1.6640625" style="270" customWidth="1"/>
    <col min="1807" max="1807" width="10.6640625" style="270" customWidth="1"/>
    <col min="1808" max="1808" width="1.6640625" style="270" customWidth="1"/>
    <col min="1809" max="1809" width="10.6640625" style="270" customWidth="1"/>
    <col min="1810" max="1810" width="1.6640625" style="270" customWidth="1"/>
    <col min="1811" max="1811" width="0" style="270" hidden="1" customWidth="1"/>
    <col min="1812" max="1812" width="8.6640625" style="270" customWidth="1"/>
    <col min="1813" max="1813" width="0" style="270" hidden="1" customWidth="1"/>
    <col min="1814" max="1816" width="8.88671875" style="270"/>
    <col min="1817" max="1826" width="0" style="270" hidden="1" customWidth="1"/>
    <col min="1827" max="1829" width="9.109375" style="270" customWidth="1"/>
    <col min="1830" max="2048" width="8.88671875" style="270"/>
    <col min="2049" max="2050" width="3.33203125" style="270" customWidth="1"/>
    <col min="2051" max="2052" width="4.6640625" style="270" customWidth="1"/>
    <col min="2053" max="2053" width="4.33203125" style="270" customWidth="1"/>
    <col min="2054" max="2054" width="12.6640625" style="270" customWidth="1"/>
    <col min="2055" max="2055" width="2.6640625" style="270" customWidth="1"/>
    <col min="2056" max="2056" width="7.6640625" style="270" customWidth="1"/>
    <col min="2057" max="2057" width="32.6640625" style="270" customWidth="1"/>
    <col min="2058" max="2058" width="1.6640625" style="270" customWidth="1"/>
    <col min="2059" max="2059" width="10.6640625" style="270" customWidth="1"/>
    <col min="2060" max="2060" width="1.6640625" style="270" customWidth="1"/>
    <col min="2061" max="2061" width="10.6640625" style="270" customWidth="1"/>
    <col min="2062" max="2062" width="1.6640625" style="270" customWidth="1"/>
    <col min="2063" max="2063" width="10.6640625" style="270" customWidth="1"/>
    <col min="2064" max="2064" width="1.6640625" style="270" customWidth="1"/>
    <col min="2065" max="2065" width="10.6640625" style="270" customWidth="1"/>
    <col min="2066" max="2066" width="1.6640625" style="270" customWidth="1"/>
    <col min="2067" max="2067" width="0" style="270" hidden="1" customWidth="1"/>
    <col min="2068" max="2068" width="8.6640625" style="270" customWidth="1"/>
    <col min="2069" max="2069" width="0" style="270" hidden="1" customWidth="1"/>
    <col min="2070" max="2072" width="8.88671875" style="270"/>
    <col min="2073" max="2082" width="0" style="270" hidden="1" customWidth="1"/>
    <col min="2083" max="2085" width="9.109375" style="270" customWidth="1"/>
    <col min="2086" max="2304" width="8.88671875" style="270"/>
    <col min="2305" max="2306" width="3.33203125" style="270" customWidth="1"/>
    <col min="2307" max="2308" width="4.6640625" style="270" customWidth="1"/>
    <col min="2309" max="2309" width="4.33203125" style="270" customWidth="1"/>
    <col min="2310" max="2310" width="12.6640625" style="270" customWidth="1"/>
    <col min="2311" max="2311" width="2.6640625" style="270" customWidth="1"/>
    <col min="2312" max="2312" width="7.6640625" style="270" customWidth="1"/>
    <col min="2313" max="2313" width="32.6640625" style="270" customWidth="1"/>
    <col min="2314" max="2314" width="1.6640625" style="270" customWidth="1"/>
    <col min="2315" max="2315" width="10.6640625" style="270" customWidth="1"/>
    <col min="2316" max="2316" width="1.6640625" style="270" customWidth="1"/>
    <col min="2317" max="2317" width="10.6640625" style="270" customWidth="1"/>
    <col min="2318" max="2318" width="1.6640625" style="270" customWidth="1"/>
    <col min="2319" max="2319" width="10.6640625" style="270" customWidth="1"/>
    <col min="2320" max="2320" width="1.6640625" style="270" customWidth="1"/>
    <col min="2321" max="2321" width="10.6640625" style="270" customWidth="1"/>
    <col min="2322" max="2322" width="1.6640625" style="270" customWidth="1"/>
    <col min="2323" max="2323" width="0" style="270" hidden="1" customWidth="1"/>
    <col min="2324" max="2324" width="8.6640625" style="270" customWidth="1"/>
    <col min="2325" max="2325" width="0" style="270" hidden="1" customWidth="1"/>
    <col min="2326" max="2328" width="8.88671875" style="270"/>
    <col min="2329" max="2338" width="0" style="270" hidden="1" customWidth="1"/>
    <col min="2339" max="2341" width="9.109375" style="270" customWidth="1"/>
    <col min="2342" max="2560" width="8.88671875" style="270"/>
    <col min="2561" max="2562" width="3.33203125" style="270" customWidth="1"/>
    <col min="2563" max="2564" width="4.6640625" style="270" customWidth="1"/>
    <col min="2565" max="2565" width="4.33203125" style="270" customWidth="1"/>
    <col min="2566" max="2566" width="12.6640625" style="270" customWidth="1"/>
    <col min="2567" max="2567" width="2.6640625" style="270" customWidth="1"/>
    <col min="2568" max="2568" width="7.6640625" style="270" customWidth="1"/>
    <col min="2569" max="2569" width="32.6640625" style="270" customWidth="1"/>
    <col min="2570" max="2570" width="1.6640625" style="270" customWidth="1"/>
    <col min="2571" max="2571" width="10.6640625" style="270" customWidth="1"/>
    <col min="2572" max="2572" width="1.6640625" style="270" customWidth="1"/>
    <col min="2573" max="2573" width="10.6640625" style="270" customWidth="1"/>
    <col min="2574" max="2574" width="1.6640625" style="270" customWidth="1"/>
    <col min="2575" max="2575" width="10.6640625" style="270" customWidth="1"/>
    <col min="2576" max="2576" width="1.6640625" style="270" customWidth="1"/>
    <col min="2577" max="2577" width="10.6640625" style="270" customWidth="1"/>
    <col min="2578" max="2578" width="1.6640625" style="270" customWidth="1"/>
    <col min="2579" max="2579" width="0" style="270" hidden="1" customWidth="1"/>
    <col min="2580" max="2580" width="8.6640625" style="270" customWidth="1"/>
    <col min="2581" max="2581" width="0" style="270" hidden="1" customWidth="1"/>
    <col min="2582" max="2584" width="8.88671875" style="270"/>
    <col min="2585" max="2594" width="0" style="270" hidden="1" customWidth="1"/>
    <col min="2595" max="2597" width="9.109375" style="270" customWidth="1"/>
    <col min="2598" max="2816" width="8.88671875" style="270"/>
    <col min="2817" max="2818" width="3.33203125" style="270" customWidth="1"/>
    <col min="2819" max="2820" width="4.6640625" style="270" customWidth="1"/>
    <col min="2821" max="2821" width="4.33203125" style="270" customWidth="1"/>
    <col min="2822" max="2822" width="12.6640625" style="270" customWidth="1"/>
    <col min="2823" max="2823" width="2.6640625" style="270" customWidth="1"/>
    <col min="2824" max="2824" width="7.6640625" style="270" customWidth="1"/>
    <col min="2825" max="2825" width="32.6640625" style="270" customWidth="1"/>
    <col min="2826" max="2826" width="1.6640625" style="270" customWidth="1"/>
    <col min="2827" max="2827" width="10.6640625" style="270" customWidth="1"/>
    <col min="2828" max="2828" width="1.6640625" style="270" customWidth="1"/>
    <col min="2829" max="2829" width="10.6640625" style="270" customWidth="1"/>
    <col min="2830" max="2830" width="1.6640625" style="270" customWidth="1"/>
    <col min="2831" max="2831" width="10.6640625" style="270" customWidth="1"/>
    <col min="2832" max="2832" width="1.6640625" style="270" customWidth="1"/>
    <col min="2833" max="2833" width="10.6640625" style="270" customWidth="1"/>
    <col min="2834" max="2834" width="1.6640625" style="270" customWidth="1"/>
    <col min="2835" max="2835" width="0" style="270" hidden="1" customWidth="1"/>
    <col min="2836" max="2836" width="8.6640625" style="270" customWidth="1"/>
    <col min="2837" max="2837" width="0" style="270" hidden="1" customWidth="1"/>
    <col min="2838" max="2840" width="8.88671875" style="270"/>
    <col min="2841" max="2850" width="0" style="270" hidden="1" customWidth="1"/>
    <col min="2851" max="2853" width="9.109375" style="270" customWidth="1"/>
    <col min="2854" max="3072" width="8.88671875" style="270"/>
    <col min="3073" max="3074" width="3.33203125" style="270" customWidth="1"/>
    <col min="3075" max="3076" width="4.6640625" style="270" customWidth="1"/>
    <col min="3077" max="3077" width="4.33203125" style="270" customWidth="1"/>
    <col min="3078" max="3078" width="12.6640625" style="270" customWidth="1"/>
    <col min="3079" max="3079" width="2.6640625" style="270" customWidth="1"/>
    <col min="3080" max="3080" width="7.6640625" style="270" customWidth="1"/>
    <col min="3081" max="3081" width="32.6640625" style="270" customWidth="1"/>
    <col min="3082" max="3082" width="1.6640625" style="270" customWidth="1"/>
    <col min="3083" max="3083" width="10.6640625" style="270" customWidth="1"/>
    <col min="3084" max="3084" width="1.6640625" style="270" customWidth="1"/>
    <col min="3085" max="3085" width="10.6640625" style="270" customWidth="1"/>
    <col min="3086" max="3086" width="1.6640625" style="270" customWidth="1"/>
    <col min="3087" max="3087" width="10.6640625" style="270" customWidth="1"/>
    <col min="3088" max="3088" width="1.6640625" style="270" customWidth="1"/>
    <col min="3089" max="3089" width="10.6640625" style="270" customWidth="1"/>
    <col min="3090" max="3090" width="1.6640625" style="270" customWidth="1"/>
    <col min="3091" max="3091" width="0" style="270" hidden="1" customWidth="1"/>
    <col min="3092" max="3092" width="8.6640625" style="270" customWidth="1"/>
    <col min="3093" max="3093" width="0" style="270" hidden="1" customWidth="1"/>
    <col min="3094" max="3096" width="8.88671875" style="270"/>
    <col min="3097" max="3106" width="0" style="270" hidden="1" customWidth="1"/>
    <col min="3107" max="3109" width="9.109375" style="270" customWidth="1"/>
    <col min="3110" max="3328" width="8.88671875" style="270"/>
    <col min="3329" max="3330" width="3.33203125" style="270" customWidth="1"/>
    <col min="3331" max="3332" width="4.6640625" style="270" customWidth="1"/>
    <col min="3333" max="3333" width="4.33203125" style="270" customWidth="1"/>
    <col min="3334" max="3334" width="12.6640625" style="270" customWidth="1"/>
    <col min="3335" max="3335" width="2.6640625" style="270" customWidth="1"/>
    <col min="3336" max="3336" width="7.6640625" style="270" customWidth="1"/>
    <col min="3337" max="3337" width="32.6640625" style="270" customWidth="1"/>
    <col min="3338" max="3338" width="1.6640625" style="270" customWidth="1"/>
    <col min="3339" max="3339" width="10.6640625" style="270" customWidth="1"/>
    <col min="3340" max="3340" width="1.6640625" style="270" customWidth="1"/>
    <col min="3341" max="3341" width="10.6640625" style="270" customWidth="1"/>
    <col min="3342" max="3342" width="1.6640625" style="270" customWidth="1"/>
    <col min="3343" max="3343" width="10.6640625" style="270" customWidth="1"/>
    <col min="3344" max="3344" width="1.6640625" style="270" customWidth="1"/>
    <col min="3345" max="3345" width="10.6640625" style="270" customWidth="1"/>
    <col min="3346" max="3346" width="1.6640625" style="270" customWidth="1"/>
    <col min="3347" max="3347" width="0" style="270" hidden="1" customWidth="1"/>
    <col min="3348" max="3348" width="8.6640625" style="270" customWidth="1"/>
    <col min="3349" max="3349" width="0" style="270" hidden="1" customWidth="1"/>
    <col min="3350" max="3352" width="8.88671875" style="270"/>
    <col min="3353" max="3362" width="0" style="270" hidden="1" customWidth="1"/>
    <col min="3363" max="3365" width="9.109375" style="270" customWidth="1"/>
    <col min="3366" max="3584" width="8.88671875" style="270"/>
    <col min="3585" max="3586" width="3.33203125" style="270" customWidth="1"/>
    <col min="3587" max="3588" width="4.6640625" style="270" customWidth="1"/>
    <col min="3589" max="3589" width="4.33203125" style="270" customWidth="1"/>
    <col min="3590" max="3590" width="12.6640625" style="270" customWidth="1"/>
    <col min="3591" max="3591" width="2.6640625" style="270" customWidth="1"/>
    <col min="3592" max="3592" width="7.6640625" style="270" customWidth="1"/>
    <col min="3593" max="3593" width="32.6640625" style="270" customWidth="1"/>
    <col min="3594" max="3594" width="1.6640625" style="270" customWidth="1"/>
    <col min="3595" max="3595" width="10.6640625" style="270" customWidth="1"/>
    <col min="3596" max="3596" width="1.6640625" style="270" customWidth="1"/>
    <col min="3597" max="3597" width="10.6640625" style="270" customWidth="1"/>
    <col min="3598" max="3598" width="1.6640625" style="270" customWidth="1"/>
    <col min="3599" max="3599" width="10.6640625" style="270" customWidth="1"/>
    <col min="3600" max="3600" width="1.6640625" style="270" customWidth="1"/>
    <col min="3601" max="3601" width="10.6640625" style="270" customWidth="1"/>
    <col min="3602" max="3602" width="1.6640625" style="270" customWidth="1"/>
    <col min="3603" max="3603" width="0" style="270" hidden="1" customWidth="1"/>
    <col min="3604" max="3604" width="8.6640625" style="270" customWidth="1"/>
    <col min="3605" max="3605" width="0" style="270" hidden="1" customWidth="1"/>
    <col min="3606" max="3608" width="8.88671875" style="270"/>
    <col min="3609" max="3618" width="0" style="270" hidden="1" customWidth="1"/>
    <col min="3619" max="3621" width="9.109375" style="270" customWidth="1"/>
    <col min="3622" max="3840" width="8.88671875" style="270"/>
    <col min="3841" max="3842" width="3.33203125" style="270" customWidth="1"/>
    <col min="3843" max="3844" width="4.6640625" style="270" customWidth="1"/>
    <col min="3845" max="3845" width="4.33203125" style="270" customWidth="1"/>
    <col min="3846" max="3846" width="12.6640625" style="270" customWidth="1"/>
    <col min="3847" max="3847" width="2.6640625" style="270" customWidth="1"/>
    <col min="3848" max="3848" width="7.6640625" style="270" customWidth="1"/>
    <col min="3849" max="3849" width="32.6640625" style="270" customWidth="1"/>
    <col min="3850" max="3850" width="1.6640625" style="270" customWidth="1"/>
    <col min="3851" max="3851" width="10.6640625" style="270" customWidth="1"/>
    <col min="3852" max="3852" width="1.6640625" style="270" customWidth="1"/>
    <col min="3853" max="3853" width="10.6640625" style="270" customWidth="1"/>
    <col min="3854" max="3854" width="1.6640625" style="270" customWidth="1"/>
    <col min="3855" max="3855" width="10.6640625" style="270" customWidth="1"/>
    <col min="3856" max="3856" width="1.6640625" style="270" customWidth="1"/>
    <col min="3857" max="3857" width="10.6640625" style="270" customWidth="1"/>
    <col min="3858" max="3858" width="1.6640625" style="270" customWidth="1"/>
    <col min="3859" max="3859" width="0" style="270" hidden="1" customWidth="1"/>
    <col min="3860" max="3860" width="8.6640625" style="270" customWidth="1"/>
    <col min="3861" max="3861" width="0" style="270" hidden="1" customWidth="1"/>
    <col min="3862" max="3864" width="8.88671875" style="270"/>
    <col min="3865" max="3874" width="0" style="270" hidden="1" customWidth="1"/>
    <col min="3875" max="3877" width="9.109375" style="270" customWidth="1"/>
    <col min="3878" max="4096" width="8.88671875" style="270"/>
    <col min="4097" max="4098" width="3.33203125" style="270" customWidth="1"/>
    <col min="4099" max="4100" width="4.6640625" style="270" customWidth="1"/>
    <col min="4101" max="4101" width="4.33203125" style="270" customWidth="1"/>
    <col min="4102" max="4102" width="12.6640625" style="270" customWidth="1"/>
    <col min="4103" max="4103" width="2.6640625" style="270" customWidth="1"/>
    <col min="4104" max="4104" width="7.6640625" style="270" customWidth="1"/>
    <col min="4105" max="4105" width="32.6640625" style="270" customWidth="1"/>
    <col min="4106" max="4106" width="1.6640625" style="270" customWidth="1"/>
    <col min="4107" max="4107" width="10.6640625" style="270" customWidth="1"/>
    <col min="4108" max="4108" width="1.6640625" style="270" customWidth="1"/>
    <col min="4109" max="4109" width="10.6640625" style="270" customWidth="1"/>
    <col min="4110" max="4110" width="1.6640625" style="270" customWidth="1"/>
    <col min="4111" max="4111" width="10.6640625" style="270" customWidth="1"/>
    <col min="4112" max="4112" width="1.6640625" style="270" customWidth="1"/>
    <col min="4113" max="4113" width="10.6640625" style="270" customWidth="1"/>
    <col min="4114" max="4114" width="1.6640625" style="270" customWidth="1"/>
    <col min="4115" max="4115" width="0" style="270" hidden="1" customWidth="1"/>
    <col min="4116" max="4116" width="8.6640625" style="270" customWidth="1"/>
    <col min="4117" max="4117" width="0" style="270" hidden="1" customWidth="1"/>
    <col min="4118" max="4120" width="8.88671875" style="270"/>
    <col min="4121" max="4130" width="0" style="270" hidden="1" customWidth="1"/>
    <col min="4131" max="4133" width="9.109375" style="270" customWidth="1"/>
    <col min="4134" max="4352" width="8.88671875" style="270"/>
    <col min="4353" max="4354" width="3.33203125" style="270" customWidth="1"/>
    <col min="4355" max="4356" width="4.6640625" style="270" customWidth="1"/>
    <col min="4357" max="4357" width="4.33203125" style="270" customWidth="1"/>
    <col min="4358" max="4358" width="12.6640625" style="270" customWidth="1"/>
    <col min="4359" max="4359" width="2.6640625" style="270" customWidth="1"/>
    <col min="4360" max="4360" width="7.6640625" style="270" customWidth="1"/>
    <col min="4361" max="4361" width="32.6640625" style="270" customWidth="1"/>
    <col min="4362" max="4362" width="1.6640625" style="270" customWidth="1"/>
    <col min="4363" max="4363" width="10.6640625" style="270" customWidth="1"/>
    <col min="4364" max="4364" width="1.6640625" style="270" customWidth="1"/>
    <col min="4365" max="4365" width="10.6640625" style="270" customWidth="1"/>
    <col min="4366" max="4366" width="1.6640625" style="270" customWidth="1"/>
    <col min="4367" max="4367" width="10.6640625" style="270" customWidth="1"/>
    <col min="4368" max="4368" width="1.6640625" style="270" customWidth="1"/>
    <col min="4369" max="4369" width="10.6640625" style="270" customWidth="1"/>
    <col min="4370" max="4370" width="1.6640625" style="270" customWidth="1"/>
    <col min="4371" max="4371" width="0" style="270" hidden="1" customWidth="1"/>
    <col min="4372" max="4372" width="8.6640625" style="270" customWidth="1"/>
    <col min="4373" max="4373" width="0" style="270" hidden="1" customWidth="1"/>
    <col min="4374" max="4376" width="8.88671875" style="270"/>
    <col min="4377" max="4386" width="0" style="270" hidden="1" customWidth="1"/>
    <col min="4387" max="4389" width="9.109375" style="270" customWidth="1"/>
    <col min="4390" max="4608" width="8.88671875" style="270"/>
    <col min="4609" max="4610" width="3.33203125" style="270" customWidth="1"/>
    <col min="4611" max="4612" width="4.6640625" style="270" customWidth="1"/>
    <col min="4613" max="4613" width="4.33203125" style="270" customWidth="1"/>
    <col min="4614" max="4614" width="12.6640625" style="270" customWidth="1"/>
    <col min="4615" max="4615" width="2.6640625" style="270" customWidth="1"/>
    <col min="4616" max="4616" width="7.6640625" style="270" customWidth="1"/>
    <col min="4617" max="4617" width="32.6640625" style="270" customWidth="1"/>
    <col min="4618" max="4618" width="1.6640625" style="270" customWidth="1"/>
    <col min="4619" max="4619" width="10.6640625" style="270" customWidth="1"/>
    <col min="4620" max="4620" width="1.6640625" style="270" customWidth="1"/>
    <col min="4621" max="4621" width="10.6640625" style="270" customWidth="1"/>
    <col min="4622" max="4622" width="1.6640625" style="270" customWidth="1"/>
    <col min="4623" max="4623" width="10.6640625" style="270" customWidth="1"/>
    <col min="4624" max="4624" width="1.6640625" style="270" customWidth="1"/>
    <col min="4625" max="4625" width="10.6640625" style="270" customWidth="1"/>
    <col min="4626" max="4626" width="1.6640625" style="270" customWidth="1"/>
    <col min="4627" max="4627" width="0" style="270" hidden="1" customWidth="1"/>
    <col min="4628" max="4628" width="8.6640625" style="270" customWidth="1"/>
    <col min="4629" max="4629" width="0" style="270" hidden="1" customWidth="1"/>
    <col min="4630" max="4632" width="8.88671875" style="270"/>
    <col min="4633" max="4642" width="0" style="270" hidden="1" customWidth="1"/>
    <col min="4643" max="4645" width="9.109375" style="270" customWidth="1"/>
    <col min="4646" max="4864" width="8.88671875" style="270"/>
    <col min="4865" max="4866" width="3.33203125" style="270" customWidth="1"/>
    <col min="4867" max="4868" width="4.6640625" style="270" customWidth="1"/>
    <col min="4869" max="4869" width="4.33203125" style="270" customWidth="1"/>
    <col min="4870" max="4870" width="12.6640625" style="270" customWidth="1"/>
    <col min="4871" max="4871" width="2.6640625" style="270" customWidth="1"/>
    <col min="4872" max="4872" width="7.6640625" style="270" customWidth="1"/>
    <col min="4873" max="4873" width="32.6640625" style="270" customWidth="1"/>
    <col min="4874" max="4874" width="1.6640625" style="270" customWidth="1"/>
    <col min="4875" max="4875" width="10.6640625" style="270" customWidth="1"/>
    <col min="4876" max="4876" width="1.6640625" style="270" customWidth="1"/>
    <col min="4877" max="4877" width="10.6640625" style="270" customWidth="1"/>
    <col min="4878" max="4878" width="1.6640625" style="270" customWidth="1"/>
    <col min="4879" max="4879" width="10.6640625" style="270" customWidth="1"/>
    <col min="4880" max="4880" width="1.6640625" style="270" customWidth="1"/>
    <col min="4881" max="4881" width="10.6640625" style="270" customWidth="1"/>
    <col min="4882" max="4882" width="1.6640625" style="270" customWidth="1"/>
    <col min="4883" max="4883" width="0" style="270" hidden="1" customWidth="1"/>
    <col min="4884" max="4884" width="8.6640625" style="270" customWidth="1"/>
    <col min="4885" max="4885" width="0" style="270" hidden="1" customWidth="1"/>
    <col min="4886" max="4888" width="8.88671875" style="270"/>
    <col min="4889" max="4898" width="0" style="270" hidden="1" customWidth="1"/>
    <col min="4899" max="4901" width="9.109375" style="270" customWidth="1"/>
    <col min="4902" max="5120" width="8.88671875" style="270"/>
    <col min="5121" max="5122" width="3.33203125" style="270" customWidth="1"/>
    <col min="5123" max="5124" width="4.6640625" style="270" customWidth="1"/>
    <col min="5125" max="5125" width="4.33203125" style="270" customWidth="1"/>
    <col min="5126" max="5126" width="12.6640625" style="270" customWidth="1"/>
    <col min="5127" max="5127" width="2.6640625" style="270" customWidth="1"/>
    <col min="5128" max="5128" width="7.6640625" style="270" customWidth="1"/>
    <col min="5129" max="5129" width="32.6640625" style="270" customWidth="1"/>
    <col min="5130" max="5130" width="1.6640625" style="270" customWidth="1"/>
    <col min="5131" max="5131" width="10.6640625" style="270" customWidth="1"/>
    <col min="5132" max="5132" width="1.6640625" style="270" customWidth="1"/>
    <col min="5133" max="5133" width="10.6640625" style="270" customWidth="1"/>
    <col min="5134" max="5134" width="1.6640625" style="270" customWidth="1"/>
    <col min="5135" max="5135" width="10.6640625" style="270" customWidth="1"/>
    <col min="5136" max="5136" width="1.6640625" style="270" customWidth="1"/>
    <col min="5137" max="5137" width="10.6640625" style="270" customWidth="1"/>
    <col min="5138" max="5138" width="1.6640625" style="270" customWidth="1"/>
    <col min="5139" max="5139" width="0" style="270" hidden="1" customWidth="1"/>
    <col min="5140" max="5140" width="8.6640625" style="270" customWidth="1"/>
    <col min="5141" max="5141" width="0" style="270" hidden="1" customWidth="1"/>
    <col min="5142" max="5144" width="8.88671875" style="270"/>
    <col min="5145" max="5154" width="0" style="270" hidden="1" customWidth="1"/>
    <col min="5155" max="5157" width="9.109375" style="270" customWidth="1"/>
    <col min="5158" max="5376" width="8.88671875" style="270"/>
    <col min="5377" max="5378" width="3.33203125" style="270" customWidth="1"/>
    <col min="5379" max="5380" width="4.6640625" style="270" customWidth="1"/>
    <col min="5381" max="5381" width="4.33203125" style="270" customWidth="1"/>
    <col min="5382" max="5382" width="12.6640625" style="270" customWidth="1"/>
    <col min="5383" max="5383" width="2.6640625" style="270" customWidth="1"/>
    <col min="5384" max="5384" width="7.6640625" style="270" customWidth="1"/>
    <col min="5385" max="5385" width="32.6640625" style="270" customWidth="1"/>
    <col min="5386" max="5386" width="1.6640625" style="270" customWidth="1"/>
    <col min="5387" max="5387" width="10.6640625" style="270" customWidth="1"/>
    <col min="5388" max="5388" width="1.6640625" style="270" customWidth="1"/>
    <col min="5389" max="5389" width="10.6640625" style="270" customWidth="1"/>
    <col min="5390" max="5390" width="1.6640625" style="270" customWidth="1"/>
    <col min="5391" max="5391" width="10.6640625" style="270" customWidth="1"/>
    <col min="5392" max="5392" width="1.6640625" style="270" customWidth="1"/>
    <col min="5393" max="5393" width="10.6640625" style="270" customWidth="1"/>
    <col min="5394" max="5394" width="1.6640625" style="270" customWidth="1"/>
    <col min="5395" max="5395" width="0" style="270" hidden="1" customWidth="1"/>
    <col min="5396" max="5396" width="8.6640625" style="270" customWidth="1"/>
    <col min="5397" max="5397" width="0" style="270" hidden="1" customWidth="1"/>
    <col min="5398" max="5400" width="8.88671875" style="270"/>
    <col min="5401" max="5410" width="0" style="270" hidden="1" customWidth="1"/>
    <col min="5411" max="5413" width="9.109375" style="270" customWidth="1"/>
    <col min="5414" max="5632" width="8.88671875" style="270"/>
    <col min="5633" max="5634" width="3.33203125" style="270" customWidth="1"/>
    <col min="5635" max="5636" width="4.6640625" style="270" customWidth="1"/>
    <col min="5637" max="5637" width="4.33203125" style="270" customWidth="1"/>
    <col min="5638" max="5638" width="12.6640625" style="270" customWidth="1"/>
    <col min="5639" max="5639" width="2.6640625" style="270" customWidth="1"/>
    <col min="5640" max="5640" width="7.6640625" style="270" customWidth="1"/>
    <col min="5641" max="5641" width="32.6640625" style="270" customWidth="1"/>
    <col min="5642" max="5642" width="1.6640625" style="270" customWidth="1"/>
    <col min="5643" max="5643" width="10.6640625" style="270" customWidth="1"/>
    <col min="5644" max="5644" width="1.6640625" style="270" customWidth="1"/>
    <col min="5645" max="5645" width="10.6640625" style="270" customWidth="1"/>
    <col min="5646" max="5646" width="1.6640625" style="270" customWidth="1"/>
    <col min="5647" max="5647" width="10.6640625" style="270" customWidth="1"/>
    <col min="5648" max="5648" width="1.6640625" style="270" customWidth="1"/>
    <col min="5649" max="5649" width="10.6640625" style="270" customWidth="1"/>
    <col min="5650" max="5650" width="1.6640625" style="270" customWidth="1"/>
    <col min="5651" max="5651" width="0" style="270" hidden="1" customWidth="1"/>
    <col min="5652" max="5652" width="8.6640625" style="270" customWidth="1"/>
    <col min="5653" max="5653" width="0" style="270" hidden="1" customWidth="1"/>
    <col min="5654" max="5656" width="8.88671875" style="270"/>
    <col min="5657" max="5666" width="0" style="270" hidden="1" customWidth="1"/>
    <col min="5667" max="5669" width="9.109375" style="270" customWidth="1"/>
    <col min="5670" max="5888" width="8.88671875" style="270"/>
    <col min="5889" max="5890" width="3.33203125" style="270" customWidth="1"/>
    <col min="5891" max="5892" width="4.6640625" style="270" customWidth="1"/>
    <col min="5893" max="5893" width="4.33203125" style="270" customWidth="1"/>
    <col min="5894" max="5894" width="12.6640625" style="270" customWidth="1"/>
    <col min="5895" max="5895" width="2.6640625" style="270" customWidth="1"/>
    <col min="5896" max="5896" width="7.6640625" style="270" customWidth="1"/>
    <col min="5897" max="5897" width="32.6640625" style="270" customWidth="1"/>
    <col min="5898" max="5898" width="1.6640625" style="270" customWidth="1"/>
    <col min="5899" max="5899" width="10.6640625" style="270" customWidth="1"/>
    <col min="5900" max="5900" width="1.6640625" style="270" customWidth="1"/>
    <col min="5901" max="5901" width="10.6640625" style="270" customWidth="1"/>
    <col min="5902" max="5902" width="1.6640625" style="270" customWidth="1"/>
    <col min="5903" max="5903" width="10.6640625" style="270" customWidth="1"/>
    <col min="5904" max="5904" width="1.6640625" style="270" customWidth="1"/>
    <col min="5905" max="5905" width="10.6640625" style="270" customWidth="1"/>
    <col min="5906" max="5906" width="1.6640625" style="270" customWidth="1"/>
    <col min="5907" max="5907" width="0" style="270" hidden="1" customWidth="1"/>
    <col min="5908" max="5908" width="8.6640625" style="270" customWidth="1"/>
    <col min="5909" max="5909" width="0" style="270" hidden="1" customWidth="1"/>
    <col min="5910" max="5912" width="8.88671875" style="270"/>
    <col min="5913" max="5922" width="0" style="270" hidden="1" customWidth="1"/>
    <col min="5923" max="5925" width="9.109375" style="270" customWidth="1"/>
    <col min="5926" max="6144" width="8.88671875" style="270"/>
    <col min="6145" max="6146" width="3.33203125" style="270" customWidth="1"/>
    <col min="6147" max="6148" width="4.6640625" style="270" customWidth="1"/>
    <col min="6149" max="6149" width="4.33203125" style="270" customWidth="1"/>
    <col min="6150" max="6150" width="12.6640625" style="270" customWidth="1"/>
    <col min="6151" max="6151" width="2.6640625" style="270" customWidth="1"/>
    <col min="6152" max="6152" width="7.6640625" style="270" customWidth="1"/>
    <col min="6153" max="6153" width="32.6640625" style="270" customWidth="1"/>
    <col min="6154" max="6154" width="1.6640625" style="270" customWidth="1"/>
    <col min="6155" max="6155" width="10.6640625" style="270" customWidth="1"/>
    <col min="6156" max="6156" width="1.6640625" style="270" customWidth="1"/>
    <col min="6157" max="6157" width="10.6640625" style="270" customWidth="1"/>
    <col min="6158" max="6158" width="1.6640625" style="270" customWidth="1"/>
    <col min="6159" max="6159" width="10.6640625" style="270" customWidth="1"/>
    <col min="6160" max="6160" width="1.6640625" style="270" customWidth="1"/>
    <col min="6161" max="6161" width="10.6640625" style="270" customWidth="1"/>
    <col min="6162" max="6162" width="1.6640625" style="270" customWidth="1"/>
    <col min="6163" max="6163" width="0" style="270" hidden="1" customWidth="1"/>
    <col min="6164" max="6164" width="8.6640625" style="270" customWidth="1"/>
    <col min="6165" max="6165" width="0" style="270" hidden="1" customWidth="1"/>
    <col min="6166" max="6168" width="8.88671875" style="270"/>
    <col min="6169" max="6178" width="0" style="270" hidden="1" customWidth="1"/>
    <col min="6179" max="6181" width="9.109375" style="270" customWidth="1"/>
    <col min="6182" max="6400" width="8.88671875" style="270"/>
    <col min="6401" max="6402" width="3.33203125" style="270" customWidth="1"/>
    <col min="6403" max="6404" width="4.6640625" style="270" customWidth="1"/>
    <col min="6405" max="6405" width="4.33203125" style="270" customWidth="1"/>
    <col min="6406" max="6406" width="12.6640625" style="270" customWidth="1"/>
    <col min="6407" max="6407" width="2.6640625" style="270" customWidth="1"/>
    <col min="6408" max="6408" width="7.6640625" style="270" customWidth="1"/>
    <col min="6409" max="6409" width="32.6640625" style="270" customWidth="1"/>
    <col min="6410" max="6410" width="1.6640625" style="270" customWidth="1"/>
    <col min="6411" max="6411" width="10.6640625" style="270" customWidth="1"/>
    <col min="6412" max="6412" width="1.6640625" style="270" customWidth="1"/>
    <col min="6413" max="6413" width="10.6640625" style="270" customWidth="1"/>
    <col min="6414" max="6414" width="1.6640625" style="270" customWidth="1"/>
    <col min="6415" max="6415" width="10.6640625" style="270" customWidth="1"/>
    <col min="6416" max="6416" width="1.6640625" style="270" customWidth="1"/>
    <col min="6417" max="6417" width="10.6640625" style="270" customWidth="1"/>
    <col min="6418" max="6418" width="1.6640625" style="270" customWidth="1"/>
    <col min="6419" max="6419" width="0" style="270" hidden="1" customWidth="1"/>
    <col min="6420" max="6420" width="8.6640625" style="270" customWidth="1"/>
    <col min="6421" max="6421" width="0" style="270" hidden="1" customWidth="1"/>
    <col min="6422" max="6424" width="8.88671875" style="270"/>
    <col min="6425" max="6434" width="0" style="270" hidden="1" customWidth="1"/>
    <col min="6435" max="6437" width="9.109375" style="270" customWidth="1"/>
    <col min="6438" max="6656" width="8.88671875" style="270"/>
    <col min="6657" max="6658" width="3.33203125" style="270" customWidth="1"/>
    <col min="6659" max="6660" width="4.6640625" style="270" customWidth="1"/>
    <col min="6661" max="6661" width="4.33203125" style="270" customWidth="1"/>
    <col min="6662" max="6662" width="12.6640625" style="270" customWidth="1"/>
    <col min="6663" max="6663" width="2.6640625" style="270" customWidth="1"/>
    <col min="6664" max="6664" width="7.6640625" style="270" customWidth="1"/>
    <col min="6665" max="6665" width="32.6640625" style="270" customWidth="1"/>
    <col min="6666" max="6666" width="1.6640625" style="270" customWidth="1"/>
    <col min="6667" max="6667" width="10.6640625" style="270" customWidth="1"/>
    <col min="6668" max="6668" width="1.6640625" style="270" customWidth="1"/>
    <col min="6669" max="6669" width="10.6640625" style="270" customWidth="1"/>
    <col min="6670" max="6670" width="1.6640625" style="270" customWidth="1"/>
    <col min="6671" max="6671" width="10.6640625" style="270" customWidth="1"/>
    <col min="6672" max="6672" width="1.6640625" style="270" customWidth="1"/>
    <col min="6673" max="6673" width="10.6640625" style="270" customWidth="1"/>
    <col min="6674" max="6674" width="1.6640625" style="270" customWidth="1"/>
    <col min="6675" max="6675" width="0" style="270" hidden="1" customWidth="1"/>
    <col min="6676" max="6676" width="8.6640625" style="270" customWidth="1"/>
    <col min="6677" max="6677" width="0" style="270" hidden="1" customWidth="1"/>
    <col min="6678" max="6680" width="8.88671875" style="270"/>
    <col min="6681" max="6690" width="0" style="270" hidden="1" customWidth="1"/>
    <col min="6691" max="6693" width="9.109375" style="270" customWidth="1"/>
    <col min="6694" max="6912" width="8.88671875" style="270"/>
    <col min="6913" max="6914" width="3.33203125" style="270" customWidth="1"/>
    <col min="6915" max="6916" width="4.6640625" style="270" customWidth="1"/>
    <col min="6917" max="6917" width="4.33203125" style="270" customWidth="1"/>
    <col min="6918" max="6918" width="12.6640625" style="270" customWidth="1"/>
    <col min="6919" max="6919" width="2.6640625" style="270" customWidth="1"/>
    <col min="6920" max="6920" width="7.6640625" style="270" customWidth="1"/>
    <col min="6921" max="6921" width="32.6640625" style="270" customWidth="1"/>
    <col min="6922" max="6922" width="1.6640625" style="270" customWidth="1"/>
    <col min="6923" max="6923" width="10.6640625" style="270" customWidth="1"/>
    <col min="6924" max="6924" width="1.6640625" style="270" customWidth="1"/>
    <col min="6925" max="6925" width="10.6640625" style="270" customWidth="1"/>
    <col min="6926" max="6926" width="1.6640625" style="270" customWidth="1"/>
    <col min="6927" max="6927" width="10.6640625" style="270" customWidth="1"/>
    <col min="6928" max="6928" width="1.6640625" style="270" customWidth="1"/>
    <col min="6929" max="6929" width="10.6640625" style="270" customWidth="1"/>
    <col min="6930" max="6930" width="1.6640625" style="270" customWidth="1"/>
    <col min="6931" max="6931" width="0" style="270" hidden="1" customWidth="1"/>
    <col min="6932" max="6932" width="8.6640625" style="270" customWidth="1"/>
    <col min="6933" max="6933" width="0" style="270" hidden="1" customWidth="1"/>
    <col min="6934" max="6936" width="8.88671875" style="270"/>
    <col min="6937" max="6946" width="0" style="270" hidden="1" customWidth="1"/>
    <col min="6947" max="6949" width="9.109375" style="270" customWidth="1"/>
    <col min="6950" max="7168" width="8.88671875" style="270"/>
    <col min="7169" max="7170" width="3.33203125" style="270" customWidth="1"/>
    <col min="7171" max="7172" width="4.6640625" style="270" customWidth="1"/>
    <col min="7173" max="7173" width="4.33203125" style="270" customWidth="1"/>
    <col min="7174" max="7174" width="12.6640625" style="270" customWidth="1"/>
    <col min="7175" max="7175" width="2.6640625" style="270" customWidth="1"/>
    <col min="7176" max="7176" width="7.6640625" style="270" customWidth="1"/>
    <col min="7177" max="7177" width="32.6640625" style="270" customWidth="1"/>
    <col min="7178" max="7178" width="1.6640625" style="270" customWidth="1"/>
    <col min="7179" max="7179" width="10.6640625" style="270" customWidth="1"/>
    <col min="7180" max="7180" width="1.6640625" style="270" customWidth="1"/>
    <col min="7181" max="7181" width="10.6640625" style="270" customWidth="1"/>
    <col min="7182" max="7182" width="1.6640625" style="270" customWidth="1"/>
    <col min="7183" max="7183" width="10.6640625" style="270" customWidth="1"/>
    <col min="7184" max="7184" width="1.6640625" style="270" customWidth="1"/>
    <col min="7185" max="7185" width="10.6640625" style="270" customWidth="1"/>
    <col min="7186" max="7186" width="1.6640625" style="270" customWidth="1"/>
    <col min="7187" max="7187" width="0" style="270" hidden="1" customWidth="1"/>
    <col min="7188" max="7188" width="8.6640625" style="270" customWidth="1"/>
    <col min="7189" max="7189" width="0" style="270" hidden="1" customWidth="1"/>
    <col min="7190" max="7192" width="8.88671875" style="270"/>
    <col min="7193" max="7202" width="0" style="270" hidden="1" customWidth="1"/>
    <col min="7203" max="7205" width="9.109375" style="270" customWidth="1"/>
    <col min="7206" max="7424" width="8.88671875" style="270"/>
    <col min="7425" max="7426" width="3.33203125" style="270" customWidth="1"/>
    <col min="7427" max="7428" width="4.6640625" style="270" customWidth="1"/>
    <col min="7429" max="7429" width="4.33203125" style="270" customWidth="1"/>
    <col min="7430" max="7430" width="12.6640625" style="270" customWidth="1"/>
    <col min="7431" max="7431" width="2.6640625" style="270" customWidth="1"/>
    <col min="7432" max="7432" width="7.6640625" style="270" customWidth="1"/>
    <col min="7433" max="7433" width="32.6640625" style="270" customWidth="1"/>
    <col min="7434" max="7434" width="1.6640625" style="270" customWidth="1"/>
    <col min="7435" max="7435" width="10.6640625" style="270" customWidth="1"/>
    <col min="7436" max="7436" width="1.6640625" style="270" customWidth="1"/>
    <col min="7437" max="7437" width="10.6640625" style="270" customWidth="1"/>
    <col min="7438" max="7438" width="1.6640625" style="270" customWidth="1"/>
    <col min="7439" max="7439" width="10.6640625" style="270" customWidth="1"/>
    <col min="7440" max="7440" width="1.6640625" style="270" customWidth="1"/>
    <col min="7441" max="7441" width="10.6640625" style="270" customWidth="1"/>
    <col min="7442" max="7442" width="1.6640625" style="270" customWidth="1"/>
    <col min="7443" max="7443" width="0" style="270" hidden="1" customWidth="1"/>
    <col min="7444" max="7444" width="8.6640625" style="270" customWidth="1"/>
    <col min="7445" max="7445" width="0" style="270" hidden="1" customWidth="1"/>
    <col min="7446" max="7448" width="8.88671875" style="270"/>
    <col min="7449" max="7458" width="0" style="270" hidden="1" customWidth="1"/>
    <col min="7459" max="7461" width="9.109375" style="270" customWidth="1"/>
    <col min="7462" max="7680" width="8.88671875" style="270"/>
    <col min="7681" max="7682" width="3.33203125" style="270" customWidth="1"/>
    <col min="7683" max="7684" width="4.6640625" style="270" customWidth="1"/>
    <col min="7685" max="7685" width="4.33203125" style="270" customWidth="1"/>
    <col min="7686" max="7686" width="12.6640625" style="270" customWidth="1"/>
    <col min="7687" max="7687" width="2.6640625" style="270" customWidth="1"/>
    <col min="7688" max="7688" width="7.6640625" style="270" customWidth="1"/>
    <col min="7689" max="7689" width="32.6640625" style="270" customWidth="1"/>
    <col min="7690" max="7690" width="1.6640625" style="270" customWidth="1"/>
    <col min="7691" max="7691" width="10.6640625" style="270" customWidth="1"/>
    <col min="7692" max="7692" width="1.6640625" style="270" customWidth="1"/>
    <col min="7693" max="7693" width="10.6640625" style="270" customWidth="1"/>
    <col min="7694" max="7694" width="1.6640625" style="270" customWidth="1"/>
    <col min="7695" max="7695" width="10.6640625" style="270" customWidth="1"/>
    <col min="7696" max="7696" width="1.6640625" style="270" customWidth="1"/>
    <col min="7697" max="7697" width="10.6640625" style="270" customWidth="1"/>
    <col min="7698" max="7698" width="1.6640625" style="270" customWidth="1"/>
    <col min="7699" max="7699" width="0" style="270" hidden="1" customWidth="1"/>
    <col min="7700" max="7700" width="8.6640625" style="270" customWidth="1"/>
    <col min="7701" max="7701" width="0" style="270" hidden="1" customWidth="1"/>
    <col min="7702" max="7704" width="8.88671875" style="270"/>
    <col min="7705" max="7714" width="0" style="270" hidden="1" customWidth="1"/>
    <col min="7715" max="7717" width="9.109375" style="270" customWidth="1"/>
    <col min="7718" max="7936" width="8.88671875" style="270"/>
    <col min="7937" max="7938" width="3.33203125" style="270" customWidth="1"/>
    <col min="7939" max="7940" width="4.6640625" style="270" customWidth="1"/>
    <col min="7941" max="7941" width="4.33203125" style="270" customWidth="1"/>
    <col min="7942" max="7942" width="12.6640625" style="270" customWidth="1"/>
    <col min="7943" max="7943" width="2.6640625" style="270" customWidth="1"/>
    <col min="7944" max="7944" width="7.6640625" style="270" customWidth="1"/>
    <col min="7945" max="7945" width="32.6640625" style="270" customWidth="1"/>
    <col min="7946" max="7946" width="1.6640625" style="270" customWidth="1"/>
    <col min="7947" max="7947" width="10.6640625" style="270" customWidth="1"/>
    <col min="7948" max="7948" width="1.6640625" style="270" customWidth="1"/>
    <col min="7949" max="7949" width="10.6640625" style="270" customWidth="1"/>
    <col min="7950" max="7950" width="1.6640625" style="270" customWidth="1"/>
    <col min="7951" max="7951" width="10.6640625" style="270" customWidth="1"/>
    <col min="7952" max="7952" width="1.6640625" style="270" customWidth="1"/>
    <col min="7953" max="7953" width="10.6640625" style="270" customWidth="1"/>
    <col min="7954" max="7954" width="1.6640625" style="270" customWidth="1"/>
    <col min="7955" max="7955" width="0" style="270" hidden="1" customWidth="1"/>
    <col min="7956" max="7956" width="8.6640625" style="270" customWidth="1"/>
    <col min="7957" max="7957" width="0" style="270" hidden="1" customWidth="1"/>
    <col min="7958" max="7960" width="8.88671875" style="270"/>
    <col min="7961" max="7970" width="0" style="270" hidden="1" customWidth="1"/>
    <col min="7971" max="7973" width="9.109375" style="270" customWidth="1"/>
    <col min="7974" max="8192" width="8.88671875" style="270"/>
    <col min="8193" max="8194" width="3.33203125" style="270" customWidth="1"/>
    <col min="8195" max="8196" width="4.6640625" style="270" customWidth="1"/>
    <col min="8197" max="8197" width="4.33203125" style="270" customWidth="1"/>
    <col min="8198" max="8198" width="12.6640625" style="270" customWidth="1"/>
    <col min="8199" max="8199" width="2.6640625" style="270" customWidth="1"/>
    <col min="8200" max="8200" width="7.6640625" style="270" customWidth="1"/>
    <col min="8201" max="8201" width="32.6640625" style="270" customWidth="1"/>
    <col min="8202" max="8202" width="1.6640625" style="270" customWidth="1"/>
    <col min="8203" max="8203" width="10.6640625" style="270" customWidth="1"/>
    <col min="8204" max="8204" width="1.6640625" style="270" customWidth="1"/>
    <col min="8205" max="8205" width="10.6640625" style="270" customWidth="1"/>
    <col min="8206" max="8206" width="1.6640625" style="270" customWidth="1"/>
    <col min="8207" max="8207" width="10.6640625" style="270" customWidth="1"/>
    <col min="8208" max="8208" width="1.6640625" style="270" customWidth="1"/>
    <col min="8209" max="8209" width="10.6640625" style="270" customWidth="1"/>
    <col min="8210" max="8210" width="1.6640625" style="270" customWidth="1"/>
    <col min="8211" max="8211" width="0" style="270" hidden="1" customWidth="1"/>
    <col min="8212" max="8212" width="8.6640625" style="270" customWidth="1"/>
    <col min="8213" max="8213" width="0" style="270" hidden="1" customWidth="1"/>
    <col min="8214" max="8216" width="8.88671875" style="270"/>
    <col min="8217" max="8226" width="0" style="270" hidden="1" customWidth="1"/>
    <col min="8227" max="8229" width="9.109375" style="270" customWidth="1"/>
    <col min="8230" max="8448" width="8.88671875" style="270"/>
    <col min="8449" max="8450" width="3.33203125" style="270" customWidth="1"/>
    <col min="8451" max="8452" width="4.6640625" style="270" customWidth="1"/>
    <col min="8453" max="8453" width="4.33203125" style="270" customWidth="1"/>
    <col min="8454" max="8454" width="12.6640625" style="270" customWidth="1"/>
    <col min="8455" max="8455" width="2.6640625" style="270" customWidth="1"/>
    <col min="8456" max="8456" width="7.6640625" style="270" customWidth="1"/>
    <col min="8457" max="8457" width="32.6640625" style="270" customWidth="1"/>
    <col min="8458" max="8458" width="1.6640625" style="270" customWidth="1"/>
    <col min="8459" max="8459" width="10.6640625" style="270" customWidth="1"/>
    <col min="8460" max="8460" width="1.6640625" style="270" customWidth="1"/>
    <col min="8461" max="8461" width="10.6640625" style="270" customWidth="1"/>
    <col min="8462" max="8462" width="1.6640625" style="270" customWidth="1"/>
    <col min="8463" max="8463" width="10.6640625" style="270" customWidth="1"/>
    <col min="8464" max="8464" width="1.6640625" style="270" customWidth="1"/>
    <col min="8465" max="8465" width="10.6640625" style="270" customWidth="1"/>
    <col min="8466" max="8466" width="1.6640625" style="270" customWidth="1"/>
    <col min="8467" max="8467" width="0" style="270" hidden="1" customWidth="1"/>
    <col min="8468" max="8468" width="8.6640625" style="270" customWidth="1"/>
    <col min="8469" max="8469" width="0" style="270" hidden="1" customWidth="1"/>
    <col min="8470" max="8472" width="8.88671875" style="270"/>
    <col min="8473" max="8482" width="0" style="270" hidden="1" customWidth="1"/>
    <col min="8483" max="8485" width="9.109375" style="270" customWidth="1"/>
    <col min="8486" max="8704" width="8.88671875" style="270"/>
    <col min="8705" max="8706" width="3.33203125" style="270" customWidth="1"/>
    <col min="8707" max="8708" width="4.6640625" style="270" customWidth="1"/>
    <col min="8709" max="8709" width="4.33203125" style="270" customWidth="1"/>
    <col min="8710" max="8710" width="12.6640625" style="270" customWidth="1"/>
    <col min="8711" max="8711" width="2.6640625" style="270" customWidth="1"/>
    <col min="8712" max="8712" width="7.6640625" style="270" customWidth="1"/>
    <col min="8713" max="8713" width="32.6640625" style="270" customWidth="1"/>
    <col min="8714" max="8714" width="1.6640625" style="270" customWidth="1"/>
    <col min="8715" max="8715" width="10.6640625" style="270" customWidth="1"/>
    <col min="8716" max="8716" width="1.6640625" style="270" customWidth="1"/>
    <col min="8717" max="8717" width="10.6640625" style="270" customWidth="1"/>
    <col min="8718" max="8718" width="1.6640625" style="270" customWidth="1"/>
    <col min="8719" max="8719" width="10.6640625" style="270" customWidth="1"/>
    <col min="8720" max="8720" width="1.6640625" style="270" customWidth="1"/>
    <col min="8721" max="8721" width="10.6640625" style="270" customWidth="1"/>
    <col min="8722" max="8722" width="1.6640625" style="270" customWidth="1"/>
    <col min="8723" max="8723" width="0" style="270" hidden="1" customWidth="1"/>
    <col min="8724" max="8724" width="8.6640625" style="270" customWidth="1"/>
    <col min="8725" max="8725" width="0" style="270" hidden="1" customWidth="1"/>
    <col min="8726" max="8728" width="8.88671875" style="270"/>
    <col min="8729" max="8738" width="0" style="270" hidden="1" customWidth="1"/>
    <col min="8739" max="8741" width="9.109375" style="270" customWidth="1"/>
    <col min="8742" max="8960" width="8.88671875" style="270"/>
    <col min="8961" max="8962" width="3.33203125" style="270" customWidth="1"/>
    <col min="8963" max="8964" width="4.6640625" style="270" customWidth="1"/>
    <col min="8965" max="8965" width="4.33203125" style="270" customWidth="1"/>
    <col min="8966" max="8966" width="12.6640625" style="270" customWidth="1"/>
    <col min="8967" max="8967" width="2.6640625" style="270" customWidth="1"/>
    <col min="8968" max="8968" width="7.6640625" style="270" customWidth="1"/>
    <col min="8969" max="8969" width="32.6640625" style="270" customWidth="1"/>
    <col min="8970" max="8970" width="1.6640625" style="270" customWidth="1"/>
    <col min="8971" max="8971" width="10.6640625" style="270" customWidth="1"/>
    <col min="8972" max="8972" width="1.6640625" style="270" customWidth="1"/>
    <col min="8973" max="8973" width="10.6640625" style="270" customWidth="1"/>
    <col min="8974" max="8974" width="1.6640625" style="270" customWidth="1"/>
    <col min="8975" max="8975" width="10.6640625" style="270" customWidth="1"/>
    <col min="8976" max="8976" width="1.6640625" style="270" customWidth="1"/>
    <col min="8977" max="8977" width="10.6640625" style="270" customWidth="1"/>
    <col min="8978" max="8978" width="1.6640625" style="270" customWidth="1"/>
    <col min="8979" max="8979" width="0" style="270" hidden="1" customWidth="1"/>
    <col min="8980" max="8980" width="8.6640625" style="270" customWidth="1"/>
    <col min="8981" max="8981" width="0" style="270" hidden="1" customWidth="1"/>
    <col min="8982" max="8984" width="8.88671875" style="270"/>
    <col min="8985" max="8994" width="0" style="270" hidden="1" customWidth="1"/>
    <col min="8995" max="8997" width="9.109375" style="270" customWidth="1"/>
    <col min="8998" max="9216" width="8.88671875" style="270"/>
    <col min="9217" max="9218" width="3.33203125" style="270" customWidth="1"/>
    <col min="9219" max="9220" width="4.6640625" style="270" customWidth="1"/>
    <col min="9221" max="9221" width="4.33203125" style="270" customWidth="1"/>
    <col min="9222" max="9222" width="12.6640625" style="270" customWidth="1"/>
    <col min="9223" max="9223" width="2.6640625" style="270" customWidth="1"/>
    <col min="9224" max="9224" width="7.6640625" style="270" customWidth="1"/>
    <col min="9225" max="9225" width="32.6640625" style="270" customWidth="1"/>
    <col min="9226" max="9226" width="1.6640625" style="270" customWidth="1"/>
    <col min="9227" max="9227" width="10.6640625" style="270" customWidth="1"/>
    <col min="9228" max="9228" width="1.6640625" style="270" customWidth="1"/>
    <col min="9229" max="9229" width="10.6640625" style="270" customWidth="1"/>
    <col min="9230" max="9230" width="1.6640625" style="270" customWidth="1"/>
    <col min="9231" max="9231" width="10.6640625" style="270" customWidth="1"/>
    <col min="9232" max="9232" width="1.6640625" style="270" customWidth="1"/>
    <col min="9233" max="9233" width="10.6640625" style="270" customWidth="1"/>
    <col min="9234" max="9234" width="1.6640625" style="270" customWidth="1"/>
    <col min="9235" max="9235" width="0" style="270" hidden="1" customWidth="1"/>
    <col min="9236" max="9236" width="8.6640625" style="270" customWidth="1"/>
    <col min="9237" max="9237" width="0" style="270" hidden="1" customWidth="1"/>
    <col min="9238" max="9240" width="8.88671875" style="270"/>
    <col min="9241" max="9250" width="0" style="270" hidden="1" customWidth="1"/>
    <col min="9251" max="9253" width="9.109375" style="270" customWidth="1"/>
    <col min="9254" max="9472" width="8.88671875" style="270"/>
    <col min="9473" max="9474" width="3.33203125" style="270" customWidth="1"/>
    <col min="9475" max="9476" width="4.6640625" style="270" customWidth="1"/>
    <col min="9477" max="9477" width="4.33203125" style="270" customWidth="1"/>
    <col min="9478" max="9478" width="12.6640625" style="270" customWidth="1"/>
    <col min="9479" max="9479" width="2.6640625" style="270" customWidth="1"/>
    <col min="9480" max="9480" width="7.6640625" style="270" customWidth="1"/>
    <col min="9481" max="9481" width="32.6640625" style="270" customWidth="1"/>
    <col min="9482" max="9482" width="1.6640625" style="270" customWidth="1"/>
    <col min="9483" max="9483" width="10.6640625" style="270" customWidth="1"/>
    <col min="9484" max="9484" width="1.6640625" style="270" customWidth="1"/>
    <col min="9485" max="9485" width="10.6640625" style="270" customWidth="1"/>
    <col min="9486" max="9486" width="1.6640625" style="270" customWidth="1"/>
    <col min="9487" max="9487" width="10.6640625" style="270" customWidth="1"/>
    <col min="9488" max="9488" width="1.6640625" style="270" customWidth="1"/>
    <col min="9489" max="9489" width="10.6640625" style="270" customWidth="1"/>
    <col min="9490" max="9490" width="1.6640625" style="270" customWidth="1"/>
    <col min="9491" max="9491" width="0" style="270" hidden="1" customWidth="1"/>
    <col min="9492" max="9492" width="8.6640625" style="270" customWidth="1"/>
    <col min="9493" max="9493" width="0" style="270" hidden="1" customWidth="1"/>
    <col min="9494" max="9496" width="8.88671875" style="270"/>
    <col min="9497" max="9506" width="0" style="270" hidden="1" customWidth="1"/>
    <col min="9507" max="9509" width="9.109375" style="270" customWidth="1"/>
    <col min="9510" max="9728" width="8.88671875" style="270"/>
    <col min="9729" max="9730" width="3.33203125" style="270" customWidth="1"/>
    <col min="9731" max="9732" width="4.6640625" style="270" customWidth="1"/>
    <col min="9733" max="9733" width="4.33203125" style="270" customWidth="1"/>
    <col min="9734" max="9734" width="12.6640625" style="270" customWidth="1"/>
    <col min="9735" max="9735" width="2.6640625" style="270" customWidth="1"/>
    <col min="9736" max="9736" width="7.6640625" style="270" customWidth="1"/>
    <col min="9737" max="9737" width="32.6640625" style="270" customWidth="1"/>
    <col min="9738" max="9738" width="1.6640625" style="270" customWidth="1"/>
    <col min="9739" max="9739" width="10.6640625" style="270" customWidth="1"/>
    <col min="9740" max="9740" width="1.6640625" style="270" customWidth="1"/>
    <col min="9741" max="9741" width="10.6640625" style="270" customWidth="1"/>
    <col min="9742" max="9742" width="1.6640625" style="270" customWidth="1"/>
    <col min="9743" max="9743" width="10.6640625" style="270" customWidth="1"/>
    <col min="9744" max="9744" width="1.6640625" style="270" customWidth="1"/>
    <col min="9745" max="9745" width="10.6640625" style="270" customWidth="1"/>
    <col min="9746" max="9746" width="1.6640625" style="270" customWidth="1"/>
    <col min="9747" max="9747" width="0" style="270" hidden="1" customWidth="1"/>
    <col min="9748" max="9748" width="8.6640625" style="270" customWidth="1"/>
    <col min="9749" max="9749" width="0" style="270" hidden="1" customWidth="1"/>
    <col min="9750" max="9752" width="8.88671875" style="270"/>
    <col min="9753" max="9762" width="0" style="270" hidden="1" customWidth="1"/>
    <col min="9763" max="9765" width="9.109375" style="270" customWidth="1"/>
    <col min="9766" max="9984" width="8.88671875" style="270"/>
    <col min="9985" max="9986" width="3.33203125" style="270" customWidth="1"/>
    <col min="9987" max="9988" width="4.6640625" style="270" customWidth="1"/>
    <col min="9989" max="9989" width="4.33203125" style="270" customWidth="1"/>
    <col min="9990" max="9990" width="12.6640625" style="270" customWidth="1"/>
    <col min="9991" max="9991" width="2.6640625" style="270" customWidth="1"/>
    <col min="9992" max="9992" width="7.6640625" style="270" customWidth="1"/>
    <col min="9993" max="9993" width="32.6640625" style="270" customWidth="1"/>
    <col min="9994" max="9994" width="1.6640625" style="270" customWidth="1"/>
    <col min="9995" max="9995" width="10.6640625" style="270" customWidth="1"/>
    <col min="9996" max="9996" width="1.6640625" style="270" customWidth="1"/>
    <col min="9997" max="9997" width="10.6640625" style="270" customWidth="1"/>
    <col min="9998" max="9998" width="1.6640625" style="270" customWidth="1"/>
    <col min="9999" max="9999" width="10.6640625" style="270" customWidth="1"/>
    <col min="10000" max="10000" width="1.6640625" style="270" customWidth="1"/>
    <col min="10001" max="10001" width="10.6640625" style="270" customWidth="1"/>
    <col min="10002" max="10002" width="1.6640625" style="270" customWidth="1"/>
    <col min="10003" max="10003" width="0" style="270" hidden="1" customWidth="1"/>
    <col min="10004" max="10004" width="8.6640625" style="270" customWidth="1"/>
    <col min="10005" max="10005" width="0" style="270" hidden="1" customWidth="1"/>
    <col min="10006" max="10008" width="8.88671875" style="270"/>
    <col min="10009" max="10018" width="0" style="270" hidden="1" customWidth="1"/>
    <col min="10019" max="10021" width="9.109375" style="270" customWidth="1"/>
    <col min="10022" max="10240" width="8.88671875" style="270"/>
    <col min="10241" max="10242" width="3.33203125" style="270" customWidth="1"/>
    <col min="10243" max="10244" width="4.6640625" style="270" customWidth="1"/>
    <col min="10245" max="10245" width="4.33203125" style="270" customWidth="1"/>
    <col min="10246" max="10246" width="12.6640625" style="270" customWidth="1"/>
    <col min="10247" max="10247" width="2.6640625" style="270" customWidth="1"/>
    <col min="10248" max="10248" width="7.6640625" style="270" customWidth="1"/>
    <col min="10249" max="10249" width="32.6640625" style="270" customWidth="1"/>
    <col min="10250" max="10250" width="1.6640625" style="270" customWidth="1"/>
    <col min="10251" max="10251" width="10.6640625" style="270" customWidth="1"/>
    <col min="10252" max="10252" width="1.6640625" style="270" customWidth="1"/>
    <col min="10253" max="10253" width="10.6640625" style="270" customWidth="1"/>
    <col min="10254" max="10254" width="1.6640625" style="270" customWidth="1"/>
    <col min="10255" max="10255" width="10.6640625" style="270" customWidth="1"/>
    <col min="10256" max="10256" width="1.6640625" style="270" customWidth="1"/>
    <col min="10257" max="10257" width="10.6640625" style="270" customWidth="1"/>
    <col min="10258" max="10258" width="1.6640625" style="270" customWidth="1"/>
    <col min="10259" max="10259" width="0" style="270" hidden="1" customWidth="1"/>
    <col min="10260" max="10260" width="8.6640625" style="270" customWidth="1"/>
    <col min="10261" max="10261" width="0" style="270" hidden="1" customWidth="1"/>
    <col min="10262" max="10264" width="8.88671875" style="270"/>
    <col min="10265" max="10274" width="0" style="270" hidden="1" customWidth="1"/>
    <col min="10275" max="10277" width="9.109375" style="270" customWidth="1"/>
    <col min="10278" max="10496" width="8.88671875" style="270"/>
    <col min="10497" max="10498" width="3.33203125" style="270" customWidth="1"/>
    <col min="10499" max="10500" width="4.6640625" style="270" customWidth="1"/>
    <col min="10501" max="10501" width="4.33203125" style="270" customWidth="1"/>
    <col min="10502" max="10502" width="12.6640625" style="270" customWidth="1"/>
    <col min="10503" max="10503" width="2.6640625" style="270" customWidth="1"/>
    <col min="10504" max="10504" width="7.6640625" style="270" customWidth="1"/>
    <col min="10505" max="10505" width="32.6640625" style="270" customWidth="1"/>
    <col min="10506" max="10506" width="1.6640625" style="270" customWidth="1"/>
    <col min="10507" max="10507" width="10.6640625" style="270" customWidth="1"/>
    <col min="10508" max="10508" width="1.6640625" style="270" customWidth="1"/>
    <col min="10509" max="10509" width="10.6640625" style="270" customWidth="1"/>
    <col min="10510" max="10510" width="1.6640625" style="270" customWidth="1"/>
    <col min="10511" max="10511" width="10.6640625" style="270" customWidth="1"/>
    <col min="10512" max="10512" width="1.6640625" style="270" customWidth="1"/>
    <col min="10513" max="10513" width="10.6640625" style="270" customWidth="1"/>
    <col min="10514" max="10514" width="1.6640625" style="270" customWidth="1"/>
    <col min="10515" max="10515" width="0" style="270" hidden="1" customWidth="1"/>
    <col min="10516" max="10516" width="8.6640625" style="270" customWidth="1"/>
    <col min="10517" max="10517" width="0" style="270" hidden="1" customWidth="1"/>
    <col min="10518" max="10520" width="8.88671875" style="270"/>
    <col min="10521" max="10530" width="0" style="270" hidden="1" customWidth="1"/>
    <col min="10531" max="10533" width="9.109375" style="270" customWidth="1"/>
    <col min="10534" max="10752" width="8.88671875" style="270"/>
    <col min="10753" max="10754" width="3.33203125" style="270" customWidth="1"/>
    <col min="10755" max="10756" width="4.6640625" style="270" customWidth="1"/>
    <col min="10757" max="10757" width="4.33203125" style="270" customWidth="1"/>
    <col min="10758" max="10758" width="12.6640625" style="270" customWidth="1"/>
    <col min="10759" max="10759" width="2.6640625" style="270" customWidth="1"/>
    <col min="10760" max="10760" width="7.6640625" style="270" customWidth="1"/>
    <col min="10761" max="10761" width="32.6640625" style="270" customWidth="1"/>
    <col min="10762" max="10762" width="1.6640625" style="270" customWidth="1"/>
    <col min="10763" max="10763" width="10.6640625" style="270" customWidth="1"/>
    <col min="10764" max="10764" width="1.6640625" style="270" customWidth="1"/>
    <col min="10765" max="10765" width="10.6640625" style="270" customWidth="1"/>
    <col min="10766" max="10766" width="1.6640625" style="270" customWidth="1"/>
    <col min="10767" max="10767" width="10.6640625" style="270" customWidth="1"/>
    <col min="10768" max="10768" width="1.6640625" style="270" customWidth="1"/>
    <col min="10769" max="10769" width="10.6640625" style="270" customWidth="1"/>
    <col min="10770" max="10770" width="1.6640625" style="270" customWidth="1"/>
    <col min="10771" max="10771" width="0" style="270" hidden="1" customWidth="1"/>
    <col min="10772" max="10772" width="8.6640625" style="270" customWidth="1"/>
    <col min="10773" max="10773" width="0" style="270" hidden="1" customWidth="1"/>
    <col min="10774" max="10776" width="8.88671875" style="270"/>
    <col min="10777" max="10786" width="0" style="270" hidden="1" customWidth="1"/>
    <col min="10787" max="10789" width="9.109375" style="270" customWidth="1"/>
    <col min="10790" max="11008" width="8.88671875" style="270"/>
    <col min="11009" max="11010" width="3.33203125" style="270" customWidth="1"/>
    <col min="11011" max="11012" width="4.6640625" style="270" customWidth="1"/>
    <col min="11013" max="11013" width="4.33203125" style="270" customWidth="1"/>
    <col min="11014" max="11014" width="12.6640625" style="270" customWidth="1"/>
    <col min="11015" max="11015" width="2.6640625" style="270" customWidth="1"/>
    <col min="11016" max="11016" width="7.6640625" style="270" customWidth="1"/>
    <col min="11017" max="11017" width="32.6640625" style="270" customWidth="1"/>
    <col min="11018" max="11018" width="1.6640625" style="270" customWidth="1"/>
    <col min="11019" max="11019" width="10.6640625" style="270" customWidth="1"/>
    <col min="11020" max="11020" width="1.6640625" style="270" customWidth="1"/>
    <col min="11021" max="11021" width="10.6640625" style="270" customWidth="1"/>
    <col min="11022" max="11022" width="1.6640625" style="270" customWidth="1"/>
    <col min="11023" max="11023" width="10.6640625" style="270" customWidth="1"/>
    <col min="11024" max="11024" width="1.6640625" style="270" customWidth="1"/>
    <col min="11025" max="11025" width="10.6640625" style="270" customWidth="1"/>
    <col min="11026" max="11026" width="1.6640625" style="270" customWidth="1"/>
    <col min="11027" max="11027" width="0" style="270" hidden="1" customWidth="1"/>
    <col min="11028" max="11028" width="8.6640625" style="270" customWidth="1"/>
    <col min="11029" max="11029" width="0" style="270" hidden="1" customWidth="1"/>
    <col min="11030" max="11032" width="8.88671875" style="270"/>
    <col min="11033" max="11042" width="0" style="270" hidden="1" customWidth="1"/>
    <col min="11043" max="11045" width="9.109375" style="270" customWidth="1"/>
    <col min="11046" max="11264" width="8.88671875" style="270"/>
    <col min="11265" max="11266" width="3.33203125" style="270" customWidth="1"/>
    <col min="11267" max="11268" width="4.6640625" style="270" customWidth="1"/>
    <col min="11269" max="11269" width="4.33203125" style="270" customWidth="1"/>
    <col min="11270" max="11270" width="12.6640625" style="270" customWidth="1"/>
    <col min="11271" max="11271" width="2.6640625" style="270" customWidth="1"/>
    <col min="11272" max="11272" width="7.6640625" style="270" customWidth="1"/>
    <col min="11273" max="11273" width="32.6640625" style="270" customWidth="1"/>
    <col min="11274" max="11274" width="1.6640625" style="270" customWidth="1"/>
    <col min="11275" max="11275" width="10.6640625" style="270" customWidth="1"/>
    <col min="11276" max="11276" width="1.6640625" style="270" customWidth="1"/>
    <col min="11277" max="11277" width="10.6640625" style="270" customWidth="1"/>
    <col min="11278" max="11278" width="1.6640625" style="270" customWidth="1"/>
    <col min="11279" max="11279" width="10.6640625" style="270" customWidth="1"/>
    <col min="11280" max="11280" width="1.6640625" style="270" customWidth="1"/>
    <col min="11281" max="11281" width="10.6640625" style="270" customWidth="1"/>
    <col min="11282" max="11282" width="1.6640625" style="270" customWidth="1"/>
    <col min="11283" max="11283" width="0" style="270" hidden="1" customWidth="1"/>
    <col min="11284" max="11284" width="8.6640625" style="270" customWidth="1"/>
    <col min="11285" max="11285" width="0" style="270" hidden="1" customWidth="1"/>
    <col min="11286" max="11288" width="8.88671875" style="270"/>
    <col min="11289" max="11298" width="0" style="270" hidden="1" customWidth="1"/>
    <col min="11299" max="11301" width="9.109375" style="270" customWidth="1"/>
    <col min="11302" max="11520" width="8.88671875" style="270"/>
    <col min="11521" max="11522" width="3.33203125" style="270" customWidth="1"/>
    <col min="11523" max="11524" width="4.6640625" style="270" customWidth="1"/>
    <col min="11525" max="11525" width="4.33203125" style="270" customWidth="1"/>
    <col min="11526" max="11526" width="12.6640625" style="270" customWidth="1"/>
    <col min="11527" max="11527" width="2.6640625" style="270" customWidth="1"/>
    <col min="11528" max="11528" width="7.6640625" style="270" customWidth="1"/>
    <col min="11529" max="11529" width="32.6640625" style="270" customWidth="1"/>
    <col min="11530" max="11530" width="1.6640625" style="270" customWidth="1"/>
    <col min="11531" max="11531" width="10.6640625" style="270" customWidth="1"/>
    <col min="11532" max="11532" width="1.6640625" style="270" customWidth="1"/>
    <col min="11533" max="11533" width="10.6640625" style="270" customWidth="1"/>
    <col min="11534" max="11534" width="1.6640625" style="270" customWidth="1"/>
    <col min="11535" max="11535" width="10.6640625" style="270" customWidth="1"/>
    <col min="11536" max="11536" width="1.6640625" style="270" customWidth="1"/>
    <col min="11537" max="11537" width="10.6640625" style="270" customWidth="1"/>
    <col min="11538" max="11538" width="1.6640625" style="270" customWidth="1"/>
    <col min="11539" max="11539" width="0" style="270" hidden="1" customWidth="1"/>
    <col min="11540" max="11540" width="8.6640625" style="270" customWidth="1"/>
    <col min="11541" max="11541" width="0" style="270" hidden="1" customWidth="1"/>
    <col min="11542" max="11544" width="8.88671875" style="270"/>
    <col min="11545" max="11554" width="0" style="270" hidden="1" customWidth="1"/>
    <col min="11555" max="11557" width="9.109375" style="270" customWidth="1"/>
    <col min="11558" max="11776" width="8.88671875" style="270"/>
    <col min="11777" max="11778" width="3.33203125" style="270" customWidth="1"/>
    <col min="11779" max="11780" width="4.6640625" style="270" customWidth="1"/>
    <col min="11781" max="11781" width="4.33203125" style="270" customWidth="1"/>
    <col min="11782" max="11782" width="12.6640625" style="270" customWidth="1"/>
    <col min="11783" max="11783" width="2.6640625" style="270" customWidth="1"/>
    <col min="11784" max="11784" width="7.6640625" style="270" customWidth="1"/>
    <col min="11785" max="11785" width="32.6640625" style="270" customWidth="1"/>
    <col min="11786" max="11786" width="1.6640625" style="270" customWidth="1"/>
    <col min="11787" max="11787" width="10.6640625" style="270" customWidth="1"/>
    <col min="11788" max="11788" width="1.6640625" style="270" customWidth="1"/>
    <col min="11789" max="11789" width="10.6640625" style="270" customWidth="1"/>
    <col min="11790" max="11790" width="1.6640625" style="270" customWidth="1"/>
    <col min="11791" max="11791" width="10.6640625" style="270" customWidth="1"/>
    <col min="11792" max="11792" width="1.6640625" style="270" customWidth="1"/>
    <col min="11793" max="11793" width="10.6640625" style="270" customWidth="1"/>
    <col min="11794" max="11794" width="1.6640625" style="270" customWidth="1"/>
    <col min="11795" max="11795" width="0" style="270" hidden="1" customWidth="1"/>
    <col min="11796" max="11796" width="8.6640625" style="270" customWidth="1"/>
    <col min="11797" max="11797" width="0" style="270" hidden="1" customWidth="1"/>
    <col min="11798" max="11800" width="8.88671875" style="270"/>
    <col min="11801" max="11810" width="0" style="270" hidden="1" customWidth="1"/>
    <col min="11811" max="11813" width="9.109375" style="270" customWidth="1"/>
    <col min="11814" max="12032" width="8.88671875" style="270"/>
    <col min="12033" max="12034" width="3.33203125" style="270" customWidth="1"/>
    <col min="12035" max="12036" width="4.6640625" style="270" customWidth="1"/>
    <col min="12037" max="12037" width="4.33203125" style="270" customWidth="1"/>
    <col min="12038" max="12038" width="12.6640625" style="270" customWidth="1"/>
    <col min="12039" max="12039" width="2.6640625" style="270" customWidth="1"/>
    <col min="12040" max="12040" width="7.6640625" style="270" customWidth="1"/>
    <col min="12041" max="12041" width="32.6640625" style="270" customWidth="1"/>
    <col min="12042" max="12042" width="1.6640625" style="270" customWidth="1"/>
    <col min="12043" max="12043" width="10.6640625" style="270" customWidth="1"/>
    <col min="12044" max="12044" width="1.6640625" style="270" customWidth="1"/>
    <col min="12045" max="12045" width="10.6640625" style="270" customWidth="1"/>
    <col min="12046" max="12046" width="1.6640625" style="270" customWidth="1"/>
    <col min="12047" max="12047" width="10.6640625" style="270" customWidth="1"/>
    <col min="12048" max="12048" width="1.6640625" style="270" customWidth="1"/>
    <col min="12049" max="12049" width="10.6640625" style="270" customWidth="1"/>
    <col min="12050" max="12050" width="1.6640625" style="270" customWidth="1"/>
    <col min="12051" max="12051" width="0" style="270" hidden="1" customWidth="1"/>
    <col min="12052" max="12052" width="8.6640625" style="270" customWidth="1"/>
    <col min="12053" max="12053" width="0" style="270" hidden="1" customWidth="1"/>
    <col min="12054" max="12056" width="8.88671875" style="270"/>
    <col min="12057" max="12066" width="0" style="270" hidden="1" customWidth="1"/>
    <col min="12067" max="12069" width="9.109375" style="270" customWidth="1"/>
    <col min="12070" max="12288" width="8.88671875" style="270"/>
    <col min="12289" max="12290" width="3.33203125" style="270" customWidth="1"/>
    <col min="12291" max="12292" width="4.6640625" style="270" customWidth="1"/>
    <col min="12293" max="12293" width="4.33203125" style="270" customWidth="1"/>
    <col min="12294" max="12294" width="12.6640625" style="270" customWidth="1"/>
    <col min="12295" max="12295" width="2.6640625" style="270" customWidth="1"/>
    <col min="12296" max="12296" width="7.6640625" style="270" customWidth="1"/>
    <col min="12297" max="12297" width="32.6640625" style="270" customWidth="1"/>
    <col min="12298" max="12298" width="1.6640625" style="270" customWidth="1"/>
    <col min="12299" max="12299" width="10.6640625" style="270" customWidth="1"/>
    <col min="12300" max="12300" width="1.6640625" style="270" customWidth="1"/>
    <col min="12301" max="12301" width="10.6640625" style="270" customWidth="1"/>
    <col min="12302" max="12302" width="1.6640625" style="270" customWidth="1"/>
    <col min="12303" max="12303" width="10.6640625" style="270" customWidth="1"/>
    <col min="12304" max="12304" width="1.6640625" style="270" customWidth="1"/>
    <col min="12305" max="12305" width="10.6640625" style="270" customWidth="1"/>
    <col min="12306" max="12306" width="1.6640625" style="270" customWidth="1"/>
    <col min="12307" max="12307" width="0" style="270" hidden="1" customWidth="1"/>
    <col min="12308" max="12308" width="8.6640625" style="270" customWidth="1"/>
    <col min="12309" max="12309" width="0" style="270" hidden="1" customWidth="1"/>
    <col min="12310" max="12312" width="8.88671875" style="270"/>
    <col min="12313" max="12322" width="0" style="270" hidden="1" customWidth="1"/>
    <col min="12323" max="12325" width="9.109375" style="270" customWidth="1"/>
    <col min="12326" max="12544" width="8.88671875" style="270"/>
    <col min="12545" max="12546" width="3.33203125" style="270" customWidth="1"/>
    <col min="12547" max="12548" width="4.6640625" style="270" customWidth="1"/>
    <col min="12549" max="12549" width="4.33203125" style="270" customWidth="1"/>
    <col min="12550" max="12550" width="12.6640625" style="270" customWidth="1"/>
    <col min="12551" max="12551" width="2.6640625" style="270" customWidth="1"/>
    <col min="12552" max="12552" width="7.6640625" style="270" customWidth="1"/>
    <col min="12553" max="12553" width="32.6640625" style="270" customWidth="1"/>
    <col min="12554" max="12554" width="1.6640625" style="270" customWidth="1"/>
    <col min="12555" max="12555" width="10.6640625" style="270" customWidth="1"/>
    <col min="12556" max="12556" width="1.6640625" style="270" customWidth="1"/>
    <col min="12557" max="12557" width="10.6640625" style="270" customWidth="1"/>
    <col min="12558" max="12558" width="1.6640625" style="270" customWidth="1"/>
    <col min="12559" max="12559" width="10.6640625" style="270" customWidth="1"/>
    <col min="12560" max="12560" width="1.6640625" style="270" customWidth="1"/>
    <col min="12561" max="12561" width="10.6640625" style="270" customWidth="1"/>
    <col min="12562" max="12562" width="1.6640625" style="270" customWidth="1"/>
    <col min="12563" max="12563" width="0" style="270" hidden="1" customWidth="1"/>
    <col min="12564" max="12564" width="8.6640625" style="270" customWidth="1"/>
    <col min="12565" max="12565" width="0" style="270" hidden="1" customWidth="1"/>
    <col min="12566" max="12568" width="8.88671875" style="270"/>
    <col min="12569" max="12578" width="0" style="270" hidden="1" customWidth="1"/>
    <col min="12579" max="12581" width="9.109375" style="270" customWidth="1"/>
    <col min="12582" max="12800" width="8.88671875" style="270"/>
    <col min="12801" max="12802" width="3.33203125" style="270" customWidth="1"/>
    <col min="12803" max="12804" width="4.6640625" style="270" customWidth="1"/>
    <col min="12805" max="12805" width="4.33203125" style="270" customWidth="1"/>
    <col min="12806" max="12806" width="12.6640625" style="270" customWidth="1"/>
    <col min="12807" max="12807" width="2.6640625" style="270" customWidth="1"/>
    <col min="12808" max="12808" width="7.6640625" style="270" customWidth="1"/>
    <col min="12809" max="12809" width="32.6640625" style="270" customWidth="1"/>
    <col min="12810" max="12810" width="1.6640625" style="270" customWidth="1"/>
    <col min="12811" max="12811" width="10.6640625" style="270" customWidth="1"/>
    <col min="12812" max="12812" width="1.6640625" style="270" customWidth="1"/>
    <col min="12813" max="12813" width="10.6640625" style="270" customWidth="1"/>
    <col min="12814" max="12814" width="1.6640625" style="270" customWidth="1"/>
    <col min="12815" max="12815" width="10.6640625" style="270" customWidth="1"/>
    <col min="12816" max="12816" width="1.6640625" style="270" customWidth="1"/>
    <col min="12817" max="12817" width="10.6640625" style="270" customWidth="1"/>
    <col min="12818" max="12818" width="1.6640625" style="270" customWidth="1"/>
    <col min="12819" max="12819" width="0" style="270" hidden="1" customWidth="1"/>
    <col min="12820" max="12820" width="8.6640625" style="270" customWidth="1"/>
    <col min="12821" max="12821" width="0" style="270" hidden="1" customWidth="1"/>
    <col min="12822" max="12824" width="8.88671875" style="270"/>
    <col min="12825" max="12834" width="0" style="270" hidden="1" customWidth="1"/>
    <col min="12835" max="12837" width="9.109375" style="270" customWidth="1"/>
    <col min="12838" max="13056" width="8.88671875" style="270"/>
    <col min="13057" max="13058" width="3.33203125" style="270" customWidth="1"/>
    <col min="13059" max="13060" width="4.6640625" style="270" customWidth="1"/>
    <col min="13061" max="13061" width="4.33203125" style="270" customWidth="1"/>
    <col min="13062" max="13062" width="12.6640625" style="270" customWidth="1"/>
    <col min="13063" max="13063" width="2.6640625" style="270" customWidth="1"/>
    <col min="13064" max="13064" width="7.6640625" style="270" customWidth="1"/>
    <col min="13065" max="13065" width="32.6640625" style="270" customWidth="1"/>
    <col min="13066" max="13066" width="1.6640625" style="270" customWidth="1"/>
    <col min="13067" max="13067" width="10.6640625" style="270" customWidth="1"/>
    <col min="13068" max="13068" width="1.6640625" style="270" customWidth="1"/>
    <col min="13069" max="13069" width="10.6640625" style="270" customWidth="1"/>
    <col min="13070" max="13070" width="1.6640625" style="270" customWidth="1"/>
    <col min="13071" max="13071" width="10.6640625" style="270" customWidth="1"/>
    <col min="13072" max="13072" width="1.6640625" style="270" customWidth="1"/>
    <col min="13073" max="13073" width="10.6640625" style="270" customWidth="1"/>
    <col min="13074" max="13074" width="1.6640625" style="270" customWidth="1"/>
    <col min="13075" max="13075" width="0" style="270" hidden="1" customWidth="1"/>
    <col min="13076" max="13076" width="8.6640625" style="270" customWidth="1"/>
    <col min="13077" max="13077" width="0" style="270" hidden="1" customWidth="1"/>
    <col min="13078" max="13080" width="8.88671875" style="270"/>
    <col min="13081" max="13090" width="0" style="270" hidden="1" customWidth="1"/>
    <col min="13091" max="13093" width="9.109375" style="270" customWidth="1"/>
    <col min="13094" max="13312" width="8.88671875" style="270"/>
    <col min="13313" max="13314" width="3.33203125" style="270" customWidth="1"/>
    <col min="13315" max="13316" width="4.6640625" style="270" customWidth="1"/>
    <col min="13317" max="13317" width="4.33203125" style="270" customWidth="1"/>
    <col min="13318" max="13318" width="12.6640625" style="270" customWidth="1"/>
    <col min="13319" max="13319" width="2.6640625" style="270" customWidth="1"/>
    <col min="13320" max="13320" width="7.6640625" style="270" customWidth="1"/>
    <col min="13321" max="13321" width="32.6640625" style="270" customWidth="1"/>
    <col min="13322" max="13322" width="1.6640625" style="270" customWidth="1"/>
    <col min="13323" max="13323" width="10.6640625" style="270" customWidth="1"/>
    <col min="13324" max="13324" width="1.6640625" style="270" customWidth="1"/>
    <col min="13325" max="13325" width="10.6640625" style="270" customWidth="1"/>
    <col min="13326" max="13326" width="1.6640625" style="270" customWidth="1"/>
    <col min="13327" max="13327" width="10.6640625" style="270" customWidth="1"/>
    <col min="13328" max="13328" width="1.6640625" style="270" customWidth="1"/>
    <col min="13329" max="13329" width="10.6640625" style="270" customWidth="1"/>
    <col min="13330" max="13330" width="1.6640625" style="270" customWidth="1"/>
    <col min="13331" max="13331" width="0" style="270" hidden="1" customWidth="1"/>
    <col min="13332" max="13332" width="8.6640625" style="270" customWidth="1"/>
    <col min="13333" max="13333" width="0" style="270" hidden="1" customWidth="1"/>
    <col min="13334" max="13336" width="8.88671875" style="270"/>
    <col min="13337" max="13346" width="0" style="270" hidden="1" customWidth="1"/>
    <col min="13347" max="13349" width="9.109375" style="270" customWidth="1"/>
    <col min="13350" max="13568" width="8.88671875" style="270"/>
    <col min="13569" max="13570" width="3.33203125" style="270" customWidth="1"/>
    <col min="13571" max="13572" width="4.6640625" style="270" customWidth="1"/>
    <col min="13573" max="13573" width="4.33203125" style="270" customWidth="1"/>
    <col min="13574" max="13574" width="12.6640625" style="270" customWidth="1"/>
    <col min="13575" max="13575" width="2.6640625" style="270" customWidth="1"/>
    <col min="13576" max="13576" width="7.6640625" style="270" customWidth="1"/>
    <col min="13577" max="13577" width="32.6640625" style="270" customWidth="1"/>
    <col min="13578" max="13578" width="1.6640625" style="270" customWidth="1"/>
    <col min="13579" max="13579" width="10.6640625" style="270" customWidth="1"/>
    <col min="13580" max="13580" width="1.6640625" style="270" customWidth="1"/>
    <col min="13581" max="13581" width="10.6640625" style="270" customWidth="1"/>
    <col min="13582" max="13582" width="1.6640625" style="270" customWidth="1"/>
    <col min="13583" max="13583" width="10.6640625" style="270" customWidth="1"/>
    <col min="13584" max="13584" width="1.6640625" style="270" customWidth="1"/>
    <col min="13585" max="13585" width="10.6640625" style="270" customWidth="1"/>
    <col min="13586" max="13586" width="1.6640625" style="270" customWidth="1"/>
    <col min="13587" max="13587" width="0" style="270" hidden="1" customWidth="1"/>
    <col min="13588" max="13588" width="8.6640625" style="270" customWidth="1"/>
    <col min="13589" max="13589" width="0" style="270" hidden="1" customWidth="1"/>
    <col min="13590" max="13592" width="8.88671875" style="270"/>
    <col min="13593" max="13602" width="0" style="270" hidden="1" customWidth="1"/>
    <col min="13603" max="13605" width="9.109375" style="270" customWidth="1"/>
    <col min="13606" max="13824" width="8.88671875" style="270"/>
    <col min="13825" max="13826" width="3.33203125" style="270" customWidth="1"/>
    <col min="13827" max="13828" width="4.6640625" style="270" customWidth="1"/>
    <col min="13829" max="13829" width="4.33203125" style="270" customWidth="1"/>
    <col min="13830" max="13830" width="12.6640625" style="270" customWidth="1"/>
    <col min="13831" max="13831" width="2.6640625" style="270" customWidth="1"/>
    <col min="13832" max="13832" width="7.6640625" style="270" customWidth="1"/>
    <col min="13833" max="13833" width="32.6640625" style="270" customWidth="1"/>
    <col min="13834" max="13834" width="1.6640625" style="270" customWidth="1"/>
    <col min="13835" max="13835" width="10.6640625" style="270" customWidth="1"/>
    <col min="13836" max="13836" width="1.6640625" style="270" customWidth="1"/>
    <col min="13837" max="13837" width="10.6640625" style="270" customWidth="1"/>
    <col min="13838" max="13838" width="1.6640625" style="270" customWidth="1"/>
    <col min="13839" max="13839" width="10.6640625" style="270" customWidth="1"/>
    <col min="13840" max="13840" width="1.6640625" style="270" customWidth="1"/>
    <col min="13841" max="13841" width="10.6640625" style="270" customWidth="1"/>
    <col min="13842" max="13842" width="1.6640625" style="270" customWidth="1"/>
    <col min="13843" max="13843" width="0" style="270" hidden="1" customWidth="1"/>
    <col min="13844" max="13844" width="8.6640625" style="270" customWidth="1"/>
    <col min="13845" max="13845" width="0" style="270" hidden="1" customWidth="1"/>
    <col min="13846" max="13848" width="8.88671875" style="270"/>
    <col min="13849" max="13858" width="0" style="270" hidden="1" customWidth="1"/>
    <col min="13859" max="13861" width="9.109375" style="270" customWidth="1"/>
    <col min="13862" max="14080" width="8.88671875" style="270"/>
    <col min="14081" max="14082" width="3.33203125" style="270" customWidth="1"/>
    <col min="14083" max="14084" width="4.6640625" style="270" customWidth="1"/>
    <col min="14085" max="14085" width="4.33203125" style="270" customWidth="1"/>
    <col min="14086" max="14086" width="12.6640625" style="270" customWidth="1"/>
    <col min="14087" max="14087" width="2.6640625" style="270" customWidth="1"/>
    <col min="14088" max="14088" width="7.6640625" style="270" customWidth="1"/>
    <col min="14089" max="14089" width="32.6640625" style="270" customWidth="1"/>
    <col min="14090" max="14090" width="1.6640625" style="270" customWidth="1"/>
    <col min="14091" max="14091" width="10.6640625" style="270" customWidth="1"/>
    <col min="14092" max="14092" width="1.6640625" style="270" customWidth="1"/>
    <col min="14093" max="14093" width="10.6640625" style="270" customWidth="1"/>
    <col min="14094" max="14094" width="1.6640625" style="270" customWidth="1"/>
    <col min="14095" max="14095" width="10.6640625" style="270" customWidth="1"/>
    <col min="14096" max="14096" width="1.6640625" style="270" customWidth="1"/>
    <col min="14097" max="14097" width="10.6640625" style="270" customWidth="1"/>
    <col min="14098" max="14098" width="1.6640625" style="270" customWidth="1"/>
    <col min="14099" max="14099" width="0" style="270" hidden="1" customWidth="1"/>
    <col min="14100" max="14100" width="8.6640625" style="270" customWidth="1"/>
    <col min="14101" max="14101" width="0" style="270" hidden="1" customWidth="1"/>
    <col min="14102" max="14104" width="8.88671875" style="270"/>
    <col min="14105" max="14114" width="0" style="270" hidden="1" customWidth="1"/>
    <col min="14115" max="14117" width="9.109375" style="270" customWidth="1"/>
    <col min="14118" max="14336" width="8.88671875" style="270"/>
    <col min="14337" max="14338" width="3.33203125" style="270" customWidth="1"/>
    <col min="14339" max="14340" width="4.6640625" style="270" customWidth="1"/>
    <col min="14341" max="14341" width="4.33203125" style="270" customWidth="1"/>
    <col min="14342" max="14342" width="12.6640625" style="270" customWidth="1"/>
    <col min="14343" max="14343" width="2.6640625" style="270" customWidth="1"/>
    <col min="14344" max="14344" width="7.6640625" style="270" customWidth="1"/>
    <col min="14345" max="14345" width="32.6640625" style="270" customWidth="1"/>
    <col min="14346" max="14346" width="1.6640625" style="270" customWidth="1"/>
    <col min="14347" max="14347" width="10.6640625" style="270" customWidth="1"/>
    <col min="14348" max="14348" width="1.6640625" style="270" customWidth="1"/>
    <col min="14349" max="14349" width="10.6640625" style="270" customWidth="1"/>
    <col min="14350" max="14350" width="1.6640625" style="270" customWidth="1"/>
    <col min="14351" max="14351" width="10.6640625" style="270" customWidth="1"/>
    <col min="14352" max="14352" width="1.6640625" style="270" customWidth="1"/>
    <col min="14353" max="14353" width="10.6640625" style="270" customWidth="1"/>
    <col min="14354" max="14354" width="1.6640625" style="270" customWidth="1"/>
    <col min="14355" max="14355" width="0" style="270" hidden="1" customWidth="1"/>
    <col min="14356" max="14356" width="8.6640625" style="270" customWidth="1"/>
    <col min="14357" max="14357" width="0" style="270" hidden="1" customWidth="1"/>
    <col min="14358" max="14360" width="8.88671875" style="270"/>
    <col min="14361" max="14370" width="0" style="270" hidden="1" customWidth="1"/>
    <col min="14371" max="14373" width="9.109375" style="270" customWidth="1"/>
    <col min="14374" max="14592" width="8.88671875" style="270"/>
    <col min="14593" max="14594" width="3.33203125" style="270" customWidth="1"/>
    <col min="14595" max="14596" width="4.6640625" style="270" customWidth="1"/>
    <col min="14597" max="14597" width="4.33203125" style="270" customWidth="1"/>
    <col min="14598" max="14598" width="12.6640625" style="270" customWidth="1"/>
    <col min="14599" max="14599" width="2.6640625" style="270" customWidth="1"/>
    <col min="14600" max="14600" width="7.6640625" style="270" customWidth="1"/>
    <col min="14601" max="14601" width="32.6640625" style="270" customWidth="1"/>
    <col min="14602" max="14602" width="1.6640625" style="270" customWidth="1"/>
    <col min="14603" max="14603" width="10.6640625" style="270" customWidth="1"/>
    <col min="14604" max="14604" width="1.6640625" style="270" customWidth="1"/>
    <col min="14605" max="14605" width="10.6640625" style="270" customWidth="1"/>
    <col min="14606" max="14606" width="1.6640625" style="270" customWidth="1"/>
    <col min="14607" max="14607" width="10.6640625" style="270" customWidth="1"/>
    <col min="14608" max="14608" width="1.6640625" style="270" customWidth="1"/>
    <col min="14609" max="14609" width="10.6640625" style="270" customWidth="1"/>
    <col min="14610" max="14610" width="1.6640625" style="270" customWidth="1"/>
    <col min="14611" max="14611" width="0" style="270" hidden="1" customWidth="1"/>
    <col min="14612" max="14612" width="8.6640625" style="270" customWidth="1"/>
    <col min="14613" max="14613" width="0" style="270" hidden="1" customWidth="1"/>
    <col min="14614" max="14616" width="8.88671875" style="270"/>
    <col min="14617" max="14626" width="0" style="270" hidden="1" customWidth="1"/>
    <col min="14627" max="14629" width="9.109375" style="270" customWidth="1"/>
    <col min="14630" max="14848" width="8.88671875" style="270"/>
    <col min="14849" max="14850" width="3.33203125" style="270" customWidth="1"/>
    <col min="14851" max="14852" width="4.6640625" style="270" customWidth="1"/>
    <col min="14853" max="14853" width="4.33203125" style="270" customWidth="1"/>
    <col min="14854" max="14854" width="12.6640625" style="270" customWidth="1"/>
    <col min="14855" max="14855" width="2.6640625" style="270" customWidth="1"/>
    <col min="14856" max="14856" width="7.6640625" style="270" customWidth="1"/>
    <col min="14857" max="14857" width="32.6640625" style="270" customWidth="1"/>
    <col min="14858" max="14858" width="1.6640625" style="270" customWidth="1"/>
    <col min="14859" max="14859" width="10.6640625" style="270" customWidth="1"/>
    <col min="14860" max="14860" width="1.6640625" style="270" customWidth="1"/>
    <col min="14861" max="14861" width="10.6640625" style="270" customWidth="1"/>
    <col min="14862" max="14862" width="1.6640625" style="270" customWidth="1"/>
    <col min="14863" max="14863" width="10.6640625" style="270" customWidth="1"/>
    <col min="14864" max="14864" width="1.6640625" style="270" customWidth="1"/>
    <col min="14865" max="14865" width="10.6640625" style="270" customWidth="1"/>
    <col min="14866" max="14866" width="1.6640625" style="270" customWidth="1"/>
    <col min="14867" max="14867" width="0" style="270" hidden="1" customWidth="1"/>
    <col min="14868" max="14868" width="8.6640625" style="270" customWidth="1"/>
    <col min="14869" max="14869" width="0" style="270" hidden="1" customWidth="1"/>
    <col min="14870" max="14872" width="8.88671875" style="270"/>
    <col min="14873" max="14882" width="0" style="270" hidden="1" customWidth="1"/>
    <col min="14883" max="14885" width="9.109375" style="270" customWidth="1"/>
    <col min="14886" max="15104" width="8.88671875" style="270"/>
    <col min="15105" max="15106" width="3.33203125" style="270" customWidth="1"/>
    <col min="15107" max="15108" width="4.6640625" style="270" customWidth="1"/>
    <col min="15109" max="15109" width="4.33203125" style="270" customWidth="1"/>
    <col min="15110" max="15110" width="12.6640625" style="270" customWidth="1"/>
    <col min="15111" max="15111" width="2.6640625" style="270" customWidth="1"/>
    <col min="15112" max="15112" width="7.6640625" style="270" customWidth="1"/>
    <col min="15113" max="15113" width="32.6640625" style="270" customWidth="1"/>
    <col min="15114" max="15114" width="1.6640625" style="270" customWidth="1"/>
    <col min="15115" max="15115" width="10.6640625" style="270" customWidth="1"/>
    <col min="15116" max="15116" width="1.6640625" style="270" customWidth="1"/>
    <col min="15117" max="15117" width="10.6640625" style="270" customWidth="1"/>
    <col min="15118" max="15118" width="1.6640625" style="270" customWidth="1"/>
    <col min="15119" max="15119" width="10.6640625" style="270" customWidth="1"/>
    <col min="15120" max="15120" width="1.6640625" style="270" customWidth="1"/>
    <col min="15121" max="15121" width="10.6640625" style="270" customWidth="1"/>
    <col min="15122" max="15122" width="1.6640625" style="270" customWidth="1"/>
    <col min="15123" max="15123" width="0" style="270" hidden="1" customWidth="1"/>
    <col min="15124" max="15124" width="8.6640625" style="270" customWidth="1"/>
    <col min="15125" max="15125" width="0" style="270" hidden="1" customWidth="1"/>
    <col min="15126" max="15128" width="8.88671875" style="270"/>
    <col min="15129" max="15138" width="0" style="270" hidden="1" customWidth="1"/>
    <col min="15139" max="15141" width="9.109375" style="270" customWidth="1"/>
    <col min="15142" max="15360" width="8.88671875" style="270"/>
    <col min="15361" max="15362" width="3.33203125" style="270" customWidth="1"/>
    <col min="15363" max="15364" width="4.6640625" style="270" customWidth="1"/>
    <col min="15365" max="15365" width="4.33203125" style="270" customWidth="1"/>
    <col min="15366" max="15366" width="12.6640625" style="270" customWidth="1"/>
    <col min="15367" max="15367" width="2.6640625" style="270" customWidth="1"/>
    <col min="15368" max="15368" width="7.6640625" style="270" customWidth="1"/>
    <col min="15369" max="15369" width="32.6640625" style="270" customWidth="1"/>
    <col min="15370" max="15370" width="1.6640625" style="270" customWidth="1"/>
    <col min="15371" max="15371" width="10.6640625" style="270" customWidth="1"/>
    <col min="15372" max="15372" width="1.6640625" style="270" customWidth="1"/>
    <col min="15373" max="15373" width="10.6640625" style="270" customWidth="1"/>
    <col min="15374" max="15374" width="1.6640625" style="270" customWidth="1"/>
    <col min="15375" max="15375" width="10.6640625" style="270" customWidth="1"/>
    <col min="15376" max="15376" width="1.6640625" style="270" customWidth="1"/>
    <col min="15377" max="15377" width="10.6640625" style="270" customWidth="1"/>
    <col min="15378" max="15378" width="1.6640625" style="270" customWidth="1"/>
    <col min="15379" max="15379" width="0" style="270" hidden="1" customWidth="1"/>
    <col min="15380" max="15380" width="8.6640625" style="270" customWidth="1"/>
    <col min="15381" max="15381" width="0" style="270" hidden="1" customWidth="1"/>
    <col min="15382" max="15384" width="8.88671875" style="270"/>
    <col min="15385" max="15394" width="0" style="270" hidden="1" customWidth="1"/>
    <col min="15395" max="15397" width="9.109375" style="270" customWidth="1"/>
    <col min="15398" max="15616" width="8.88671875" style="270"/>
    <col min="15617" max="15618" width="3.33203125" style="270" customWidth="1"/>
    <col min="15619" max="15620" width="4.6640625" style="270" customWidth="1"/>
    <col min="15621" max="15621" width="4.33203125" style="270" customWidth="1"/>
    <col min="15622" max="15622" width="12.6640625" style="270" customWidth="1"/>
    <col min="15623" max="15623" width="2.6640625" style="270" customWidth="1"/>
    <col min="15624" max="15624" width="7.6640625" style="270" customWidth="1"/>
    <col min="15625" max="15625" width="32.6640625" style="270" customWidth="1"/>
    <col min="15626" max="15626" width="1.6640625" style="270" customWidth="1"/>
    <col min="15627" max="15627" width="10.6640625" style="270" customWidth="1"/>
    <col min="15628" max="15628" width="1.6640625" style="270" customWidth="1"/>
    <col min="15629" max="15629" width="10.6640625" style="270" customWidth="1"/>
    <col min="15630" max="15630" width="1.6640625" style="270" customWidth="1"/>
    <col min="15631" max="15631" width="10.6640625" style="270" customWidth="1"/>
    <col min="15632" max="15632" width="1.6640625" style="270" customWidth="1"/>
    <col min="15633" max="15633" width="10.6640625" style="270" customWidth="1"/>
    <col min="15634" max="15634" width="1.6640625" style="270" customWidth="1"/>
    <col min="15635" max="15635" width="0" style="270" hidden="1" customWidth="1"/>
    <col min="15636" max="15636" width="8.6640625" style="270" customWidth="1"/>
    <col min="15637" max="15637" width="0" style="270" hidden="1" customWidth="1"/>
    <col min="15638" max="15640" width="8.88671875" style="270"/>
    <col min="15641" max="15650" width="0" style="270" hidden="1" customWidth="1"/>
    <col min="15651" max="15653" width="9.109375" style="270" customWidth="1"/>
    <col min="15654" max="15872" width="8.88671875" style="270"/>
    <col min="15873" max="15874" width="3.33203125" style="270" customWidth="1"/>
    <col min="15875" max="15876" width="4.6640625" style="270" customWidth="1"/>
    <col min="15877" max="15877" width="4.33203125" style="270" customWidth="1"/>
    <col min="15878" max="15878" width="12.6640625" style="270" customWidth="1"/>
    <col min="15879" max="15879" width="2.6640625" style="270" customWidth="1"/>
    <col min="15880" max="15880" width="7.6640625" style="270" customWidth="1"/>
    <col min="15881" max="15881" width="32.6640625" style="270" customWidth="1"/>
    <col min="15882" max="15882" width="1.6640625" style="270" customWidth="1"/>
    <col min="15883" max="15883" width="10.6640625" style="270" customWidth="1"/>
    <col min="15884" max="15884" width="1.6640625" style="270" customWidth="1"/>
    <col min="15885" max="15885" width="10.6640625" style="270" customWidth="1"/>
    <col min="15886" max="15886" width="1.6640625" style="270" customWidth="1"/>
    <col min="15887" max="15887" width="10.6640625" style="270" customWidth="1"/>
    <col min="15888" max="15888" width="1.6640625" style="270" customWidth="1"/>
    <col min="15889" max="15889" width="10.6640625" style="270" customWidth="1"/>
    <col min="15890" max="15890" width="1.6640625" style="270" customWidth="1"/>
    <col min="15891" max="15891" width="0" style="270" hidden="1" customWidth="1"/>
    <col min="15892" max="15892" width="8.6640625" style="270" customWidth="1"/>
    <col min="15893" max="15893" width="0" style="270" hidden="1" customWidth="1"/>
    <col min="15894" max="15896" width="8.88671875" style="270"/>
    <col min="15897" max="15906" width="0" style="270" hidden="1" customWidth="1"/>
    <col min="15907" max="15909" width="9.109375" style="270" customWidth="1"/>
    <col min="15910" max="16128" width="8.88671875" style="270"/>
    <col min="16129" max="16130" width="3.33203125" style="270" customWidth="1"/>
    <col min="16131" max="16132" width="4.6640625" style="270" customWidth="1"/>
    <col min="16133" max="16133" width="4.33203125" style="270" customWidth="1"/>
    <col min="16134" max="16134" width="12.6640625" style="270" customWidth="1"/>
    <col min="16135" max="16135" width="2.6640625" style="270" customWidth="1"/>
    <col min="16136" max="16136" width="7.6640625" style="270" customWidth="1"/>
    <col min="16137" max="16137" width="32.6640625" style="270" customWidth="1"/>
    <col min="16138" max="16138" width="1.6640625" style="270" customWidth="1"/>
    <col min="16139" max="16139" width="10.6640625" style="270" customWidth="1"/>
    <col min="16140" max="16140" width="1.6640625" style="270" customWidth="1"/>
    <col min="16141" max="16141" width="10.6640625" style="270" customWidth="1"/>
    <col min="16142" max="16142" width="1.6640625" style="270" customWidth="1"/>
    <col min="16143" max="16143" width="10.6640625" style="270" customWidth="1"/>
    <col min="16144" max="16144" width="1.6640625" style="270" customWidth="1"/>
    <col min="16145" max="16145" width="10.6640625" style="270" customWidth="1"/>
    <col min="16146" max="16146" width="1.6640625" style="270" customWidth="1"/>
    <col min="16147" max="16147" width="0" style="270" hidden="1" customWidth="1"/>
    <col min="16148" max="16148" width="8.6640625" style="270" customWidth="1"/>
    <col min="16149" max="16149" width="0" style="270" hidden="1" customWidth="1"/>
    <col min="16150" max="16152" width="8.88671875" style="270"/>
    <col min="16153" max="16162" width="0" style="270" hidden="1" customWidth="1"/>
    <col min="16163" max="16165" width="9.109375" style="270" customWidth="1"/>
    <col min="16166" max="16384" width="8.88671875" style="270"/>
  </cols>
  <sheetData>
    <row r="1" spans="1:37" s="474" customFormat="1" ht="21.75" customHeight="1" x14ac:dyDescent="0.25">
      <c r="A1" s="525" t="str">
        <f>[1]Altalanos!$A$6</f>
        <v>Somogy Vármegyei Tenisz DO B kategória - Fiú</v>
      </c>
      <c r="B1" s="262"/>
      <c r="C1" s="356"/>
      <c r="D1" s="356"/>
      <c r="E1" s="356"/>
      <c r="F1" s="356"/>
      <c r="G1" s="356"/>
      <c r="H1" s="262"/>
      <c r="I1" s="526"/>
      <c r="J1" s="355"/>
      <c r="K1" s="264" t="s">
        <v>44</v>
      </c>
      <c r="L1" s="265"/>
      <c r="M1" s="267"/>
      <c r="N1" s="355"/>
      <c r="O1" s="355" t="s">
        <v>435</v>
      </c>
      <c r="P1" s="355"/>
      <c r="Q1" s="356"/>
      <c r="R1" s="355"/>
      <c r="Y1" s="475"/>
      <c r="Z1" s="475"/>
      <c r="AA1" s="475"/>
      <c r="AB1" s="357" t="e">
        <f>IF($Y$5=1,CONCATENATE(VLOOKUP($Y$3,$AA$2:$AH$14,2)),CONCATENATE(VLOOKUP($Y$3,$AA$16:$AH$25,2)))</f>
        <v>#N/A</v>
      </c>
      <c r="AC1" s="357" t="e">
        <f>IF($Y$5=1,CONCATENATE(VLOOKUP($Y$3,$AA$2:$AH$14,3)),CONCATENATE(VLOOKUP($Y$3,$AA$16:$AH$25,3)))</f>
        <v>#N/A</v>
      </c>
      <c r="AD1" s="357" t="e">
        <f>IF($Y$5=1,CONCATENATE(VLOOKUP($Y$3,$AA$2:$AH$14,4)),CONCATENATE(VLOOKUP($Y$3,$AA$16:$AH$25,4)))</f>
        <v>#N/A</v>
      </c>
      <c r="AE1" s="357" t="e">
        <f>IF($Y$5=1,CONCATENATE(VLOOKUP($Y$3,$AA$2:$AH$14,5)),CONCATENATE(VLOOKUP($Y$3,$AA$16:$AH$25,5)))</f>
        <v>#N/A</v>
      </c>
      <c r="AF1" s="357" t="e">
        <f>IF($Y$5=1,CONCATENATE(VLOOKUP($Y$3,$AA$2:$AH$14,6)),CONCATENATE(VLOOKUP($Y$3,$AA$16:$AH$25,6)))</f>
        <v>#N/A</v>
      </c>
      <c r="AG1" s="357" t="e">
        <f>IF($Y$5=1,CONCATENATE(VLOOKUP($Y$3,$AA$2:$AH$14,7)),CONCATENATE(VLOOKUP($Y$3,$AA$16:$AH$25,7)))</f>
        <v>#N/A</v>
      </c>
      <c r="AH1" s="357" t="e">
        <f>IF($Y$5=1,CONCATENATE(VLOOKUP($Y$3,$AA$2:$AH$14,8)),CONCATENATE(VLOOKUP($Y$3,$AA$16:$AH$25,8)))</f>
        <v>#N/A</v>
      </c>
    </row>
    <row r="2" spans="1:37" s="476" customFormat="1" x14ac:dyDescent="0.25">
      <c r="A2" s="527" t="s">
        <v>43</v>
      </c>
      <c r="B2" s="271"/>
      <c r="C2" s="271"/>
      <c r="D2" s="271"/>
      <c r="E2" s="595" t="s">
        <v>457</v>
      </c>
      <c r="F2" s="271"/>
      <c r="G2" s="529"/>
      <c r="H2" s="364"/>
      <c r="I2" s="364"/>
      <c r="J2" s="363"/>
      <c r="K2" s="265"/>
      <c r="L2" s="265"/>
      <c r="M2" s="265"/>
      <c r="N2" s="363"/>
      <c r="O2" s="364"/>
      <c r="P2" s="363"/>
      <c r="Q2" s="364"/>
      <c r="R2" s="363"/>
      <c r="Y2" s="365"/>
      <c r="Z2" s="366"/>
      <c r="AA2" s="366" t="s">
        <v>52</v>
      </c>
      <c r="AB2" s="367">
        <v>300</v>
      </c>
      <c r="AC2" s="367">
        <v>250</v>
      </c>
      <c r="AD2" s="367">
        <v>200</v>
      </c>
      <c r="AE2" s="367">
        <v>150</v>
      </c>
      <c r="AF2" s="367">
        <v>120</v>
      </c>
      <c r="AG2" s="367">
        <v>90</v>
      </c>
      <c r="AH2" s="367">
        <v>40</v>
      </c>
      <c r="AI2" s="270"/>
      <c r="AJ2" s="270"/>
      <c r="AK2" s="270"/>
    </row>
    <row r="3" spans="1:37" s="477" customFormat="1" ht="11.25" customHeight="1" x14ac:dyDescent="0.25">
      <c r="A3" s="286" t="s">
        <v>21</v>
      </c>
      <c r="B3" s="286"/>
      <c r="C3" s="286"/>
      <c r="D3" s="286"/>
      <c r="E3" s="286"/>
      <c r="F3" s="286"/>
      <c r="G3" s="286" t="s">
        <v>19</v>
      </c>
      <c r="H3" s="286"/>
      <c r="I3" s="286"/>
      <c r="J3" s="368"/>
      <c r="K3" s="286" t="s">
        <v>24</v>
      </c>
      <c r="L3" s="368"/>
      <c r="M3" s="286"/>
      <c r="N3" s="368"/>
      <c r="O3" s="286"/>
      <c r="P3" s="368"/>
      <c r="Q3" s="286"/>
      <c r="R3" s="369" t="s">
        <v>25</v>
      </c>
      <c r="Y3" s="366" t="str">
        <f>IF(K4="OB","A",IF(K4="IX","W",IF(K4="","",K4)))</f>
        <v/>
      </c>
      <c r="Z3" s="366"/>
      <c r="AA3" s="366" t="s">
        <v>53</v>
      </c>
      <c r="AB3" s="367">
        <v>280</v>
      </c>
      <c r="AC3" s="367">
        <v>230</v>
      </c>
      <c r="AD3" s="367">
        <v>180</v>
      </c>
      <c r="AE3" s="367">
        <v>140</v>
      </c>
      <c r="AF3" s="367">
        <v>80</v>
      </c>
      <c r="AG3" s="367">
        <v>0</v>
      </c>
      <c r="AH3" s="367">
        <v>0</v>
      </c>
      <c r="AI3" s="270"/>
      <c r="AJ3" s="270"/>
      <c r="AK3" s="270"/>
    </row>
    <row r="4" spans="1:37" s="478" customFormat="1" ht="11.25" customHeight="1" thickBot="1" x14ac:dyDescent="0.3">
      <c r="A4" s="687">
        <f>[1]Altalanos!$A$10</f>
        <v>46135</v>
      </c>
      <c r="B4" s="687"/>
      <c r="C4" s="687"/>
      <c r="D4" s="296"/>
      <c r="E4" s="530"/>
      <c r="F4" s="530"/>
      <c r="G4" s="530" t="str">
        <f>[1]Altalanos!$C$10</f>
        <v>Balatonboglár</v>
      </c>
      <c r="H4" s="531"/>
      <c r="I4" s="530"/>
      <c r="J4" s="532"/>
      <c r="K4" s="533"/>
      <c r="L4" s="532"/>
      <c r="M4" s="534"/>
      <c r="N4" s="532"/>
      <c r="O4" s="530"/>
      <c r="P4" s="532"/>
      <c r="Q4" s="530"/>
      <c r="R4" s="302" t="str">
        <f>[1]Altalanos!$E$10</f>
        <v>Nagyistók-Nádasi Judit</v>
      </c>
      <c r="Y4" s="366"/>
      <c r="Z4" s="366"/>
      <c r="AA4" s="366" t="s">
        <v>65</v>
      </c>
      <c r="AB4" s="367">
        <v>250</v>
      </c>
      <c r="AC4" s="367">
        <v>200</v>
      </c>
      <c r="AD4" s="367">
        <v>150</v>
      </c>
      <c r="AE4" s="367">
        <v>120</v>
      </c>
      <c r="AF4" s="367">
        <v>90</v>
      </c>
      <c r="AG4" s="367">
        <v>60</v>
      </c>
      <c r="AH4" s="367">
        <v>25</v>
      </c>
      <c r="AI4" s="270"/>
      <c r="AJ4" s="270"/>
      <c r="AK4" s="270"/>
    </row>
    <row r="5" spans="1:37" s="477" customFormat="1" x14ac:dyDescent="0.25">
      <c r="A5" s="438"/>
      <c r="B5" s="479" t="s">
        <v>429</v>
      </c>
      <c r="C5" s="480" t="s">
        <v>35</v>
      </c>
      <c r="D5" s="479" t="s">
        <v>430</v>
      </c>
      <c r="E5" s="479" t="s">
        <v>431</v>
      </c>
      <c r="F5" s="481" t="s">
        <v>22</v>
      </c>
      <c r="G5" s="481" t="s">
        <v>23</v>
      </c>
      <c r="H5" s="481"/>
      <c r="I5" s="481" t="s">
        <v>26</v>
      </c>
      <c r="J5" s="481"/>
      <c r="K5" s="479" t="s">
        <v>432</v>
      </c>
      <c r="L5" s="482"/>
      <c r="M5" s="479" t="s">
        <v>436</v>
      </c>
      <c r="N5" s="482"/>
      <c r="O5" s="479" t="s">
        <v>369</v>
      </c>
      <c r="P5" s="482"/>
      <c r="Q5" s="479" t="s">
        <v>433</v>
      </c>
      <c r="R5" s="483"/>
      <c r="Y5" s="366">
        <f>IF(OR([1]Altalanos!$A$8="F1",[1]Altalanos!$A$8="F2",[1]Altalanos!$A$8="N1",[1]Altalanos!$A$8="N2"),1,2)</f>
        <v>2</v>
      </c>
      <c r="Z5" s="366"/>
      <c r="AA5" s="366" t="s">
        <v>66</v>
      </c>
      <c r="AB5" s="367">
        <v>200</v>
      </c>
      <c r="AC5" s="367">
        <v>150</v>
      </c>
      <c r="AD5" s="367">
        <v>120</v>
      </c>
      <c r="AE5" s="367">
        <v>90</v>
      </c>
      <c r="AF5" s="367">
        <v>60</v>
      </c>
      <c r="AG5" s="367">
        <v>40</v>
      </c>
      <c r="AH5" s="367">
        <v>15</v>
      </c>
      <c r="AI5" s="270"/>
      <c r="AJ5" s="270"/>
      <c r="AK5" s="270"/>
    </row>
    <row r="6" spans="1:37" s="477" customFormat="1" ht="11.1" customHeight="1" thickBot="1" x14ac:dyDescent="0.3">
      <c r="A6" s="535"/>
      <c r="B6" s="485"/>
      <c r="C6" s="485"/>
      <c r="D6" s="485"/>
      <c r="E6" s="485"/>
      <c r="F6" s="484" t="str">
        <f>IF(Y3="","",CONCATENATE(AH1," / ",VLOOKUP(Y3,AB1:AH1,5)," pont"))</f>
        <v/>
      </c>
      <c r="G6" s="486"/>
      <c r="H6" s="487"/>
      <c r="I6" s="486"/>
      <c r="J6" s="488"/>
      <c r="K6" s="485" t="str">
        <f>IF(Y3="","",CONCATENATE(VLOOKUP(Y3,AB1:AH1,4)," pont"))</f>
        <v/>
      </c>
      <c r="L6" s="488"/>
      <c r="M6" s="485" t="str">
        <f>IF(Y3="","",CONCATENATE(VLOOKUP(Y3,AB1:AH1,3)," pont"))</f>
        <v/>
      </c>
      <c r="N6" s="488"/>
      <c r="O6" s="485" t="str">
        <f>IF(Y3="","",CONCATENATE(VLOOKUP(Y3,AB1:AH1,2)," pont"))</f>
        <v/>
      </c>
      <c r="P6" s="488"/>
      <c r="Q6" s="485" t="str">
        <f>IF(Y3="","",CONCATENATE(VLOOKUP(Y3,AB1:AH1,1)," pont"))</f>
        <v/>
      </c>
      <c r="R6" s="489"/>
      <c r="Y6" s="366"/>
      <c r="Z6" s="366"/>
      <c r="AA6" s="366" t="s">
        <v>67</v>
      </c>
      <c r="AB6" s="367">
        <v>150</v>
      </c>
      <c r="AC6" s="367">
        <v>120</v>
      </c>
      <c r="AD6" s="367">
        <v>90</v>
      </c>
      <c r="AE6" s="367">
        <v>60</v>
      </c>
      <c r="AF6" s="367">
        <v>40</v>
      </c>
      <c r="AG6" s="367">
        <v>25</v>
      </c>
      <c r="AH6" s="367">
        <v>10</v>
      </c>
      <c r="AI6" s="270"/>
      <c r="AJ6" s="270"/>
      <c r="AK6" s="270"/>
    </row>
    <row r="7" spans="1:37" s="496" customFormat="1" ht="12.9" customHeight="1" x14ac:dyDescent="0.25">
      <c r="A7" s="490">
        <v>1</v>
      </c>
      <c r="B7" s="536">
        <f>IF($E7="","",VLOOKUP($E7,'VI.kcs.-U16-F elo'!$A$7:$O$22,14))</f>
        <v>0</v>
      </c>
      <c r="C7" s="537">
        <f>IF($E7="","",VLOOKUP($E7,'VI.kcs.-U16-F elo'!$A$7:$O$22,15))</f>
        <v>0</v>
      </c>
      <c r="D7" s="537" t="str">
        <f>IF($E7="","",VLOOKUP($E7,'VI.kcs.-U16-F elo'!$A$7:$O$22,5))</f>
        <v>111223</v>
      </c>
      <c r="E7" s="538">
        <v>7</v>
      </c>
      <c r="F7" s="539" t="str">
        <f>UPPER(IF($E7="","",VLOOKUP($E7,'VI.kcs.-U16-F elo'!$A$7:$O$22,2)))</f>
        <v>SZÖLLŐSI</v>
      </c>
      <c r="G7" s="539" t="str">
        <f>IF($E7="","",VLOOKUP($E7,'VI.kcs.-U16-F elo'!$A$7:$O$22,3))</f>
        <v>Patrik</v>
      </c>
      <c r="H7" s="539"/>
      <c r="I7" s="539" t="str">
        <f>IF($E7="","",VLOOKUP($E7,'VI.kcs.-U16-F elo'!$A$7:$O$22,4))</f>
        <v>K.vári Csokonai V.M.Ált.Isk.,Gimn.és Szakgimn.</v>
      </c>
      <c r="J7" s="540"/>
      <c r="K7" s="541"/>
      <c r="L7" s="541"/>
      <c r="M7" s="541"/>
      <c r="N7" s="541"/>
      <c r="O7" s="491"/>
      <c r="P7" s="492"/>
      <c r="Q7" s="493"/>
      <c r="R7" s="494"/>
      <c r="S7" s="495"/>
      <c r="U7" s="542" t="e">
        <f>#REF!</f>
        <v>#REF!</v>
      </c>
      <c r="Y7" s="366"/>
      <c r="Z7" s="366"/>
      <c r="AA7" s="366" t="s">
        <v>68</v>
      </c>
      <c r="AB7" s="367">
        <v>120</v>
      </c>
      <c r="AC7" s="367">
        <v>90</v>
      </c>
      <c r="AD7" s="367">
        <v>60</v>
      </c>
      <c r="AE7" s="367">
        <v>40</v>
      </c>
      <c r="AF7" s="367">
        <v>25</v>
      </c>
      <c r="AG7" s="367">
        <v>10</v>
      </c>
      <c r="AH7" s="367">
        <v>5</v>
      </c>
      <c r="AI7" s="270"/>
      <c r="AJ7" s="270"/>
      <c r="AK7" s="270"/>
    </row>
    <row r="8" spans="1:37" s="496" customFormat="1" ht="12.9" customHeight="1" x14ac:dyDescent="0.25">
      <c r="A8" s="497"/>
      <c r="B8" s="543"/>
      <c r="C8" s="544"/>
      <c r="D8" s="544"/>
      <c r="E8" s="545"/>
      <c r="F8" s="546"/>
      <c r="G8" s="546"/>
      <c r="H8" s="547"/>
      <c r="I8" s="548" t="s">
        <v>434</v>
      </c>
      <c r="J8" s="498" t="s">
        <v>437</v>
      </c>
      <c r="K8" s="549" t="str">
        <f>UPPER(IF(OR(J8="a",J8="as"),F7,IF(OR(J8="b",J8="bs"),F9,)))</f>
        <v>SZÖLLŐSI</v>
      </c>
      <c r="L8" s="549"/>
      <c r="M8" s="541"/>
      <c r="N8" s="541"/>
      <c r="O8" s="491"/>
      <c r="P8" s="492"/>
      <c r="Q8" s="493"/>
      <c r="R8" s="494"/>
      <c r="S8" s="495"/>
      <c r="U8" s="550" t="e">
        <f>#REF!</f>
        <v>#REF!</v>
      </c>
      <c r="Y8" s="366"/>
      <c r="Z8" s="366"/>
      <c r="AA8" s="366" t="s">
        <v>69</v>
      </c>
      <c r="AB8" s="367">
        <v>90</v>
      </c>
      <c r="AC8" s="367">
        <v>60</v>
      </c>
      <c r="AD8" s="367">
        <v>40</v>
      </c>
      <c r="AE8" s="367">
        <v>25</v>
      </c>
      <c r="AF8" s="367">
        <v>10</v>
      </c>
      <c r="AG8" s="367">
        <v>5</v>
      </c>
      <c r="AH8" s="367">
        <v>2</v>
      </c>
      <c r="AI8" s="270"/>
      <c r="AJ8" s="270"/>
      <c r="AK8" s="270"/>
    </row>
    <row r="9" spans="1:37" s="496" customFormat="1" ht="12.9" customHeight="1" x14ac:dyDescent="0.25">
      <c r="A9" s="497">
        <v>2</v>
      </c>
      <c r="B9" s="536" t="str">
        <f>IF($E9="","",VLOOKUP($E9,'VI.kcs.-U16-F elo'!$A$7:$O$22,14))</f>
        <v/>
      </c>
      <c r="C9" s="537" t="str">
        <f>IF($E9="","",VLOOKUP($E9,'VI.kcs.-U16-F elo'!$A$7:$O$22,15))</f>
        <v/>
      </c>
      <c r="D9" s="537" t="str">
        <f>IF($E9="","",VLOOKUP($E9,'VI.kcs.-U16-F elo'!$A$7:$O$22,5))</f>
        <v/>
      </c>
      <c r="E9" s="538"/>
      <c r="F9" s="551" t="str">
        <f>UPPER(IF($E9="","",VLOOKUP($E9,'VI.kcs.-U16-F elo'!$A$7:$O$22,2)))</f>
        <v/>
      </c>
      <c r="G9" s="551" t="str">
        <f>IF($E9="","",VLOOKUP($E9,'VI.kcs.-U16-F elo'!$A$7:$O$22,3))</f>
        <v/>
      </c>
      <c r="H9" s="551"/>
      <c r="I9" s="539" t="str">
        <f>IF($E9="","",VLOOKUP($E9,'VI.kcs.-U16-F elo'!$A$7:$O$22,4))</f>
        <v/>
      </c>
      <c r="J9" s="552"/>
      <c r="K9" s="541"/>
      <c r="L9" s="553"/>
      <c r="M9" s="541"/>
      <c r="N9" s="541"/>
      <c r="O9" s="491"/>
      <c r="P9" s="492"/>
      <c r="Q9" s="493"/>
      <c r="R9" s="494"/>
      <c r="S9" s="495"/>
      <c r="U9" s="550" t="e">
        <f>#REF!</f>
        <v>#REF!</v>
      </c>
      <c r="Y9" s="366"/>
      <c r="Z9" s="366"/>
      <c r="AA9" s="366" t="s">
        <v>70</v>
      </c>
      <c r="AB9" s="367">
        <v>60</v>
      </c>
      <c r="AC9" s="367">
        <v>40</v>
      </c>
      <c r="AD9" s="367">
        <v>25</v>
      </c>
      <c r="AE9" s="367">
        <v>10</v>
      </c>
      <c r="AF9" s="367">
        <v>5</v>
      </c>
      <c r="AG9" s="367">
        <v>2</v>
      </c>
      <c r="AH9" s="367">
        <v>1</v>
      </c>
      <c r="AI9" s="270"/>
      <c r="AJ9" s="270"/>
      <c r="AK9" s="270"/>
    </row>
    <row r="10" spans="1:37" s="496" customFormat="1" ht="12.9" customHeight="1" x14ac:dyDescent="0.25">
      <c r="A10" s="497"/>
      <c r="B10" s="543"/>
      <c r="C10" s="544"/>
      <c r="D10" s="544"/>
      <c r="E10" s="554"/>
      <c r="F10" s="546"/>
      <c r="G10" s="546"/>
      <c r="H10" s="547"/>
      <c r="I10" s="541"/>
      <c r="J10" s="555"/>
      <c r="K10" s="556" t="s">
        <v>434</v>
      </c>
      <c r="L10" s="499" t="s">
        <v>437</v>
      </c>
      <c r="M10" s="549" t="str">
        <f>UPPER(IF(OR(L10="a",L10="as"),K8,IF(OR(L10="b",L10="bs"),K12,)))</f>
        <v>SZÖLLŐSI</v>
      </c>
      <c r="N10" s="557"/>
      <c r="O10" s="558"/>
      <c r="P10" s="558"/>
      <c r="Q10" s="493"/>
      <c r="R10" s="494"/>
      <c r="S10" s="495"/>
      <c r="U10" s="550" t="e">
        <f>#REF!</f>
        <v>#REF!</v>
      </c>
      <c r="Y10" s="366"/>
      <c r="Z10" s="366"/>
      <c r="AA10" s="366" t="s">
        <v>71</v>
      </c>
      <c r="AB10" s="367">
        <v>40</v>
      </c>
      <c r="AC10" s="367">
        <v>25</v>
      </c>
      <c r="AD10" s="367">
        <v>15</v>
      </c>
      <c r="AE10" s="367">
        <v>7</v>
      </c>
      <c r="AF10" s="367">
        <v>4</v>
      </c>
      <c r="AG10" s="367">
        <v>1</v>
      </c>
      <c r="AH10" s="367">
        <v>0</v>
      </c>
      <c r="AI10" s="270"/>
      <c r="AJ10" s="270"/>
      <c r="AK10" s="270"/>
    </row>
    <row r="11" spans="1:37" s="496" customFormat="1" ht="12.9" customHeight="1" x14ac:dyDescent="0.25">
      <c r="A11" s="497">
        <v>3</v>
      </c>
      <c r="B11" s="536">
        <f>IF($E11="","",VLOOKUP($E11,'VI.kcs.-U16-F elo'!$A$7:$O$22,14))</f>
        <v>0</v>
      </c>
      <c r="C11" s="537">
        <f>IF($E11="","",VLOOKUP($E11,'VI.kcs.-U16-F elo'!$A$7:$O$22,15))</f>
        <v>0</v>
      </c>
      <c r="D11" s="537" t="str">
        <f>IF($E11="","",VLOOKUP($E11,'VI.kcs.-U16-F elo'!$A$7:$O$22,5))</f>
        <v>100209</v>
      </c>
      <c r="E11" s="538">
        <v>1</v>
      </c>
      <c r="F11" s="551" t="str">
        <f>UPPER(IF($E11="","",VLOOKUP($E11,'VI.kcs.-U16-F elo'!$A$7:$O$22,2)))</f>
        <v>ANTAL-TIZEDES</v>
      </c>
      <c r="G11" s="551" t="str">
        <f>IF($E11="","",VLOOKUP($E11,'VI.kcs.-U16-F elo'!$A$7:$O$22,3))</f>
        <v>Bruno</v>
      </c>
      <c r="H11" s="551"/>
      <c r="I11" s="551" t="str">
        <f>IF($E11="","",VLOOKUP($E11,'VI.kcs.-U16-F elo'!$A$7:$O$22,4))</f>
        <v>Siófoki SZC Krúdy Gy.Tech.és Gimn.</v>
      </c>
      <c r="J11" s="540"/>
      <c r="K11" s="541"/>
      <c r="L11" s="559"/>
      <c r="M11" s="541" t="s">
        <v>763</v>
      </c>
      <c r="N11" s="560"/>
      <c r="O11" s="558"/>
      <c r="P11" s="558"/>
      <c r="Q11" s="493"/>
      <c r="R11" s="494"/>
      <c r="S11" s="495"/>
      <c r="U11" s="550" t="e">
        <f>#REF!</f>
        <v>#REF!</v>
      </c>
      <c r="Y11" s="366"/>
      <c r="Z11" s="366"/>
      <c r="AA11" s="366" t="s">
        <v>72</v>
      </c>
      <c r="AB11" s="367">
        <v>25</v>
      </c>
      <c r="AC11" s="367">
        <v>15</v>
      </c>
      <c r="AD11" s="367">
        <v>10</v>
      </c>
      <c r="AE11" s="367">
        <v>6</v>
      </c>
      <c r="AF11" s="367">
        <v>3</v>
      </c>
      <c r="AG11" s="367">
        <v>1</v>
      </c>
      <c r="AH11" s="367">
        <v>0</v>
      </c>
      <c r="AI11" s="270"/>
      <c r="AJ11" s="270"/>
      <c r="AK11" s="270"/>
    </row>
    <row r="12" spans="1:37" s="496" customFormat="1" ht="12.9" customHeight="1" x14ac:dyDescent="0.25">
      <c r="A12" s="497"/>
      <c r="B12" s="543"/>
      <c r="C12" s="544"/>
      <c r="D12" s="544"/>
      <c r="E12" s="554"/>
      <c r="F12" s="546"/>
      <c r="G12" s="546"/>
      <c r="H12" s="547"/>
      <c r="I12" s="548" t="s">
        <v>434</v>
      </c>
      <c r="J12" s="498" t="s">
        <v>437</v>
      </c>
      <c r="K12" s="549" t="str">
        <f>UPPER(IF(OR(J12="a",J12="as"),F11,IF(OR(J12="b",J12="bs"),F13,)))</f>
        <v>ANTAL-TIZEDES</v>
      </c>
      <c r="L12" s="561"/>
      <c r="M12" s="541"/>
      <c r="N12" s="560"/>
      <c r="O12" s="558"/>
      <c r="P12" s="558"/>
      <c r="Q12" s="493"/>
      <c r="R12" s="494"/>
      <c r="S12" s="495"/>
      <c r="U12" s="550" t="e">
        <f>#REF!</f>
        <v>#REF!</v>
      </c>
      <c r="Y12" s="366"/>
      <c r="Z12" s="366"/>
      <c r="AA12" s="366" t="s">
        <v>77</v>
      </c>
      <c r="AB12" s="367">
        <v>15</v>
      </c>
      <c r="AC12" s="367">
        <v>10</v>
      </c>
      <c r="AD12" s="367">
        <v>6</v>
      </c>
      <c r="AE12" s="367">
        <v>3</v>
      </c>
      <c r="AF12" s="367">
        <v>1</v>
      </c>
      <c r="AG12" s="367">
        <v>0</v>
      </c>
      <c r="AH12" s="367">
        <v>0</v>
      </c>
      <c r="AI12" s="270"/>
      <c r="AJ12" s="270"/>
      <c r="AK12" s="270"/>
    </row>
    <row r="13" spans="1:37" s="496" customFormat="1" ht="12.9" customHeight="1" x14ac:dyDescent="0.25">
      <c r="A13" s="497">
        <v>4</v>
      </c>
      <c r="B13" s="536" t="str">
        <f>IF($E13="","",VLOOKUP($E13,'VI.kcs.-U16-F elo'!$A$7:$O$22,14))</f>
        <v/>
      </c>
      <c r="C13" s="537" t="str">
        <f>IF($E13="","",VLOOKUP($E13,'VI.kcs.-U16-F elo'!$A$7:$O$22,15))</f>
        <v/>
      </c>
      <c r="D13" s="537" t="str">
        <f>IF($E13="","",VLOOKUP($E13,'VI.kcs.-U16-F elo'!$A$7:$O$22,5))</f>
        <v/>
      </c>
      <c r="E13" s="538"/>
      <c r="F13" s="551" t="str">
        <f>UPPER(IF($E13="","",VLOOKUP($E13,'VI.kcs.-U16-F elo'!$A$7:$O$22,2)))</f>
        <v/>
      </c>
      <c r="G13" s="551" t="str">
        <f>IF($E13="","",VLOOKUP($E13,'VI.kcs.-U16-F elo'!$A$7:$O$22,3))</f>
        <v/>
      </c>
      <c r="H13" s="551"/>
      <c r="I13" s="551" t="str">
        <f>IF($E13="","",VLOOKUP($E13,'VI.kcs.-U16-F elo'!$A$7:$O$22,4))</f>
        <v/>
      </c>
      <c r="J13" s="562"/>
      <c r="K13" s="541"/>
      <c r="L13" s="541"/>
      <c r="M13" s="541"/>
      <c r="N13" s="560"/>
      <c r="O13" s="558"/>
      <c r="P13" s="558"/>
      <c r="Q13" s="493"/>
      <c r="R13" s="494"/>
      <c r="S13" s="495"/>
      <c r="U13" s="550" t="e">
        <f>#REF!</f>
        <v>#REF!</v>
      </c>
      <c r="Y13" s="366"/>
      <c r="Z13" s="366"/>
      <c r="AA13" s="366" t="s">
        <v>73</v>
      </c>
      <c r="AB13" s="367">
        <v>10</v>
      </c>
      <c r="AC13" s="367">
        <v>6</v>
      </c>
      <c r="AD13" s="367">
        <v>3</v>
      </c>
      <c r="AE13" s="367">
        <v>1</v>
      </c>
      <c r="AF13" s="367">
        <v>0</v>
      </c>
      <c r="AG13" s="367">
        <v>0</v>
      </c>
      <c r="AH13" s="367">
        <v>0</v>
      </c>
      <c r="AI13" s="270"/>
      <c r="AJ13" s="270"/>
      <c r="AK13" s="270"/>
    </row>
    <row r="14" spans="1:37" s="496" customFormat="1" ht="12.9" customHeight="1" x14ac:dyDescent="0.25">
      <c r="A14" s="497"/>
      <c r="B14" s="543"/>
      <c r="C14" s="544"/>
      <c r="D14" s="544"/>
      <c r="E14" s="554"/>
      <c r="F14" s="541"/>
      <c r="G14" s="541"/>
      <c r="H14" s="563"/>
      <c r="I14" s="564"/>
      <c r="J14" s="555"/>
      <c r="K14" s="541"/>
      <c r="L14" s="541"/>
      <c r="M14" s="556" t="s">
        <v>434</v>
      </c>
      <c r="N14" s="499" t="s">
        <v>438</v>
      </c>
      <c r="O14" s="549" t="str">
        <f>UPPER(IF(OR(N14="a",N14="as"),M10,IF(OR(N14="b",N14="bs"),M18,)))</f>
        <v>TÓTH</v>
      </c>
      <c r="P14" s="557"/>
      <c r="Q14" s="493"/>
      <c r="R14" s="494"/>
      <c r="S14" s="495"/>
      <c r="U14" s="550" t="e">
        <f>#REF!</f>
        <v>#REF!</v>
      </c>
      <c r="Y14" s="366"/>
      <c r="Z14" s="366"/>
      <c r="AA14" s="366" t="s">
        <v>74</v>
      </c>
      <c r="AB14" s="367">
        <v>3</v>
      </c>
      <c r="AC14" s="367">
        <v>2</v>
      </c>
      <c r="AD14" s="367">
        <v>1</v>
      </c>
      <c r="AE14" s="367">
        <v>0</v>
      </c>
      <c r="AF14" s="367">
        <v>0</v>
      </c>
      <c r="AG14" s="367">
        <v>0</v>
      </c>
      <c r="AH14" s="367">
        <v>0</v>
      </c>
      <c r="AI14" s="270"/>
      <c r="AJ14" s="270"/>
      <c r="AK14" s="270"/>
    </row>
    <row r="15" spans="1:37" s="496" customFormat="1" ht="12.9" customHeight="1" x14ac:dyDescent="0.25">
      <c r="A15" s="490">
        <v>5</v>
      </c>
      <c r="B15" s="536">
        <f>IF($E15="","",VLOOKUP($E15,'VI.kcs.-U16-F elo'!$A$7:$O$22,14))</f>
        <v>0</v>
      </c>
      <c r="C15" s="537">
        <f>IF($E15="","",VLOOKUP($E15,'VI.kcs.-U16-F elo'!$A$7:$O$22,15))</f>
        <v>0</v>
      </c>
      <c r="D15" s="537" t="str">
        <f>IF($E15="","",VLOOKUP($E15,'VI.kcs.-U16-F elo'!$A$7:$O$22,5))</f>
        <v>100720</v>
      </c>
      <c r="E15" s="538">
        <v>9</v>
      </c>
      <c r="F15" s="539" t="str">
        <f>UPPER(IF($E15="","",VLOOKUP($E15,'VI.kcs.-U16-F elo'!$A$7:$O$22,2)))</f>
        <v>TÓTH</v>
      </c>
      <c r="G15" s="539" t="str">
        <f>IF($E15="","",VLOOKUP($E15,'VI.kcs.-U16-F elo'!$A$7:$O$22,3))</f>
        <v>Bence</v>
      </c>
      <c r="H15" s="539"/>
      <c r="I15" s="539" t="str">
        <f>IF($E15="","",VLOOKUP($E15,'VI.kcs.-U16-F elo'!$A$7:$O$22,4))</f>
        <v>Siófoki SZC Mathiász J. Tech., Gimn. és Koll.</v>
      </c>
      <c r="J15" s="565"/>
      <c r="K15" s="541"/>
      <c r="L15" s="541"/>
      <c r="M15" s="541"/>
      <c r="N15" s="560"/>
      <c r="O15" s="541" t="s">
        <v>788</v>
      </c>
      <c r="P15" s="560"/>
      <c r="Q15" s="493"/>
      <c r="R15" s="494"/>
      <c r="S15" s="495"/>
      <c r="U15" s="550" t="e">
        <f>#REF!</f>
        <v>#REF!</v>
      </c>
      <c r="Y15" s="366"/>
      <c r="Z15" s="366"/>
      <c r="AA15" s="366"/>
      <c r="AB15" s="366"/>
      <c r="AC15" s="366"/>
      <c r="AD15" s="366"/>
      <c r="AE15" s="366"/>
      <c r="AF15" s="366"/>
      <c r="AG15" s="366"/>
      <c r="AH15" s="366"/>
      <c r="AI15" s="270"/>
      <c r="AJ15" s="270"/>
      <c r="AK15" s="270"/>
    </row>
    <row r="16" spans="1:37" s="496" customFormat="1" ht="12.9" customHeight="1" thickBot="1" x14ac:dyDescent="0.3">
      <c r="A16" s="497"/>
      <c r="B16" s="543"/>
      <c r="C16" s="544"/>
      <c r="D16" s="544"/>
      <c r="E16" s="554"/>
      <c r="F16" s="546"/>
      <c r="G16" s="546"/>
      <c r="H16" s="547"/>
      <c r="I16" s="548" t="s">
        <v>434</v>
      </c>
      <c r="J16" s="498" t="s">
        <v>437</v>
      </c>
      <c r="K16" s="549" t="str">
        <f>UPPER(IF(OR(J16="a",J16="as"),F15,IF(OR(J16="b",J16="bs"),F17,)))</f>
        <v>TÓTH</v>
      </c>
      <c r="L16" s="549"/>
      <c r="M16" s="541"/>
      <c r="N16" s="560"/>
      <c r="O16" s="558"/>
      <c r="P16" s="560"/>
      <c r="Q16" s="493"/>
      <c r="R16" s="494"/>
      <c r="S16" s="495"/>
      <c r="U16" s="566" t="e">
        <f>#REF!</f>
        <v>#REF!</v>
      </c>
      <c r="Y16" s="366"/>
      <c r="Z16" s="366"/>
      <c r="AA16" s="366" t="s">
        <v>52</v>
      </c>
      <c r="AB16" s="367">
        <v>150</v>
      </c>
      <c r="AC16" s="367">
        <v>120</v>
      </c>
      <c r="AD16" s="367">
        <v>90</v>
      </c>
      <c r="AE16" s="367">
        <v>60</v>
      </c>
      <c r="AF16" s="367">
        <v>40</v>
      </c>
      <c r="AG16" s="367">
        <v>25</v>
      </c>
      <c r="AH16" s="367">
        <v>15</v>
      </c>
      <c r="AI16" s="270"/>
      <c r="AJ16" s="270"/>
      <c r="AK16" s="270"/>
    </row>
    <row r="17" spans="1:37" s="496" customFormat="1" ht="12.9" customHeight="1" x14ac:dyDescent="0.25">
      <c r="A17" s="497">
        <v>6</v>
      </c>
      <c r="B17" s="536" t="str">
        <f>IF($E17="","",VLOOKUP($E17,'VI.kcs.-U16-F elo'!$A$7:$O$22,14))</f>
        <v/>
      </c>
      <c r="C17" s="537" t="str">
        <f>IF($E17="","",VLOOKUP($E17,'VI.kcs.-U16-F elo'!$A$7:$O$22,15))</f>
        <v/>
      </c>
      <c r="D17" s="537" t="str">
        <f>IF($E17="","",VLOOKUP($E17,'VI.kcs.-U16-F elo'!$A$7:$O$22,5))</f>
        <v/>
      </c>
      <c r="E17" s="538"/>
      <c r="F17" s="551" t="str">
        <f>UPPER(IF($E17="","",VLOOKUP($E17,'VI.kcs.-U16-F elo'!$A$7:$O$22,2)))</f>
        <v/>
      </c>
      <c r="G17" s="551" t="str">
        <f>IF($E17="","",VLOOKUP($E17,'VI.kcs.-U16-F elo'!$A$7:$O$22,3))</f>
        <v/>
      </c>
      <c r="H17" s="551"/>
      <c r="I17" s="551" t="str">
        <f>IF($E17="","",VLOOKUP($E17,'VI.kcs.-U16-F elo'!$A$7:$O$22,4))</f>
        <v/>
      </c>
      <c r="J17" s="552"/>
      <c r="K17" s="541"/>
      <c r="L17" s="553"/>
      <c r="M17" s="541"/>
      <c r="N17" s="560"/>
      <c r="O17" s="558"/>
      <c r="P17" s="560"/>
      <c r="Q17" s="493"/>
      <c r="R17" s="494"/>
      <c r="S17" s="495"/>
      <c r="Y17" s="366"/>
      <c r="Z17" s="366"/>
      <c r="AA17" s="366" t="s">
        <v>65</v>
      </c>
      <c r="AB17" s="367">
        <v>120</v>
      </c>
      <c r="AC17" s="367">
        <v>90</v>
      </c>
      <c r="AD17" s="367">
        <v>60</v>
      </c>
      <c r="AE17" s="367">
        <v>40</v>
      </c>
      <c r="AF17" s="367">
        <v>25</v>
      </c>
      <c r="AG17" s="367">
        <v>15</v>
      </c>
      <c r="AH17" s="367">
        <v>8</v>
      </c>
      <c r="AI17" s="270"/>
      <c r="AJ17" s="270"/>
      <c r="AK17" s="270"/>
    </row>
    <row r="18" spans="1:37" s="496" customFormat="1" ht="12.9" customHeight="1" x14ac:dyDescent="0.25">
      <c r="A18" s="497"/>
      <c r="B18" s="543"/>
      <c r="C18" s="544"/>
      <c r="D18" s="544"/>
      <c r="E18" s="554"/>
      <c r="F18" s="546"/>
      <c r="G18" s="546"/>
      <c r="H18" s="547"/>
      <c r="I18" s="541"/>
      <c r="J18" s="555"/>
      <c r="K18" s="556" t="s">
        <v>434</v>
      </c>
      <c r="L18" s="499" t="s">
        <v>437</v>
      </c>
      <c r="M18" s="549" t="str">
        <f>UPPER(IF(OR(L18="a",L18="as"),K16,IF(OR(L18="b",L18="bs"),K20,)))</f>
        <v>TÓTH</v>
      </c>
      <c r="N18" s="567"/>
      <c r="O18" s="558"/>
      <c r="P18" s="560"/>
      <c r="Q18" s="493"/>
      <c r="R18" s="494"/>
      <c r="S18" s="495"/>
      <c r="Y18" s="366"/>
      <c r="Z18" s="366"/>
      <c r="AA18" s="366" t="s">
        <v>66</v>
      </c>
      <c r="AB18" s="367">
        <v>90</v>
      </c>
      <c r="AC18" s="367">
        <v>60</v>
      </c>
      <c r="AD18" s="367">
        <v>40</v>
      </c>
      <c r="AE18" s="367">
        <v>25</v>
      </c>
      <c r="AF18" s="367">
        <v>15</v>
      </c>
      <c r="AG18" s="367">
        <v>8</v>
      </c>
      <c r="AH18" s="367">
        <v>4</v>
      </c>
      <c r="AI18" s="270"/>
      <c r="AJ18" s="270"/>
      <c r="AK18" s="270"/>
    </row>
    <row r="19" spans="1:37" s="496" customFormat="1" ht="12.9" customHeight="1" x14ac:dyDescent="0.25">
      <c r="A19" s="497">
        <v>7</v>
      </c>
      <c r="B19" s="536">
        <f>IF($E19="","",VLOOKUP($E19,'VI.kcs.-U16-F elo'!$A$7:$O$22,14))</f>
        <v>0</v>
      </c>
      <c r="C19" s="537">
        <f>IF($E19="","",VLOOKUP($E19,'VI.kcs.-U16-F elo'!$A$7:$O$22,15))</f>
        <v>0</v>
      </c>
      <c r="D19" s="537" t="str">
        <f>IF($E19="","",VLOOKUP($E19,'VI.kcs.-U16-F elo'!$A$7:$O$22,5))</f>
        <v>100331</v>
      </c>
      <c r="E19" s="538">
        <v>3</v>
      </c>
      <c r="F19" s="551" t="str">
        <f>UPPER(IF($E19="","",VLOOKUP($E19,'VI.kcs.-U16-F elo'!$A$7:$O$22,2)))</f>
        <v>FEKETE</v>
      </c>
      <c r="G19" s="551" t="str">
        <f>IF($E19="","",VLOOKUP($E19,'VI.kcs.-U16-F elo'!$A$7:$O$22,3))</f>
        <v>Bende</v>
      </c>
      <c r="H19" s="551"/>
      <c r="I19" s="551" t="str">
        <f>IF($E19="","",VLOOKUP($E19,'VI.kcs.-U16-F elo'!$A$7:$O$22,4))</f>
        <v>K.vári SZC Noszlopy Gáspár Közg. Techn.</v>
      </c>
      <c r="J19" s="540"/>
      <c r="K19" s="541"/>
      <c r="L19" s="559"/>
      <c r="M19" s="541" t="s">
        <v>773</v>
      </c>
      <c r="N19" s="558"/>
      <c r="O19" s="558"/>
      <c r="P19" s="560"/>
      <c r="Q19" s="493"/>
      <c r="R19" s="494"/>
      <c r="S19" s="495"/>
      <c r="Y19" s="366"/>
      <c r="Z19" s="366"/>
      <c r="AA19" s="366" t="s">
        <v>67</v>
      </c>
      <c r="AB19" s="367">
        <v>60</v>
      </c>
      <c r="AC19" s="367">
        <v>40</v>
      </c>
      <c r="AD19" s="367">
        <v>25</v>
      </c>
      <c r="AE19" s="367">
        <v>15</v>
      </c>
      <c r="AF19" s="367">
        <v>8</v>
      </c>
      <c r="AG19" s="367">
        <v>4</v>
      </c>
      <c r="AH19" s="367">
        <v>2</v>
      </c>
      <c r="AI19" s="270"/>
      <c r="AJ19" s="270"/>
      <c r="AK19" s="270"/>
    </row>
    <row r="20" spans="1:37" s="496" customFormat="1" ht="12.9" customHeight="1" x14ac:dyDescent="0.25">
      <c r="A20" s="497"/>
      <c r="B20" s="543"/>
      <c r="C20" s="544"/>
      <c r="D20" s="544"/>
      <c r="E20" s="545"/>
      <c r="F20" s="546"/>
      <c r="G20" s="546"/>
      <c r="H20" s="547"/>
      <c r="I20" s="548" t="s">
        <v>434</v>
      </c>
      <c r="J20" s="498" t="s">
        <v>437</v>
      </c>
      <c r="K20" s="549" t="str">
        <f>UPPER(IF(OR(J20="a",J20="as"),F19,IF(OR(J20="b",J20="bs"),F21,)))</f>
        <v>FEKETE</v>
      </c>
      <c r="L20" s="561"/>
      <c r="M20" s="541"/>
      <c r="N20" s="558"/>
      <c r="O20" s="558"/>
      <c r="P20" s="560"/>
      <c r="Q20" s="493"/>
      <c r="R20" s="494"/>
      <c r="S20" s="495"/>
      <c r="Y20" s="366"/>
      <c r="Z20" s="366"/>
      <c r="AA20" s="366" t="s">
        <v>68</v>
      </c>
      <c r="AB20" s="367">
        <v>40</v>
      </c>
      <c r="AC20" s="367">
        <v>25</v>
      </c>
      <c r="AD20" s="367">
        <v>15</v>
      </c>
      <c r="AE20" s="367">
        <v>8</v>
      </c>
      <c r="AF20" s="367">
        <v>4</v>
      </c>
      <c r="AG20" s="367">
        <v>2</v>
      </c>
      <c r="AH20" s="367">
        <v>1</v>
      </c>
      <c r="AI20" s="270"/>
      <c r="AJ20" s="270"/>
      <c r="AK20" s="270"/>
    </row>
    <row r="21" spans="1:37" s="496" customFormat="1" ht="12.9" customHeight="1" x14ac:dyDescent="0.25">
      <c r="A21" s="497">
        <v>8</v>
      </c>
      <c r="B21" s="536" t="str">
        <f>IF($E21="","",VLOOKUP($E21,'VI.kcs.-U16-F elo'!$A$7:$O$22,14))</f>
        <v/>
      </c>
      <c r="C21" s="537" t="str">
        <f>IF($E21="","",VLOOKUP($E21,'VI.kcs.-U16-F elo'!$A$7:$O$22,15))</f>
        <v/>
      </c>
      <c r="D21" s="537" t="str">
        <f>IF($E21="","",VLOOKUP($E21,'VI.kcs.-U16-F elo'!$A$7:$O$22,5))</f>
        <v/>
      </c>
      <c r="E21" s="538"/>
      <c r="F21" s="551" t="str">
        <f>UPPER(IF($E21="","",VLOOKUP($E21,'VI.kcs.-U16-F elo'!$A$7:$O$22,2)))</f>
        <v/>
      </c>
      <c r="G21" s="551" t="str">
        <f>IF($E21="","",VLOOKUP($E21,'VI.kcs.-U16-F elo'!$A$7:$O$22,3))</f>
        <v/>
      </c>
      <c r="H21" s="551"/>
      <c r="I21" s="551" t="str">
        <f>IF($E21="","",VLOOKUP($E21,'VI.kcs.-U16-F elo'!$A$7:$O$22,4))</f>
        <v/>
      </c>
      <c r="J21" s="562"/>
      <c r="K21" s="541"/>
      <c r="L21" s="541"/>
      <c r="M21" s="541"/>
      <c r="N21" s="558"/>
      <c r="O21" s="558"/>
      <c r="P21" s="560"/>
      <c r="Q21" s="493"/>
      <c r="R21" s="494"/>
      <c r="S21" s="495"/>
      <c r="Y21" s="366"/>
      <c r="Z21" s="366"/>
      <c r="AA21" s="366" t="s">
        <v>69</v>
      </c>
      <c r="AB21" s="367">
        <v>25</v>
      </c>
      <c r="AC21" s="367">
        <v>15</v>
      </c>
      <c r="AD21" s="367">
        <v>10</v>
      </c>
      <c r="AE21" s="367">
        <v>6</v>
      </c>
      <c r="AF21" s="367">
        <v>3</v>
      </c>
      <c r="AG21" s="367">
        <v>1</v>
      </c>
      <c r="AH21" s="367">
        <v>0</v>
      </c>
      <c r="AI21" s="270"/>
      <c r="AJ21" s="270"/>
      <c r="AK21" s="270"/>
    </row>
    <row r="22" spans="1:37" s="496" customFormat="1" ht="12.9" customHeight="1" x14ac:dyDescent="0.25">
      <c r="A22" s="497"/>
      <c r="B22" s="543"/>
      <c r="C22" s="544"/>
      <c r="D22" s="544"/>
      <c r="E22" s="545"/>
      <c r="F22" s="564"/>
      <c r="G22" s="564"/>
      <c r="H22" s="568"/>
      <c r="I22" s="564"/>
      <c r="J22" s="555"/>
      <c r="K22" s="541"/>
      <c r="L22" s="541"/>
      <c r="M22" s="541"/>
      <c r="N22" s="558"/>
      <c r="O22" s="556" t="s">
        <v>434</v>
      </c>
      <c r="P22" s="499" t="s">
        <v>437</v>
      </c>
      <c r="Q22" s="549" t="str">
        <f>UPPER(IF(OR(P22="a",P22="as"),O14,IF(OR(P22="b",P22="bs"),O30,)))</f>
        <v>TÓTH</v>
      </c>
      <c r="R22" s="557"/>
      <c r="S22" s="495"/>
      <c r="Y22" s="366"/>
      <c r="Z22" s="366"/>
      <c r="AA22" s="366" t="s">
        <v>70</v>
      </c>
      <c r="AB22" s="367">
        <v>15</v>
      </c>
      <c r="AC22" s="367">
        <v>10</v>
      </c>
      <c r="AD22" s="367">
        <v>6</v>
      </c>
      <c r="AE22" s="367">
        <v>3</v>
      </c>
      <c r="AF22" s="367">
        <v>1</v>
      </c>
      <c r="AG22" s="367">
        <v>0</v>
      </c>
      <c r="AH22" s="367">
        <v>0</v>
      </c>
      <c r="AI22" s="270"/>
      <c r="AJ22" s="270"/>
      <c r="AK22" s="270"/>
    </row>
    <row r="23" spans="1:37" s="496" customFormat="1" ht="12.9" customHeight="1" x14ac:dyDescent="0.25">
      <c r="A23" s="497">
        <v>9</v>
      </c>
      <c r="B23" s="536" t="str">
        <f>IF($E23="","",VLOOKUP($E23,'VI.kcs.-U16-F elo'!$A$7:$O$22,14))</f>
        <v/>
      </c>
      <c r="C23" s="537" t="str">
        <f>IF($E23="","",VLOOKUP($E23,'VI.kcs.-U16-F elo'!$A$7:$O$22,15))</f>
        <v/>
      </c>
      <c r="D23" s="537" t="str">
        <f>IF($E23="","",VLOOKUP($E23,'VI.kcs.-U16-F elo'!$A$7:$O$22,5))</f>
        <v/>
      </c>
      <c r="E23" s="538"/>
      <c r="F23" s="551" t="str">
        <f>UPPER(IF($E23="","",VLOOKUP($E23,'VI.kcs.-U16-F elo'!$A$7:$O$22,2)))</f>
        <v/>
      </c>
      <c r="G23" s="551" t="str">
        <f>IF($E23="","",VLOOKUP($E23,'VI.kcs.-U16-F elo'!$A$7:$O$22,3))</f>
        <v/>
      </c>
      <c r="H23" s="551"/>
      <c r="I23" s="551" t="str">
        <f>IF($E23="","",VLOOKUP($E23,'VI.kcs.-U16-F elo'!$A$7:$O$22,4))</f>
        <v/>
      </c>
      <c r="J23" s="540"/>
      <c r="K23" s="541"/>
      <c r="L23" s="541"/>
      <c r="M23" s="541"/>
      <c r="N23" s="558"/>
      <c r="O23" s="541"/>
      <c r="P23" s="560"/>
      <c r="Q23" s="541" t="s">
        <v>774</v>
      </c>
      <c r="R23" s="558"/>
      <c r="S23" s="495"/>
      <c r="Y23" s="366"/>
      <c r="Z23" s="366"/>
      <c r="AA23" s="366" t="s">
        <v>71</v>
      </c>
      <c r="AB23" s="367">
        <v>10</v>
      </c>
      <c r="AC23" s="367">
        <v>6</v>
      </c>
      <c r="AD23" s="367">
        <v>3</v>
      </c>
      <c r="AE23" s="367">
        <v>1</v>
      </c>
      <c r="AF23" s="367">
        <v>0</v>
      </c>
      <c r="AG23" s="367">
        <v>0</v>
      </c>
      <c r="AH23" s="367">
        <v>0</v>
      </c>
      <c r="AI23" s="270"/>
      <c r="AJ23" s="270"/>
      <c r="AK23" s="270"/>
    </row>
    <row r="24" spans="1:37" s="496" customFormat="1" ht="12.9" customHeight="1" x14ac:dyDescent="0.25">
      <c r="A24" s="497"/>
      <c r="B24" s="543"/>
      <c r="C24" s="544"/>
      <c r="D24" s="544"/>
      <c r="E24" s="545"/>
      <c r="F24" s="546"/>
      <c r="G24" s="546"/>
      <c r="H24" s="547"/>
      <c r="I24" s="548" t="s">
        <v>434</v>
      </c>
      <c r="J24" s="498" t="s">
        <v>438</v>
      </c>
      <c r="K24" s="549" t="str">
        <f>UPPER(IF(OR(J24="a",J24="as"),F23,IF(OR(J24="b",J24="bs"),F25,)))</f>
        <v>KOMÁROMI</v>
      </c>
      <c r="L24" s="549"/>
      <c r="M24" s="541"/>
      <c r="N24" s="558"/>
      <c r="O24" s="558"/>
      <c r="P24" s="560"/>
      <c r="Q24" s="493"/>
      <c r="R24" s="494"/>
      <c r="S24" s="495"/>
      <c r="Y24" s="366"/>
      <c r="Z24" s="366"/>
      <c r="AA24" s="366" t="s">
        <v>72</v>
      </c>
      <c r="AB24" s="367">
        <v>6</v>
      </c>
      <c r="AC24" s="367">
        <v>3</v>
      </c>
      <c r="AD24" s="367">
        <v>1</v>
      </c>
      <c r="AE24" s="367">
        <v>0</v>
      </c>
      <c r="AF24" s="367">
        <v>0</v>
      </c>
      <c r="AG24" s="367">
        <v>0</v>
      </c>
      <c r="AH24" s="367">
        <v>0</v>
      </c>
      <c r="AI24" s="270"/>
      <c r="AJ24" s="270"/>
      <c r="AK24" s="270"/>
    </row>
    <row r="25" spans="1:37" s="496" customFormat="1" ht="12.9" customHeight="1" x14ac:dyDescent="0.25">
      <c r="A25" s="497">
        <v>10</v>
      </c>
      <c r="B25" s="536">
        <f>IF($E25="","",VLOOKUP($E25,'VI.kcs.-U16-F elo'!$A$7:$O$22,14))</f>
        <v>0</v>
      </c>
      <c r="C25" s="537">
        <f>IF($E25="","",VLOOKUP($E25,'VI.kcs.-U16-F elo'!$A$7:$O$22,15))</f>
        <v>0</v>
      </c>
      <c r="D25" s="537" t="str">
        <f>IF($E25="","",VLOOKUP($E25,'VI.kcs.-U16-F elo'!$A$7:$O$22,5))</f>
        <v>110511</v>
      </c>
      <c r="E25" s="538">
        <v>5</v>
      </c>
      <c r="F25" s="551" t="str">
        <f>UPPER(IF($E25="","",VLOOKUP($E25,'VI.kcs.-U16-F elo'!$A$7:$O$22,2)))</f>
        <v>KOMÁROMI</v>
      </c>
      <c r="G25" s="551" t="str">
        <f>IF($E25="","",VLOOKUP($E25,'VI.kcs.-U16-F elo'!$A$7:$O$22,3))</f>
        <v>Gergő</v>
      </c>
      <c r="H25" s="551"/>
      <c r="I25" s="551" t="str">
        <f>IF($E25="","",VLOOKUP($E25,'VI.kcs.-U16-F elo'!$A$7:$O$22,4))</f>
        <v>Kaposvári Táncsics Mihály Gimnázium</v>
      </c>
      <c r="J25" s="552"/>
      <c r="K25" s="541"/>
      <c r="L25" s="553"/>
      <c r="M25" s="541"/>
      <c r="N25" s="558"/>
      <c r="O25" s="558"/>
      <c r="P25" s="560"/>
      <c r="Q25" s="493"/>
      <c r="R25" s="494"/>
      <c r="S25" s="495"/>
      <c r="Y25" s="366"/>
      <c r="Z25" s="366"/>
      <c r="AA25" s="366" t="s">
        <v>77</v>
      </c>
      <c r="AB25" s="367">
        <v>3</v>
      </c>
      <c r="AC25" s="367">
        <v>2</v>
      </c>
      <c r="AD25" s="367">
        <v>1</v>
      </c>
      <c r="AE25" s="367">
        <v>0</v>
      </c>
      <c r="AF25" s="367">
        <v>0</v>
      </c>
      <c r="AG25" s="367">
        <v>0</v>
      </c>
      <c r="AH25" s="367">
        <v>0</v>
      </c>
      <c r="AI25" s="270"/>
      <c r="AJ25" s="270"/>
      <c r="AK25" s="270"/>
    </row>
    <row r="26" spans="1:37" s="496" customFormat="1" ht="12.9" customHeight="1" x14ac:dyDescent="0.25">
      <c r="A26" s="497"/>
      <c r="B26" s="543"/>
      <c r="C26" s="544"/>
      <c r="D26" s="544"/>
      <c r="E26" s="554"/>
      <c r="F26" s="546"/>
      <c r="G26" s="546"/>
      <c r="H26" s="547"/>
      <c r="I26" s="541"/>
      <c r="J26" s="555"/>
      <c r="K26" s="556" t="s">
        <v>434</v>
      </c>
      <c r="L26" s="499" t="s">
        <v>438</v>
      </c>
      <c r="M26" s="549" t="str">
        <f>UPPER(IF(OR(L26="a",L26="as"),K24,IF(OR(L26="b",L26="bs"),K28,)))</f>
        <v>EPERI</v>
      </c>
      <c r="N26" s="557"/>
      <c r="O26" s="558"/>
      <c r="P26" s="560"/>
      <c r="Q26" s="493"/>
      <c r="R26" s="494"/>
      <c r="S26" s="495"/>
      <c r="Y26" s="270"/>
      <c r="Z26" s="270"/>
      <c r="AA26" s="270"/>
      <c r="AB26" s="270"/>
      <c r="AC26" s="270"/>
      <c r="AD26" s="270"/>
      <c r="AE26" s="270"/>
      <c r="AF26" s="270"/>
      <c r="AG26" s="270"/>
      <c r="AH26" s="270"/>
      <c r="AI26" s="270"/>
      <c r="AJ26" s="270"/>
      <c r="AK26" s="270"/>
    </row>
    <row r="27" spans="1:37" s="496" customFormat="1" ht="12.9" customHeight="1" x14ac:dyDescent="0.25">
      <c r="A27" s="497">
        <v>11</v>
      </c>
      <c r="B27" s="536">
        <f>IF($E27="","",VLOOKUP($E27,'VI.kcs.-U16-F elo'!$A$7:$O$22,14))</f>
        <v>0</v>
      </c>
      <c r="C27" s="537">
        <f>IF($E27="","",VLOOKUP($E27,'VI.kcs.-U16-F elo'!$A$7:$O$22,15))</f>
        <v>0</v>
      </c>
      <c r="D27" s="537" t="str">
        <f>IF($E27="","",VLOOKUP($E27,'VI.kcs.-U16-F elo'!$A$7:$O$22,5))</f>
        <v>110126</v>
      </c>
      <c r="E27" s="538">
        <v>2</v>
      </c>
      <c r="F27" s="551" t="str">
        <f>UPPER(IF($E27="","",VLOOKUP($E27,'VI.kcs.-U16-F elo'!$A$7:$O$22,2)))</f>
        <v>EPERI</v>
      </c>
      <c r="G27" s="551" t="str">
        <f>IF($E27="","",VLOOKUP($E27,'VI.kcs.-U16-F elo'!$A$7:$O$22,3))</f>
        <v>Péter Koppány</v>
      </c>
      <c r="H27" s="551"/>
      <c r="I27" s="551" t="str">
        <f>IF($E27="","",VLOOKUP($E27,'VI.kcs.-U16-F elo'!$A$7:$O$22,4))</f>
        <v>K.vári SZC Noszlopy Gáspár Közg. Techn.</v>
      </c>
      <c r="J27" s="540"/>
      <c r="K27" s="541"/>
      <c r="L27" s="559" t="s">
        <v>785</v>
      </c>
      <c r="M27" s="541"/>
      <c r="N27" s="560"/>
      <c r="O27" s="558"/>
      <c r="P27" s="560"/>
      <c r="Q27" s="493"/>
      <c r="R27" s="494"/>
      <c r="S27" s="495"/>
      <c r="Y27" s="270"/>
      <c r="Z27" s="270"/>
      <c r="AA27" s="270"/>
      <c r="AB27" s="270"/>
      <c r="AC27" s="270"/>
      <c r="AD27" s="270"/>
      <c r="AE27" s="270"/>
      <c r="AF27" s="270"/>
      <c r="AG27" s="270"/>
      <c r="AH27" s="270"/>
      <c r="AI27" s="270"/>
      <c r="AJ27" s="270"/>
      <c r="AK27" s="270"/>
    </row>
    <row r="28" spans="1:37" s="496" customFormat="1" ht="12.9" customHeight="1" x14ac:dyDescent="0.25">
      <c r="A28" s="500"/>
      <c r="B28" s="543"/>
      <c r="C28" s="544"/>
      <c r="D28" s="544"/>
      <c r="E28" s="554"/>
      <c r="F28" s="546"/>
      <c r="G28" s="546"/>
      <c r="H28" s="547"/>
      <c r="I28" s="548" t="s">
        <v>434</v>
      </c>
      <c r="J28" s="498" t="s">
        <v>437</v>
      </c>
      <c r="K28" s="549" t="str">
        <f>UPPER(IF(OR(J28="a",J28="as"),F27,IF(OR(J28="b",J28="bs"),F29,)))</f>
        <v>EPERI</v>
      </c>
      <c r="L28" s="561"/>
      <c r="M28" s="541"/>
      <c r="N28" s="560"/>
      <c r="O28" s="558"/>
      <c r="P28" s="560"/>
      <c r="Q28" s="493"/>
      <c r="R28" s="494"/>
      <c r="S28" s="495"/>
    </row>
    <row r="29" spans="1:37" s="496" customFormat="1" ht="12.9" customHeight="1" x14ac:dyDescent="0.25">
      <c r="A29" s="490">
        <v>12</v>
      </c>
      <c r="B29" s="536" t="str">
        <f>IF($E29="","",VLOOKUP($E29,'VI.kcs.-U16-F elo'!$A$7:$O$22,14))</f>
        <v/>
      </c>
      <c r="C29" s="537" t="str">
        <f>IF($E29="","",VLOOKUP($E29,'VI.kcs.-U16-F elo'!$A$7:$O$22,15))</f>
        <v/>
      </c>
      <c r="D29" s="537"/>
      <c r="E29" s="538"/>
      <c r="F29" s="539"/>
      <c r="G29" s="539"/>
      <c r="H29" s="539"/>
      <c r="I29" s="539"/>
      <c r="J29" s="562"/>
      <c r="K29" s="541"/>
      <c r="L29" s="541"/>
      <c r="M29" s="541"/>
      <c r="N29" s="560"/>
      <c r="O29" s="558"/>
      <c r="P29" s="560"/>
      <c r="Q29" s="493"/>
      <c r="R29" s="494"/>
      <c r="S29" s="495"/>
    </row>
    <row r="30" spans="1:37" s="496" customFormat="1" ht="12.9" customHeight="1" x14ac:dyDescent="0.25">
      <c r="A30" s="497"/>
      <c r="B30" s="543"/>
      <c r="C30" s="544"/>
      <c r="D30" s="544"/>
      <c r="E30" s="554"/>
      <c r="F30" s="541"/>
      <c r="G30" s="541"/>
      <c r="H30" s="563"/>
      <c r="I30" s="564"/>
      <c r="J30" s="555"/>
      <c r="K30" s="541"/>
      <c r="L30" s="541"/>
      <c r="M30" s="556" t="s">
        <v>434</v>
      </c>
      <c r="N30" s="499" t="s">
        <v>438</v>
      </c>
      <c r="O30" s="549" t="str">
        <f>UPPER(IF(OR(N30="a",N30="as"),M26,IF(OR(N30="b",N30="bs"),M34,)))</f>
        <v>HORVÁTH</v>
      </c>
      <c r="P30" s="567"/>
      <c r="Q30" s="493"/>
      <c r="R30" s="494"/>
      <c r="S30" s="495"/>
    </row>
    <row r="31" spans="1:37" s="496" customFormat="1" ht="12.9" customHeight="1" x14ac:dyDescent="0.25">
      <c r="A31" s="497">
        <v>13</v>
      </c>
      <c r="B31" s="536">
        <f>IF($E31="","",VLOOKUP($E31,'VI.kcs.-U16-F elo'!$A$7:$O$22,14))</f>
        <v>0</v>
      </c>
      <c r="C31" s="537">
        <f>IF($E31="","",VLOOKUP($E31,'VI.kcs.-U16-F elo'!$A$7:$O$22,15))</f>
        <v>0</v>
      </c>
      <c r="D31" s="537" t="str">
        <f>IF($E31="","",VLOOKUP($E31,'VI.kcs.-U16-F elo'!$A$7:$O$22,5))</f>
        <v>110704</v>
      </c>
      <c r="E31" s="538">
        <v>4</v>
      </c>
      <c r="F31" s="551" t="str">
        <f>UPPER(IF($E31="","",VLOOKUP($E31,'VI.kcs.-U16-F elo'!$A$7:$O$22,2)))</f>
        <v>HORVÁTH</v>
      </c>
      <c r="G31" s="551" t="str">
        <f>IF($E31="","",VLOOKUP($E31,'VI.kcs.-U16-F elo'!$A$7:$O$22,3))</f>
        <v>Barnabás</v>
      </c>
      <c r="H31" s="551"/>
      <c r="I31" s="551" t="str">
        <f>IF($E31="","",VLOOKUP($E31,'VI.kcs.-U16-F elo'!$A$7:$O$22,4))</f>
        <v>Siófoki Beszédes József Általános Iskola</v>
      </c>
      <c r="J31" s="565"/>
      <c r="K31" s="541"/>
      <c r="L31" s="541"/>
      <c r="M31" s="541"/>
      <c r="N31" s="560"/>
      <c r="O31" s="541" t="s">
        <v>787</v>
      </c>
      <c r="P31" s="558"/>
      <c r="Q31" s="493"/>
      <c r="R31" s="494"/>
      <c r="S31" s="495"/>
    </row>
    <row r="32" spans="1:37" s="496" customFormat="1" ht="12.9" customHeight="1" x14ac:dyDescent="0.25">
      <c r="A32" s="497"/>
      <c r="B32" s="543"/>
      <c r="C32" s="544"/>
      <c r="D32" s="544"/>
      <c r="E32" s="554"/>
      <c r="F32" s="546"/>
      <c r="G32" s="546"/>
      <c r="H32" s="547"/>
      <c r="I32" s="556" t="s">
        <v>434</v>
      </c>
      <c r="J32" s="498" t="s">
        <v>437</v>
      </c>
      <c r="K32" s="549" t="str">
        <f>UPPER(IF(OR(J32="a",J32="as"),F31,IF(OR(J32="b",J32="bs"),F33,)))</f>
        <v>HORVÁTH</v>
      </c>
      <c r="L32" s="549"/>
      <c r="M32" s="541"/>
      <c r="N32" s="560"/>
      <c r="O32" s="558"/>
      <c r="P32" s="558"/>
      <c r="Q32" s="493"/>
      <c r="R32" s="494"/>
      <c r="S32" s="495"/>
    </row>
    <row r="33" spans="1:19" s="496" customFormat="1" ht="12.9" customHeight="1" x14ac:dyDescent="0.25">
      <c r="A33" s="497">
        <v>14</v>
      </c>
      <c r="B33" s="536">
        <f>IF($E33="","",VLOOKUP($E33,'VI.kcs.-U16-F elo'!$A$7:$O$22,14))</f>
        <v>0</v>
      </c>
      <c r="C33" s="537">
        <f>IF($E33="","",VLOOKUP($E33,'VI.kcs.-U16-F elo'!$A$7:$O$22,15))</f>
        <v>0</v>
      </c>
      <c r="D33" s="537" t="str">
        <f>IF($E33="","",VLOOKUP($E33,'VI.kcs.-U16-F elo'!$A$7:$O$22,5))</f>
        <v>100716</v>
      </c>
      <c r="E33" s="538">
        <v>8</v>
      </c>
      <c r="F33" s="551" t="str">
        <f>UPPER(IF($E33="","",VLOOKUP($E33,'VI.kcs.-U16-F elo'!$A$7:$O$22,2)))</f>
        <v>TÓTH</v>
      </c>
      <c r="G33" s="551" t="str">
        <f>IF($E33="","",VLOOKUP($E33,'VI.kcs.-U16-F elo'!$A$7:$O$22,3))</f>
        <v>Ákos</v>
      </c>
      <c r="H33" s="551"/>
      <c r="I33" s="551" t="str">
        <f>IF($E33="","",VLOOKUP($E33,'VI.kcs.-U16-F elo'!$A$7:$O$22,4))</f>
        <v>Lorántffy Zs. Kaposvár</v>
      </c>
      <c r="J33" s="552"/>
      <c r="K33" s="541" t="s">
        <v>760</v>
      </c>
      <c r="L33" s="553"/>
      <c r="M33" s="541"/>
      <c r="N33" s="560"/>
      <c r="O33" s="558"/>
      <c r="P33" s="558"/>
      <c r="Q33" s="493"/>
      <c r="R33" s="494"/>
      <c r="S33" s="495"/>
    </row>
    <row r="34" spans="1:19" s="496" customFormat="1" ht="12.9" customHeight="1" x14ac:dyDescent="0.25">
      <c r="A34" s="497"/>
      <c r="B34" s="543"/>
      <c r="C34" s="544"/>
      <c r="D34" s="544"/>
      <c r="E34" s="554"/>
      <c r="F34" s="546"/>
      <c r="G34" s="546"/>
      <c r="H34" s="547"/>
      <c r="I34" s="541"/>
      <c r="J34" s="555"/>
      <c r="K34" s="556" t="s">
        <v>434</v>
      </c>
      <c r="L34" s="499" t="s">
        <v>437</v>
      </c>
      <c r="M34" s="549" t="str">
        <f>UPPER(IF(OR(L34="a",L34="as"),K32,IF(OR(L34="b",L34="bs"),K36,)))</f>
        <v>HORVÁTH</v>
      </c>
      <c r="N34" s="567"/>
      <c r="O34" s="558"/>
      <c r="P34" s="558"/>
      <c r="Q34" s="493"/>
      <c r="R34" s="494"/>
      <c r="S34" s="495"/>
    </row>
    <row r="35" spans="1:19" s="496" customFormat="1" ht="12.9" customHeight="1" x14ac:dyDescent="0.25">
      <c r="A35" s="497">
        <v>15</v>
      </c>
      <c r="B35" s="536" t="str">
        <f>IF($E35="","",VLOOKUP($E35,'VI.kcs.-U16-F elo'!$A$7:$O$22,14))</f>
        <v/>
      </c>
      <c r="C35" s="537" t="str">
        <f>IF($E35="","",VLOOKUP($E35,'VI.kcs.-U16-F elo'!$A$7:$O$22,15))</f>
        <v/>
      </c>
      <c r="D35" s="537" t="str">
        <f>IF($E35="","",VLOOKUP($E35,'VI.kcs.-U16-F elo'!$A$7:$O$22,5))</f>
        <v/>
      </c>
      <c r="E35" s="538"/>
      <c r="F35" s="551" t="str">
        <f>UPPER(IF($E35="","",VLOOKUP($E35,'VI.kcs.-U16-F elo'!$A$7:$O$22,2)))</f>
        <v/>
      </c>
      <c r="G35" s="551" t="str">
        <f>IF($E35="","",VLOOKUP($E35,'VI.kcs.-U16-F elo'!$A$7:$O$22,3))</f>
        <v/>
      </c>
      <c r="H35" s="551"/>
      <c r="I35" s="551" t="str">
        <f>IF($E35="","",VLOOKUP($E35,'VI.kcs.-U16-F elo'!$A$7:$O$22,4))</f>
        <v/>
      </c>
      <c r="J35" s="540"/>
      <c r="K35" s="541"/>
      <c r="L35" s="559"/>
      <c r="M35" s="541" t="s">
        <v>786</v>
      </c>
      <c r="N35" s="558"/>
      <c r="O35" s="558"/>
      <c r="P35" s="558"/>
      <c r="Q35" s="493"/>
      <c r="R35" s="494"/>
      <c r="S35" s="495"/>
    </row>
    <row r="36" spans="1:19" s="496" customFormat="1" ht="12.9" customHeight="1" x14ac:dyDescent="0.25">
      <c r="A36" s="497"/>
      <c r="B36" s="543"/>
      <c r="C36" s="544"/>
      <c r="D36" s="544"/>
      <c r="E36" s="545"/>
      <c r="F36" s="546"/>
      <c r="G36" s="546"/>
      <c r="H36" s="547"/>
      <c r="I36" s="556" t="s">
        <v>434</v>
      </c>
      <c r="J36" s="498" t="s">
        <v>438</v>
      </c>
      <c r="K36" s="549" t="str">
        <f>UPPER(IF(OR(J36="a",J36="as"),F35,IF(OR(J36="b",J36="bs"),F37,)))</f>
        <v>MONOK</v>
      </c>
      <c r="L36" s="561"/>
      <c r="M36" s="541"/>
      <c r="N36" s="558"/>
      <c r="O36" s="558"/>
      <c r="P36" s="558"/>
      <c r="Q36" s="493"/>
      <c r="R36" s="494"/>
      <c r="S36" s="495"/>
    </row>
    <row r="37" spans="1:19" s="496" customFormat="1" ht="12.9" customHeight="1" x14ac:dyDescent="0.25">
      <c r="A37" s="490">
        <v>16</v>
      </c>
      <c r="B37" s="536">
        <f>IF($E37="","",VLOOKUP($E37,'VI.kcs.-U16-F elo'!$A$7:$O$22,14))</f>
        <v>0</v>
      </c>
      <c r="C37" s="537">
        <f>IF($E37="","",VLOOKUP($E37,'VI.kcs.-U16-F elo'!$A$7:$O$22,15))</f>
        <v>0</v>
      </c>
      <c r="D37" s="537" t="str">
        <f>IF($E37="","",VLOOKUP($E37,'VI.kcs.-U16-F elo'!$A$7:$O$22,5))</f>
        <v>100322</v>
      </c>
      <c r="E37" s="538">
        <v>6</v>
      </c>
      <c r="F37" s="539" t="str">
        <f>UPPER(IF($E37="","",VLOOKUP($E37,'VI.kcs.-U16-F elo'!$A$7:$O$22,2)))</f>
        <v>MONOK</v>
      </c>
      <c r="G37" s="539" t="str">
        <f>IF($E37="","",VLOOKUP($E37,'VI.kcs.-U16-F elo'!$A$7:$O$22,3))</f>
        <v>Zalán</v>
      </c>
      <c r="H37" s="551"/>
      <c r="I37" s="539" t="str">
        <f>IF($E37="","",VLOOKUP($E37,'VI.kcs.-U16-F elo'!$A$7:$O$22,4))</f>
        <v>K.vári SZC Noszlopy Gáspár Közg. Techn.</v>
      </c>
      <c r="J37" s="562"/>
      <c r="K37" s="541"/>
      <c r="L37" s="541"/>
      <c r="M37" s="541"/>
      <c r="N37" s="558"/>
      <c r="O37" s="558"/>
      <c r="P37" s="558"/>
      <c r="Q37" s="493"/>
      <c r="R37" s="494"/>
      <c r="S37" s="495"/>
    </row>
    <row r="38" spans="1:19" s="496" customFormat="1" ht="9.6" customHeight="1" x14ac:dyDescent="0.25">
      <c r="A38" s="569"/>
      <c r="B38" s="545"/>
      <c r="C38" s="545"/>
      <c r="D38" s="545"/>
      <c r="E38" s="545"/>
      <c r="F38" s="564"/>
      <c r="G38" s="564"/>
      <c r="H38" s="568"/>
      <c r="I38" s="541"/>
      <c r="J38" s="555"/>
      <c r="K38" s="541"/>
      <c r="L38" s="541"/>
      <c r="M38" s="541"/>
      <c r="N38" s="558"/>
      <c r="O38" s="558"/>
      <c r="P38" s="558"/>
      <c r="Q38" s="493"/>
      <c r="R38" s="494"/>
      <c r="S38" s="495"/>
    </row>
    <row r="39" spans="1:19" s="496" customFormat="1" ht="9.6" customHeight="1" x14ac:dyDescent="0.25">
      <c r="A39" s="570"/>
      <c r="B39" s="571"/>
      <c r="C39" s="571"/>
      <c r="D39" s="571"/>
      <c r="E39" s="545"/>
      <c r="F39" s="571"/>
      <c r="G39" s="571"/>
      <c r="H39" s="571"/>
      <c r="I39" s="571"/>
      <c r="J39" s="545"/>
      <c r="K39" s="571"/>
      <c r="L39" s="571"/>
      <c r="M39" s="571"/>
      <c r="N39" s="572"/>
      <c r="O39" s="572"/>
      <c r="P39" s="572"/>
      <c r="Q39" s="493"/>
      <c r="R39" s="494"/>
      <c r="S39" s="495"/>
    </row>
    <row r="40" spans="1:19" s="496" customFormat="1" ht="9.6" customHeight="1" x14ac:dyDescent="0.25">
      <c r="A40" s="569"/>
      <c r="B40" s="545"/>
      <c r="C40" s="545"/>
      <c r="D40" s="545"/>
      <c r="E40" s="545"/>
      <c r="F40" s="571"/>
      <c r="G40" s="571"/>
      <c r="I40" s="571"/>
      <c r="J40" s="545"/>
      <c r="K40" s="571"/>
      <c r="L40" s="571"/>
      <c r="M40" s="573"/>
      <c r="N40" s="545"/>
      <c r="O40" s="571"/>
      <c r="P40" s="572"/>
      <c r="Q40" s="493"/>
      <c r="R40" s="494"/>
      <c r="S40" s="495"/>
    </row>
    <row r="41" spans="1:19" s="496" customFormat="1" ht="9.6" customHeight="1" x14ac:dyDescent="0.25">
      <c r="A41" s="569"/>
      <c r="B41" s="571"/>
      <c r="C41" s="571"/>
      <c r="D41" s="571"/>
      <c r="E41" s="545"/>
      <c r="F41" s="571"/>
      <c r="G41" s="571"/>
      <c r="H41" s="571"/>
      <c r="I41" s="571"/>
      <c r="J41" s="545"/>
      <c r="K41" s="571"/>
      <c r="L41" s="571"/>
      <c r="M41" s="571"/>
      <c r="N41" s="572"/>
      <c r="O41" s="571"/>
      <c r="P41" s="572"/>
      <c r="Q41" s="493"/>
      <c r="R41" s="494"/>
      <c r="S41" s="495"/>
    </row>
    <row r="42" spans="1:19" s="496" customFormat="1" ht="9.6" customHeight="1" x14ac:dyDescent="0.25">
      <c r="A42" s="569"/>
      <c r="B42" s="545"/>
      <c r="C42" s="545"/>
      <c r="D42" s="545"/>
      <c r="E42" s="545"/>
      <c r="F42" s="571"/>
      <c r="G42" s="571"/>
      <c r="I42" s="573"/>
      <c r="J42" s="545"/>
      <c r="K42" s="571"/>
      <c r="L42" s="571"/>
      <c r="M42" s="571"/>
      <c r="N42" s="572"/>
      <c r="O42" s="572"/>
      <c r="P42" s="572"/>
      <c r="Q42" s="493"/>
      <c r="R42" s="494"/>
      <c r="S42" s="495"/>
    </row>
    <row r="43" spans="1:19" s="496" customFormat="1" ht="9.6" customHeight="1" x14ac:dyDescent="0.25">
      <c r="A43" s="569"/>
      <c r="B43" s="571"/>
      <c r="C43" s="571"/>
      <c r="D43" s="571"/>
      <c r="E43" s="545"/>
      <c r="F43" s="571"/>
      <c r="G43" s="571"/>
      <c r="H43" s="571"/>
      <c r="I43" s="571"/>
      <c r="J43" s="545"/>
      <c r="K43" s="571"/>
      <c r="L43" s="574"/>
      <c r="M43" s="571"/>
      <c r="N43" s="572"/>
      <c r="O43" s="572"/>
      <c r="P43" s="572"/>
      <c r="Q43" s="493"/>
      <c r="R43" s="494"/>
      <c r="S43" s="495"/>
    </row>
    <row r="44" spans="1:19" s="496" customFormat="1" ht="9.6" customHeight="1" x14ac:dyDescent="0.25">
      <c r="A44" s="569"/>
      <c r="B44" s="545"/>
      <c r="C44" s="545"/>
      <c r="D44" s="545"/>
      <c r="E44" s="545"/>
      <c r="F44" s="571"/>
      <c r="G44" s="571"/>
      <c r="I44" s="571"/>
      <c r="J44" s="545"/>
      <c r="K44" s="573"/>
      <c r="L44" s="545"/>
      <c r="M44" s="571"/>
      <c r="N44" s="572"/>
      <c r="O44" s="572"/>
      <c r="P44" s="572"/>
      <c r="Q44" s="493"/>
      <c r="R44" s="494"/>
      <c r="S44" s="495"/>
    </row>
    <row r="45" spans="1:19" s="496" customFormat="1" ht="9.6" customHeight="1" x14ac:dyDescent="0.25">
      <c r="A45" s="569"/>
      <c r="B45" s="571"/>
      <c r="C45" s="571"/>
      <c r="D45" s="571"/>
      <c r="E45" s="545"/>
      <c r="F45" s="571"/>
      <c r="G45" s="571"/>
      <c r="H45" s="571"/>
      <c r="I45" s="571"/>
      <c r="J45" s="545"/>
      <c r="K45" s="571"/>
      <c r="L45" s="571"/>
      <c r="M45" s="571"/>
      <c r="N45" s="572"/>
      <c r="O45" s="572"/>
      <c r="P45" s="572"/>
      <c r="Q45" s="493"/>
      <c r="R45" s="494"/>
      <c r="S45" s="495"/>
    </row>
    <row r="46" spans="1:19" s="496" customFormat="1" ht="9.6" customHeight="1" x14ac:dyDescent="0.25">
      <c r="A46" s="569"/>
      <c r="B46" s="545"/>
      <c r="C46" s="545"/>
      <c r="D46" s="545"/>
      <c r="E46" s="545"/>
      <c r="F46" s="571"/>
      <c r="G46" s="571"/>
      <c r="I46" s="573"/>
      <c r="J46" s="545"/>
      <c r="K46" s="571"/>
      <c r="L46" s="571"/>
      <c r="M46" s="571"/>
      <c r="N46" s="572"/>
      <c r="O46" s="572"/>
      <c r="P46" s="572"/>
      <c r="Q46" s="493"/>
      <c r="R46" s="494"/>
      <c r="S46" s="495"/>
    </row>
    <row r="47" spans="1:19" s="496" customFormat="1" ht="9.6" customHeight="1" x14ac:dyDescent="0.25">
      <c r="A47" s="570"/>
      <c r="B47" s="571"/>
      <c r="C47" s="571"/>
      <c r="D47" s="571"/>
      <c r="E47" s="545"/>
      <c r="F47" s="571"/>
      <c r="G47" s="571"/>
      <c r="H47" s="571"/>
      <c r="I47" s="571"/>
      <c r="J47" s="545"/>
      <c r="K47" s="571"/>
      <c r="L47" s="571"/>
      <c r="M47" s="571"/>
      <c r="N47" s="571"/>
      <c r="O47" s="491"/>
      <c r="P47" s="491"/>
      <c r="Q47" s="493"/>
      <c r="R47" s="494"/>
      <c r="S47" s="495"/>
    </row>
    <row r="48" spans="1:19" s="285" customFormat="1" ht="6.75" customHeight="1" x14ac:dyDescent="0.25">
      <c r="A48" s="503"/>
      <c r="B48" s="503"/>
      <c r="C48" s="503"/>
      <c r="D48" s="503"/>
      <c r="E48" s="503"/>
      <c r="F48" s="575"/>
      <c r="G48" s="575"/>
      <c r="H48" s="575"/>
      <c r="I48" s="575"/>
      <c r="J48" s="504"/>
      <c r="K48" s="505"/>
      <c r="L48" s="506"/>
      <c r="M48" s="505"/>
      <c r="N48" s="506"/>
      <c r="O48" s="505"/>
      <c r="P48" s="506"/>
      <c r="Q48" s="505"/>
      <c r="R48" s="506"/>
      <c r="S48" s="502"/>
    </row>
    <row r="49" spans="1:18" s="516" customFormat="1" ht="10.5" customHeight="1" x14ac:dyDescent="0.25">
      <c r="A49" s="397" t="s">
        <v>35</v>
      </c>
      <c r="B49" s="398"/>
      <c r="C49" s="398"/>
      <c r="D49" s="399"/>
      <c r="E49" s="507" t="s">
        <v>2</v>
      </c>
      <c r="F49" s="508" t="s">
        <v>37</v>
      </c>
      <c r="G49" s="507"/>
      <c r="H49" s="509"/>
      <c r="I49" s="510"/>
      <c r="J49" s="507" t="s">
        <v>2</v>
      </c>
      <c r="K49" s="508" t="s">
        <v>46</v>
      </c>
      <c r="L49" s="511"/>
      <c r="M49" s="508" t="s">
        <v>47</v>
      </c>
      <c r="N49" s="512"/>
      <c r="O49" s="513" t="s">
        <v>48</v>
      </c>
      <c r="P49" s="513"/>
      <c r="Q49" s="514"/>
      <c r="R49" s="515"/>
    </row>
    <row r="50" spans="1:18" s="516" customFormat="1" ht="9" customHeight="1" x14ac:dyDescent="0.25">
      <c r="A50" s="576" t="s">
        <v>36</v>
      </c>
      <c r="B50" s="577"/>
      <c r="C50" s="578"/>
      <c r="D50" s="579"/>
      <c r="E50" s="580"/>
      <c r="F50" s="435"/>
      <c r="G50" s="517"/>
      <c r="H50" s="435"/>
      <c r="I50" s="428"/>
      <c r="J50" s="581" t="s">
        <v>3</v>
      </c>
      <c r="K50" s="431"/>
      <c r="L50" s="420"/>
      <c r="M50" s="431"/>
      <c r="N50" s="582"/>
      <c r="O50" s="583" t="s">
        <v>38</v>
      </c>
      <c r="P50" s="584"/>
      <c r="Q50" s="584"/>
      <c r="R50" s="585"/>
    </row>
    <row r="51" spans="1:18" s="516" customFormat="1" ht="9" customHeight="1" x14ac:dyDescent="0.25">
      <c r="A51" s="586" t="s">
        <v>45</v>
      </c>
      <c r="B51" s="587"/>
      <c r="C51" s="588"/>
      <c r="D51" s="589"/>
      <c r="E51" s="580"/>
      <c r="F51" s="435"/>
      <c r="G51" s="517"/>
      <c r="H51" s="435"/>
      <c r="I51" s="428"/>
      <c r="J51" s="581" t="s">
        <v>4</v>
      </c>
      <c r="K51" s="431"/>
      <c r="L51" s="420"/>
      <c r="M51" s="431"/>
      <c r="N51" s="582"/>
      <c r="O51" s="590"/>
      <c r="P51" s="591"/>
      <c r="Q51" s="587"/>
      <c r="R51" s="592"/>
    </row>
    <row r="52" spans="1:18" s="516" customFormat="1" ht="9" customHeight="1" x14ac:dyDescent="0.25">
      <c r="A52" s="432"/>
      <c r="B52" s="433"/>
      <c r="C52" s="518"/>
      <c r="D52" s="434"/>
      <c r="E52" s="580"/>
      <c r="F52" s="435"/>
      <c r="G52" s="517"/>
      <c r="H52" s="435"/>
      <c r="I52" s="428"/>
      <c r="J52" s="581" t="s">
        <v>5</v>
      </c>
      <c r="K52" s="431"/>
      <c r="L52" s="420"/>
      <c r="M52" s="431"/>
      <c r="N52" s="582"/>
      <c r="O52" s="583" t="s">
        <v>39</v>
      </c>
      <c r="P52" s="584"/>
      <c r="Q52" s="584"/>
      <c r="R52" s="585"/>
    </row>
    <row r="53" spans="1:18" s="516" customFormat="1" ht="9" customHeight="1" x14ac:dyDescent="0.25">
      <c r="A53" s="437"/>
      <c r="B53" s="438"/>
      <c r="C53" s="438"/>
      <c r="D53" s="439"/>
      <c r="E53" s="580"/>
      <c r="F53" s="435"/>
      <c r="G53" s="517"/>
      <c r="H53" s="435"/>
      <c r="I53" s="428"/>
      <c r="J53" s="581" t="s">
        <v>6</v>
      </c>
      <c r="K53" s="431"/>
      <c r="L53" s="420"/>
      <c r="M53" s="431"/>
      <c r="N53" s="582"/>
      <c r="O53" s="431"/>
      <c r="P53" s="420"/>
      <c r="Q53" s="431"/>
      <c r="R53" s="582"/>
    </row>
    <row r="54" spans="1:18" s="516" customFormat="1" ht="9" customHeight="1" x14ac:dyDescent="0.25">
      <c r="A54" s="441"/>
      <c r="B54" s="442"/>
      <c r="C54" s="442"/>
      <c r="D54" s="443"/>
      <c r="E54" s="580"/>
      <c r="F54" s="435"/>
      <c r="G54" s="517"/>
      <c r="H54" s="435"/>
      <c r="I54" s="428"/>
      <c r="J54" s="581" t="s">
        <v>7</v>
      </c>
      <c r="K54" s="431"/>
      <c r="L54" s="420"/>
      <c r="M54" s="431"/>
      <c r="N54" s="582"/>
      <c r="O54" s="587"/>
      <c r="P54" s="591"/>
      <c r="Q54" s="587"/>
      <c r="R54" s="592"/>
    </row>
    <row r="55" spans="1:18" s="516" customFormat="1" ht="9" customHeight="1" x14ac:dyDescent="0.25">
      <c r="A55" s="444"/>
      <c r="B55" s="445"/>
      <c r="C55" s="438"/>
      <c r="D55" s="439"/>
      <c r="E55" s="580"/>
      <c r="F55" s="435"/>
      <c r="G55" s="517"/>
      <c r="H55" s="435"/>
      <c r="I55" s="428"/>
      <c r="J55" s="581" t="s">
        <v>8</v>
      </c>
      <c r="K55" s="431"/>
      <c r="L55" s="420"/>
      <c r="M55" s="431"/>
      <c r="N55" s="582"/>
      <c r="O55" s="583" t="s">
        <v>28</v>
      </c>
      <c r="P55" s="584"/>
      <c r="Q55" s="584"/>
      <c r="R55" s="585"/>
    </row>
    <row r="56" spans="1:18" s="516" customFormat="1" ht="9" customHeight="1" x14ac:dyDescent="0.25">
      <c r="A56" s="444"/>
      <c r="B56" s="445"/>
      <c r="C56" s="519"/>
      <c r="D56" s="446"/>
      <c r="E56" s="580"/>
      <c r="F56" s="435"/>
      <c r="G56" s="517"/>
      <c r="H56" s="435"/>
      <c r="I56" s="428"/>
      <c r="J56" s="581" t="s">
        <v>9</v>
      </c>
      <c r="K56" s="431"/>
      <c r="L56" s="420"/>
      <c r="M56" s="431"/>
      <c r="N56" s="582"/>
      <c r="O56" s="431"/>
      <c r="P56" s="420"/>
      <c r="Q56" s="431"/>
      <c r="R56" s="582"/>
    </row>
    <row r="57" spans="1:18" s="516" customFormat="1" ht="9" customHeight="1" x14ac:dyDescent="0.25">
      <c r="A57" s="447"/>
      <c r="B57" s="448"/>
      <c r="C57" s="520"/>
      <c r="D57" s="449"/>
      <c r="E57" s="593"/>
      <c r="F57" s="451"/>
      <c r="G57" s="521"/>
      <c r="H57" s="451"/>
      <c r="I57" s="454"/>
      <c r="J57" s="594" t="s">
        <v>10</v>
      </c>
      <c r="K57" s="587"/>
      <c r="L57" s="591"/>
      <c r="M57" s="587"/>
      <c r="N57" s="592"/>
      <c r="O57" s="587" t="str">
        <f>R4</f>
        <v>Nagyistók-Nádasi Judit</v>
      </c>
      <c r="P57" s="591"/>
      <c r="Q57" s="587"/>
      <c r="R57" s="522">
        <f>MIN(4,'VI.kcs.-U16-F elo'!Q5)</f>
        <v>4</v>
      </c>
    </row>
  </sheetData>
  <mergeCells count="1">
    <mergeCell ref="A4:C4"/>
  </mergeCells>
  <conditionalFormatting sqref="G45:I45 G39:I39 H23 H25 H27 H29 H31 H33 H35 H37 G47:I47 G41:I41 G43:I43 H7 H9 H11 H13 H15 H17 H19 H21">
    <cfRule type="expression" dxfId="99" priority="14" stopIfTrue="1">
      <formula>AND($E7&lt;9,$C7&gt;0)</formula>
    </cfRule>
  </conditionalFormatting>
  <conditionalFormatting sqref="I32 I46 I36 K44 I42 K10 M14 K18 K26 K34 M30 M40 O22 I8 I12 I16 I20 I24 I28">
    <cfRule type="expression" dxfId="98" priority="11" stopIfTrue="1">
      <formula>AND($O$1="CU",I8="Umpire")</formula>
    </cfRule>
    <cfRule type="expression" dxfId="97" priority="12" stopIfTrue="1">
      <formula>AND($O$1="CU",I8&lt;&gt;"Umpire",J8&lt;&gt;"")</formula>
    </cfRule>
    <cfRule type="expression" dxfId="96" priority="13" stopIfTrue="1">
      <formula>AND($O$1="CU",I8&lt;&gt;"Umpire")</formula>
    </cfRule>
  </conditionalFormatting>
  <conditionalFormatting sqref="E39 E47 E45 E43 E41">
    <cfRule type="expression" dxfId="95" priority="10" stopIfTrue="1">
      <formula>AND($E39&lt;9,$C39&gt;0)</formula>
    </cfRule>
  </conditionalFormatting>
  <conditionalFormatting sqref="F41 F43 F45 F47 F39">
    <cfRule type="cellIs" dxfId="94" priority="8" stopIfTrue="1" operator="equal">
      <formula>"Bye"</formula>
    </cfRule>
    <cfRule type="expression" dxfId="93" priority="9" stopIfTrue="1">
      <formula>AND($E39&lt;9,$C39&gt;0)</formula>
    </cfRule>
  </conditionalFormatting>
  <conditionalFormatting sqref="M10 M18 M26 M34 O30 O40 M44 O14 Q22 K8 K12 K16 K20 K24 K28 K32 K36 K42 K46">
    <cfRule type="expression" dxfId="92" priority="6" stopIfTrue="1">
      <formula>J8="as"</formula>
    </cfRule>
    <cfRule type="expression" dxfId="91" priority="7" stopIfTrue="1">
      <formula>J8="bs"</formula>
    </cfRule>
  </conditionalFormatting>
  <conditionalFormatting sqref="B41 B43 B45 B47 B39">
    <cfRule type="cellIs" dxfId="90" priority="4" stopIfTrue="1" operator="equal">
      <formula>"QA"</formula>
    </cfRule>
    <cfRule type="cellIs" dxfId="89" priority="5" stopIfTrue="1" operator="equal">
      <formula>"DA"</formula>
    </cfRule>
  </conditionalFormatting>
  <conditionalFormatting sqref="R57 J8 J12 J16 J20 J24 J28 J32 J36 N30 N14 L10 L34 L18 L26 P22">
    <cfRule type="expression" dxfId="88" priority="3" stopIfTrue="1">
      <formula>$O$1="CU"</formula>
    </cfRule>
  </conditionalFormatting>
  <conditionalFormatting sqref="E9 E7 E11 E13 E15 E17 E19 E21 E23 E25 E27 E29 E31 E33 E35 E37">
    <cfRule type="expression" dxfId="87" priority="2" stopIfTrue="1">
      <formula>$E7&lt;5</formula>
    </cfRule>
  </conditionalFormatting>
  <conditionalFormatting sqref="F35 F37 F25 F33 F31 F29 F27 F23 F19 F21 F9 F17 F15 F13 F11 F7">
    <cfRule type="cellIs" dxfId="86" priority="1" stopIfTrue="1" operator="equal">
      <formula>"Bye"</formula>
    </cfRule>
  </conditionalFormatting>
  <printOptions horizontalCentered="1"/>
  <pageMargins left="0.35" right="0.35" top="0.39" bottom="0.39" header="0" footer="0"/>
  <pageSetup paperSize="9" scale="77" orientation="portrait" horizontalDpi="4294967294" verticalDpi="2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739329" r:id="rId4" name="Button 1">
              <controlPr defaultSize="0" print="0" autoFill="0" autoPict="0" macro="[1]!Jun_Show_CU">
                <anchor moveWithCells="1" sizeWithCells="1">
                  <from>
                    <xdr:col>12</xdr:col>
                    <xdr:colOff>525780</xdr:colOff>
                    <xdr:row>0</xdr:row>
                    <xdr:rowOff>7620</xdr:rowOff>
                  </from>
                  <to>
                    <xdr:col>14</xdr:col>
                    <xdr:colOff>373380</xdr:colOff>
                    <xdr:row>0</xdr:row>
                    <xdr:rowOff>175260</xdr:rowOff>
                  </to>
                </anchor>
              </controlPr>
            </control>
          </mc:Choice>
        </mc:AlternateContent>
        <mc:AlternateContent xmlns:mc="http://schemas.openxmlformats.org/markup-compatibility/2006">
          <mc:Choice Requires="x14">
            <control shapeId="739330" r:id="rId5" name="Button 2">
              <controlPr defaultSize="0" print="0" autoFill="0" autoPict="0" macro="[1]!Jun_Hide_CU">
                <anchor moveWithCells="1" sizeWithCells="1">
                  <from>
                    <xdr:col>12</xdr:col>
                    <xdr:colOff>518160</xdr:colOff>
                    <xdr:row>0</xdr:row>
                    <xdr:rowOff>182880</xdr:rowOff>
                  </from>
                  <to>
                    <xdr:col>14</xdr:col>
                    <xdr:colOff>373380</xdr:colOff>
                    <xdr:row>1</xdr:row>
                    <xdr:rowOff>60960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xr:uid="{44789889-0571-484C-A188-1174E0DC437F}">
          <x14:formula1>
            <xm:f>$U$7:$U$16</xm:f>
          </x14:formula1>
          <xm:sqref>I46 JE46 TA46 ACW46 AMS46 AWO46 BGK46 BQG46 CAC46 CJY46 CTU46 DDQ46 DNM46 DXI46 EHE46 ERA46 FAW46 FKS46 FUO46 GEK46 GOG46 GYC46 HHY46 HRU46 IBQ46 ILM46 IVI46 JFE46 JPA46 JYW46 KIS46 KSO46 LCK46 LMG46 LWC46 MFY46 MPU46 MZQ46 NJM46 NTI46 ODE46 ONA46 OWW46 PGS46 PQO46 QAK46 QKG46 QUC46 RDY46 RNU46 RXQ46 SHM46 SRI46 TBE46 TLA46 TUW46 UES46 UOO46 UYK46 VIG46 VSC46 WBY46 WLU46 WVQ46 I65582 JE65582 TA65582 ACW65582 AMS65582 AWO65582 BGK65582 BQG65582 CAC65582 CJY65582 CTU65582 DDQ65582 DNM65582 DXI65582 EHE65582 ERA65582 FAW65582 FKS65582 FUO65582 GEK65582 GOG65582 GYC65582 HHY65582 HRU65582 IBQ65582 ILM65582 IVI65582 JFE65582 JPA65582 JYW65582 KIS65582 KSO65582 LCK65582 LMG65582 LWC65582 MFY65582 MPU65582 MZQ65582 NJM65582 NTI65582 ODE65582 ONA65582 OWW65582 PGS65582 PQO65582 QAK65582 QKG65582 QUC65582 RDY65582 RNU65582 RXQ65582 SHM65582 SRI65582 TBE65582 TLA65582 TUW65582 UES65582 UOO65582 UYK65582 VIG65582 VSC65582 WBY65582 WLU65582 WVQ65582 I131118 JE131118 TA131118 ACW131118 AMS131118 AWO131118 BGK131118 BQG131118 CAC131118 CJY131118 CTU131118 DDQ131118 DNM131118 DXI131118 EHE131118 ERA131118 FAW131118 FKS131118 FUO131118 GEK131118 GOG131118 GYC131118 HHY131118 HRU131118 IBQ131118 ILM131118 IVI131118 JFE131118 JPA131118 JYW131118 KIS131118 KSO131118 LCK131118 LMG131118 LWC131118 MFY131118 MPU131118 MZQ131118 NJM131118 NTI131118 ODE131118 ONA131118 OWW131118 PGS131118 PQO131118 QAK131118 QKG131118 QUC131118 RDY131118 RNU131118 RXQ131118 SHM131118 SRI131118 TBE131118 TLA131118 TUW131118 UES131118 UOO131118 UYK131118 VIG131118 VSC131118 WBY131118 WLU131118 WVQ131118 I196654 JE196654 TA196654 ACW196654 AMS196654 AWO196654 BGK196654 BQG196654 CAC196654 CJY196654 CTU196654 DDQ196654 DNM196654 DXI196654 EHE196654 ERA196654 FAW196654 FKS196654 FUO196654 GEK196654 GOG196654 GYC196654 HHY196654 HRU196654 IBQ196654 ILM196654 IVI196654 JFE196654 JPA196654 JYW196654 KIS196654 KSO196654 LCK196654 LMG196654 LWC196654 MFY196654 MPU196654 MZQ196654 NJM196654 NTI196654 ODE196654 ONA196654 OWW196654 PGS196654 PQO196654 QAK196654 QKG196654 QUC196654 RDY196654 RNU196654 RXQ196654 SHM196654 SRI196654 TBE196654 TLA196654 TUW196654 UES196654 UOO196654 UYK196654 VIG196654 VSC196654 WBY196654 WLU196654 WVQ196654 I262190 JE262190 TA262190 ACW262190 AMS262190 AWO262190 BGK262190 BQG262190 CAC262190 CJY262190 CTU262190 DDQ262190 DNM262190 DXI262190 EHE262190 ERA262190 FAW262190 FKS262190 FUO262190 GEK262190 GOG262190 GYC262190 HHY262190 HRU262190 IBQ262190 ILM262190 IVI262190 JFE262190 JPA262190 JYW262190 KIS262190 KSO262190 LCK262190 LMG262190 LWC262190 MFY262190 MPU262190 MZQ262190 NJM262190 NTI262190 ODE262190 ONA262190 OWW262190 PGS262190 PQO262190 QAK262190 QKG262190 QUC262190 RDY262190 RNU262190 RXQ262190 SHM262190 SRI262190 TBE262190 TLA262190 TUW262190 UES262190 UOO262190 UYK262190 VIG262190 VSC262190 WBY262190 WLU262190 WVQ262190 I327726 JE327726 TA327726 ACW327726 AMS327726 AWO327726 BGK327726 BQG327726 CAC327726 CJY327726 CTU327726 DDQ327726 DNM327726 DXI327726 EHE327726 ERA327726 FAW327726 FKS327726 FUO327726 GEK327726 GOG327726 GYC327726 HHY327726 HRU327726 IBQ327726 ILM327726 IVI327726 JFE327726 JPA327726 JYW327726 KIS327726 KSO327726 LCK327726 LMG327726 LWC327726 MFY327726 MPU327726 MZQ327726 NJM327726 NTI327726 ODE327726 ONA327726 OWW327726 PGS327726 PQO327726 QAK327726 QKG327726 QUC327726 RDY327726 RNU327726 RXQ327726 SHM327726 SRI327726 TBE327726 TLA327726 TUW327726 UES327726 UOO327726 UYK327726 VIG327726 VSC327726 WBY327726 WLU327726 WVQ327726 I393262 JE393262 TA393262 ACW393262 AMS393262 AWO393262 BGK393262 BQG393262 CAC393262 CJY393262 CTU393262 DDQ393262 DNM393262 DXI393262 EHE393262 ERA393262 FAW393262 FKS393262 FUO393262 GEK393262 GOG393262 GYC393262 HHY393262 HRU393262 IBQ393262 ILM393262 IVI393262 JFE393262 JPA393262 JYW393262 KIS393262 KSO393262 LCK393262 LMG393262 LWC393262 MFY393262 MPU393262 MZQ393262 NJM393262 NTI393262 ODE393262 ONA393262 OWW393262 PGS393262 PQO393262 QAK393262 QKG393262 QUC393262 RDY393262 RNU393262 RXQ393262 SHM393262 SRI393262 TBE393262 TLA393262 TUW393262 UES393262 UOO393262 UYK393262 VIG393262 VSC393262 WBY393262 WLU393262 WVQ393262 I458798 JE458798 TA458798 ACW458798 AMS458798 AWO458798 BGK458798 BQG458798 CAC458798 CJY458798 CTU458798 DDQ458798 DNM458798 DXI458798 EHE458798 ERA458798 FAW458798 FKS458798 FUO458798 GEK458798 GOG458798 GYC458798 HHY458798 HRU458798 IBQ458798 ILM458798 IVI458798 JFE458798 JPA458798 JYW458798 KIS458798 KSO458798 LCK458798 LMG458798 LWC458798 MFY458798 MPU458798 MZQ458798 NJM458798 NTI458798 ODE458798 ONA458798 OWW458798 PGS458798 PQO458798 QAK458798 QKG458798 QUC458798 RDY458798 RNU458798 RXQ458798 SHM458798 SRI458798 TBE458798 TLA458798 TUW458798 UES458798 UOO458798 UYK458798 VIG458798 VSC458798 WBY458798 WLU458798 WVQ458798 I524334 JE524334 TA524334 ACW524334 AMS524334 AWO524334 BGK524334 BQG524334 CAC524334 CJY524334 CTU524334 DDQ524334 DNM524334 DXI524334 EHE524334 ERA524334 FAW524334 FKS524334 FUO524334 GEK524334 GOG524334 GYC524334 HHY524334 HRU524334 IBQ524334 ILM524334 IVI524334 JFE524334 JPA524334 JYW524334 KIS524334 KSO524334 LCK524334 LMG524334 LWC524334 MFY524334 MPU524334 MZQ524334 NJM524334 NTI524334 ODE524334 ONA524334 OWW524334 PGS524334 PQO524334 QAK524334 QKG524334 QUC524334 RDY524334 RNU524334 RXQ524334 SHM524334 SRI524334 TBE524334 TLA524334 TUW524334 UES524334 UOO524334 UYK524334 VIG524334 VSC524334 WBY524334 WLU524334 WVQ524334 I589870 JE589870 TA589870 ACW589870 AMS589870 AWO589870 BGK589870 BQG589870 CAC589870 CJY589870 CTU589870 DDQ589870 DNM589870 DXI589870 EHE589870 ERA589870 FAW589870 FKS589870 FUO589870 GEK589870 GOG589870 GYC589870 HHY589870 HRU589870 IBQ589870 ILM589870 IVI589870 JFE589870 JPA589870 JYW589870 KIS589870 KSO589870 LCK589870 LMG589870 LWC589870 MFY589870 MPU589870 MZQ589870 NJM589870 NTI589870 ODE589870 ONA589870 OWW589870 PGS589870 PQO589870 QAK589870 QKG589870 QUC589870 RDY589870 RNU589870 RXQ589870 SHM589870 SRI589870 TBE589870 TLA589870 TUW589870 UES589870 UOO589870 UYK589870 VIG589870 VSC589870 WBY589870 WLU589870 WVQ589870 I655406 JE655406 TA655406 ACW655406 AMS655406 AWO655406 BGK655406 BQG655406 CAC655406 CJY655406 CTU655406 DDQ655406 DNM655406 DXI655406 EHE655406 ERA655406 FAW655406 FKS655406 FUO655406 GEK655406 GOG655406 GYC655406 HHY655406 HRU655406 IBQ655406 ILM655406 IVI655406 JFE655406 JPA655406 JYW655406 KIS655406 KSO655406 LCK655406 LMG655406 LWC655406 MFY655406 MPU655406 MZQ655406 NJM655406 NTI655406 ODE655406 ONA655406 OWW655406 PGS655406 PQO655406 QAK655406 QKG655406 QUC655406 RDY655406 RNU655406 RXQ655406 SHM655406 SRI655406 TBE655406 TLA655406 TUW655406 UES655406 UOO655406 UYK655406 VIG655406 VSC655406 WBY655406 WLU655406 WVQ655406 I720942 JE720942 TA720942 ACW720942 AMS720942 AWO720942 BGK720942 BQG720942 CAC720942 CJY720942 CTU720942 DDQ720942 DNM720942 DXI720942 EHE720942 ERA720942 FAW720942 FKS720942 FUO720942 GEK720942 GOG720942 GYC720942 HHY720942 HRU720942 IBQ720942 ILM720942 IVI720942 JFE720942 JPA720942 JYW720942 KIS720942 KSO720942 LCK720942 LMG720942 LWC720942 MFY720942 MPU720942 MZQ720942 NJM720942 NTI720942 ODE720942 ONA720942 OWW720942 PGS720942 PQO720942 QAK720942 QKG720942 QUC720942 RDY720942 RNU720942 RXQ720942 SHM720942 SRI720942 TBE720942 TLA720942 TUW720942 UES720942 UOO720942 UYK720942 VIG720942 VSC720942 WBY720942 WLU720942 WVQ720942 I786478 JE786478 TA786478 ACW786478 AMS786478 AWO786478 BGK786478 BQG786478 CAC786478 CJY786478 CTU786478 DDQ786478 DNM786478 DXI786478 EHE786478 ERA786478 FAW786478 FKS786478 FUO786478 GEK786478 GOG786478 GYC786478 HHY786478 HRU786478 IBQ786478 ILM786478 IVI786478 JFE786478 JPA786478 JYW786478 KIS786478 KSO786478 LCK786478 LMG786478 LWC786478 MFY786478 MPU786478 MZQ786478 NJM786478 NTI786478 ODE786478 ONA786478 OWW786478 PGS786478 PQO786478 QAK786478 QKG786478 QUC786478 RDY786478 RNU786478 RXQ786478 SHM786478 SRI786478 TBE786478 TLA786478 TUW786478 UES786478 UOO786478 UYK786478 VIG786478 VSC786478 WBY786478 WLU786478 WVQ786478 I852014 JE852014 TA852014 ACW852014 AMS852014 AWO852014 BGK852014 BQG852014 CAC852014 CJY852014 CTU852014 DDQ852014 DNM852014 DXI852014 EHE852014 ERA852014 FAW852014 FKS852014 FUO852014 GEK852014 GOG852014 GYC852014 HHY852014 HRU852014 IBQ852014 ILM852014 IVI852014 JFE852014 JPA852014 JYW852014 KIS852014 KSO852014 LCK852014 LMG852014 LWC852014 MFY852014 MPU852014 MZQ852014 NJM852014 NTI852014 ODE852014 ONA852014 OWW852014 PGS852014 PQO852014 QAK852014 QKG852014 QUC852014 RDY852014 RNU852014 RXQ852014 SHM852014 SRI852014 TBE852014 TLA852014 TUW852014 UES852014 UOO852014 UYK852014 VIG852014 VSC852014 WBY852014 WLU852014 WVQ852014 I917550 JE917550 TA917550 ACW917550 AMS917550 AWO917550 BGK917550 BQG917550 CAC917550 CJY917550 CTU917550 DDQ917550 DNM917550 DXI917550 EHE917550 ERA917550 FAW917550 FKS917550 FUO917550 GEK917550 GOG917550 GYC917550 HHY917550 HRU917550 IBQ917550 ILM917550 IVI917550 JFE917550 JPA917550 JYW917550 KIS917550 KSO917550 LCK917550 LMG917550 LWC917550 MFY917550 MPU917550 MZQ917550 NJM917550 NTI917550 ODE917550 ONA917550 OWW917550 PGS917550 PQO917550 QAK917550 QKG917550 QUC917550 RDY917550 RNU917550 RXQ917550 SHM917550 SRI917550 TBE917550 TLA917550 TUW917550 UES917550 UOO917550 UYK917550 VIG917550 VSC917550 WBY917550 WLU917550 WVQ917550 I983086 JE983086 TA983086 ACW983086 AMS983086 AWO983086 BGK983086 BQG983086 CAC983086 CJY983086 CTU983086 DDQ983086 DNM983086 DXI983086 EHE983086 ERA983086 FAW983086 FKS983086 FUO983086 GEK983086 GOG983086 GYC983086 HHY983086 HRU983086 IBQ983086 ILM983086 IVI983086 JFE983086 JPA983086 JYW983086 KIS983086 KSO983086 LCK983086 LMG983086 LWC983086 MFY983086 MPU983086 MZQ983086 NJM983086 NTI983086 ODE983086 ONA983086 OWW983086 PGS983086 PQO983086 QAK983086 QKG983086 QUC983086 RDY983086 RNU983086 RXQ983086 SHM983086 SRI983086 TBE983086 TLA983086 TUW983086 UES983086 UOO983086 UYK983086 VIG983086 VSC983086 WBY983086 WLU983086 WVQ983086 I42 JE42 TA42 ACW42 AMS42 AWO42 BGK42 BQG42 CAC42 CJY42 CTU42 DDQ42 DNM42 DXI42 EHE42 ERA42 FAW42 FKS42 FUO42 GEK42 GOG42 GYC42 HHY42 HRU42 IBQ42 ILM42 IVI42 JFE42 JPA42 JYW42 KIS42 KSO42 LCK42 LMG42 LWC42 MFY42 MPU42 MZQ42 NJM42 NTI42 ODE42 ONA42 OWW42 PGS42 PQO42 QAK42 QKG42 QUC42 RDY42 RNU42 RXQ42 SHM42 SRI42 TBE42 TLA42 TUW42 UES42 UOO42 UYK42 VIG42 VSC42 WBY42 WLU42 WVQ42 I65578 JE65578 TA65578 ACW65578 AMS65578 AWO65578 BGK65578 BQG65578 CAC65578 CJY65578 CTU65578 DDQ65578 DNM65578 DXI65578 EHE65578 ERA65578 FAW65578 FKS65578 FUO65578 GEK65578 GOG65578 GYC65578 HHY65578 HRU65578 IBQ65578 ILM65578 IVI65578 JFE65578 JPA65578 JYW65578 KIS65578 KSO65578 LCK65578 LMG65578 LWC65578 MFY65578 MPU65578 MZQ65578 NJM65578 NTI65578 ODE65578 ONA65578 OWW65578 PGS65578 PQO65578 QAK65578 QKG65578 QUC65578 RDY65578 RNU65578 RXQ65578 SHM65578 SRI65578 TBE65578 TLA65578 TUW65578 UES65578 UOO65578 UYK65578 VIG65578 VSC65578 WBY65578 WLU65578 WVQ65578 I131114 JE131114 TA131114 ACW131114 AMS131114 AWO131114 BGK131114 BQG131114 CAC131114 CJY131114 CTU131114 DDQ131114 DNM131114 DXI131114 EHE131114 ERA131114 FAW131114 FKS131114 FUO131114 GEK131114 GOG131114 GYC131114 HHY131114 HRU131114 IBQ131114 ILM131114 IVI131114 JFE131114 JPA131114 JYW131114 KIS131114 KSO131114 LCK131114 LMG131114 LWC131114 MFY131114 MPU131114 MZQ131114 NJM131114 NTI131114 ODE131114 ONA131114 OWW131114 PGS131114 PQO131114 QAK131114 QKG131114 QUC131114 RDY131114 RNU131114 RXQ131114 SHM131114 SRI131114 TBE131114 TLA131114 TUW131114 UES131114 UOO131114 UYK131114 VIG131114 VSC131114 WBY131114 WLU131114 WVQ131114 I196650 JE196650 TA196650 ACW196650 AMS196650 AWO196650 BGK196650 BQG196650 CAC196650 CJY196650 CTU196650 DDQ196650 DNM196650 DXI196650 EHE196650 ERA196650 FAW196650 FKS196650 FUO196650 GEK196650 GOG196650 GYC196650 HHY196650 HRU196650 IBQ196650 ILM196650 IVI196650 JFE196650 JPA196650 JYW196650 KIS196650 KSO196650 LCK196650 LMG196650 LWC196650 MFY196650 MPU196650 MZQ196650 NJM196650 NTI196650 ODE196650 ONA196650 OWW196650 PGS196650 PQO196650 QAK196650 QKG196650 QUC196650 RDY196650 RNU196650 RXQ196650 SHM196650 SRI196650 TBE196650 TLA196650 TUW196650 UES196650 UOO196650 UYK196650 VIG196650 VSC196650 WBY196650 WLU196650 WVQ196650 I262186 JE262186 TA262186 ACW262186 AMS262186 AWO262186 BGK262186 BQG262186 CAC262186 CJY262186 CTU262186 DDQ262186 DNM262186 DXI262186 EHE262186 ERA262186 FAW262186 FKS262186 FUO262186 GEK262186 GOG262186 GYC262186 HHY262186 HRU262186 IBQ262186 ILM262186 IVI262186 JFE262186 JPA262186 JYW262186 KIS262186 KSO262186 LCK262186 LMG262186 LWC262186 MFY262186 MPU262186 MZQ262186 NJM262186 NTI262186 ODE262186 ONA262186 OWW262186 PGS262186 PQO262186 QAK262186 QKG262186 QUC262186 RDY262186 RNU262186 RXQ262186 SHM262186 SRI262186 TBE262186 TLA262186 TUW262186 UES262186 UOO262186 UYK262186 VIG262186 VSC262186 WBY262186 WLU262186 WVQ262186 I327722 JE327722 TA327722 ACW327722 AMS327722 AWO327722 BGK327722 BQG327722 CAC327722 CJY327722 CTU327722 DDQ327722 DNM327722 DXI327722 EHE327722 ERA327722 FAW327722 FKS327722 FUO327722 GEK327722 GOG327722 GYC327722 HHY327722 HRU327722 IBQ327722 ILM327722 IVI327722 JFE327722 JPA327722 JYW327722 KIS327722 KSO327722 LCK327722 LMG327722 LWC327722 MFY327722 MPU327722 MZQ327722 NJM327722 NTI327722 ODE327722 ONA327722 OWW327722 PGS327722 PQO327722 QAK327722 QKG327722 QUC327722 RDY327722 RNU327722 RXQ327722 SHM327722 SRI327722 TBE327722 TLA327722 TUW327722 UES327722 UOO327722 UYK327722 VIG327722 VSC327722 WBY327722 WLU327722 WVQ327722 I393258 JE393258 TA393258 ACW393258 AMS393258 AWO393258 BGK393258 BQG393258 CAC393258 CJY393258 CTU393258 DDQ393258 DNM393258 DXI393258 EHE393258 ERA393258 FAW393258 FKS393258 FUO393258 GEK393258 GOG393258 GYC393258 HHY393258 HRU393258 IBQ393258 ILM393258 IVI393258 JFE393258 JPA393258 JYW393258 KIS393258 KSO393258 LCK393258 LMG393258 LWC393258 MFY393258 MPU393258 MZQ393258 NJM393258 NTI393258 ODE393258 ONA393258 OWW393258 PGS393258 PQO393258 QAK393258 QKG393258 QUC393258 RDY393258 RNU393258 RXQ393258 SHM393258 SRI393258 TBE393258 TLA393258 TUW393258 UES393258 UOO393258 UYK393258 VIG393258 VSC393258 WBY393258 WLU393258 WVQ393258 I458794 JE458794 TA458794 ACW458794 AMS458794 AWO458794 BGK458794 BQG458794 CAC458794 CJY458794 CTU458794 DDQ458794 DNM458794 DXI458794 EHE458794 ERA458794 FAW458794 FKS458794 FUO458794 GEK458794 GOG458794 GYC458794 HHY458794 HRU458794 IBQ458794 ILM458794 IVI458794 JFE458794 JPA458794 JYW458794 KIS458794 KSO458794 LCK458794 LMG458794 LWC458794 MFY458794 MPU458794 MZQ458794 NJM458794 NTI458794 ODE458794 ONA458794 OWW458794 PGS458794 PQO458794 QAK458794 QKG458794 QUC458794 RDY458794 RNU458794 RXQ458794 SHM458794 SRI458794 TBE458794 TLA458794 TUW458794 UES458794 UOO458794 UYK458794 VIG458794 VSC458794 WBY458794 WLU458794 WVQ458794 I524330 JE524330 TA524330 ACW524330 AMS524330 AWO524330 BGK524330 BQG524330 CAC524330 CJY524330 CTU524330 DDQ524330 DNM524330 DXI524330 EHE524330 ERA524330 FAW524330 FKS524330 FUO524330 GEK524330 GOG524330 GYC524330 HHY524330 HRU524330 IBQ524330 ILM524330 IVI524330 JFE524330 JPA524330 JYW524330 KIS524330 KSO524330 LCK524330 LMG524330 LWC524330 MFY524330 MPU524330 MZQ524330 NJM524330 NTI524330 ODE524330 ONA524330 OWW524330 PGS524330 PQO524330 QAK524330 QKG524330 QUC524330 RDY524330 RNU524330 RXQ524330 SHM524330 SRI524330 TBE524330 TLA524330 TUW524330 UES524330 UOO524330 UYK524330 VIG524330 VSC524330 WBY524330 WLU524330 WVQ524330 I589866 JE589866 TA589866 ACW589866 AMS589866 AWO589866 BGK589866 BQG589866 CAC589866 CJY589866 CTU589866 DDQ589866 DNM589866 DXI589866 EHE589866 ERA589866 FAW589866 FKS589866 FUO589866 GEK589866 GOG589866 GYC589866 HHY589866 HRU589866 IBQ589866 ILM589866 IVI589866 JFE589866 JPA589866 JYW589866 KIS589866 KSO589866 LCK589866 LMG589866 LWC589866 MFY589866 MPU589866 MZQ589866 NJM589866 NTI589866 ODE589866 ONA589866 OWW589866 PGS589866 PQO589866 QAK589866 QKG589866 QUC589866 RDY589866 RNU589866 RXQ589866 SHM589866 SRI589866 TBE589866 TLA589866 TUW589866 UES589866 UOO589866 UYK589866 VIG589866 VSC589866 WBY589866 WLU589866 WVQ589866 I655402 JE655402 TA655402 ACW655402 AMS655402 AWO655402 BGK655402 BQG655402 CAC655402 CJY655402 CTU655402 DDQ655402 DNM655402 DXI655402 EHE655402 ERA655402 FAW655402 FKS655402 FUO655402 GEK655402 GOG655402 GYC655402 HHY655402 HRU655402 IBQ655402 ILM655402 IVI655402 JFE655402 JPA655402 JYW655402 KIS655402 KSO655402 LCK655402 LMG655402 LWC655402 MFY655402 MPU655402 MZQ655402 NJM655402 NTI655402 ODE655402 ONA655402 OWW655402 PGS655402 PQO655402 QAK655402 QKG655402 QUC655402 RDY655402 RNU655402 RXQ655402 SHM655402 SRI655402 TBE655402 TLA655402 TUW655402 UES655402 UOO655402 UYK655402 VIG655402 VSC655402 WBY655402 WLU655402 WVQ655402 I720938 JE720938 TA720938 ACW720938 AMS720938 AWO720938 BGK720938 BQG720938 CAC720938 CJY720938 CTU720938 DDQ720938 DNM720938 DXI720938 EHE720938 ERA720938 FAW720938 FKS720938 FUO720938 GEK720938 GOG720938 GYC720938 HHY720938 HRU720938 IBQ720938 ILM720938 IVI720938 JFE720938 JPA720938 JYW720938 KIS720938 KSO720938 LCK720938 LMG720938 LWC720938 MFY720938 MPU720938 MZQ720938 NJM720938 NTI720938 ODE720938 ONA720938 OWW720938 PGS720938 PQO720938 QAK720938 QKG720938 QUC720938 RDY720938 RNU720938 RXQ720938 SHM720938 SRI720938 TBE720938 TLA720938 TUW720938 UES720938 UOO720938 UYK720938 VIG720938 VSC720938 WBY720938 WLU720938 WVQ720938 I786474 JE786474 TA786474 ACW786474 AMS786474 AWO786474 BGK786474 BQG786474 CAC786474 CJY786474 CTU786474 DDQ786474 DNM786474 DXI786474 EHE786474 ERA786474 FAW786474 FKS786474 FUO786474 GEK786474 GOG786474 GYC786474 HHY786474 HRU786474 IBQ786474 ILM786474 IVI786474 JFE786474 JPA786474 JYW786474 KIS786474 KSO786474 LCK786474 LMG786474 LWC786474 MFY786474 MPU786474 MZQ786474 NJM786474 NTI786474 ODE786474 ONA786474 OWW786474 PGS786474 PQO786474 QAK786474 QKG786474 QUC786474 RDY786474 RNU786474 RXQ786474 SHM786474 SRI786474 TBE786474 TLA786474 TUW786474 UES786474 UOO786474 UYK786474 VIG786474 VSC786474 WBY786474 WLU786474 WVQ786474 I852010 JE852010 TA852010 ACW852010 AMS852010 AWO852010 BGK852010 BQG852010 CAC852010 CJY852010 CTU852010 DDQ852010 DNM852010 DXI852010 EHE852010 ERA852010 FAW852010 FKS852010 FUO852010 GEK852010 GOG852010 GYC852010 HHY852010 HRU852010 IBQ852010 ILM852010 IVI852010 JFE852010 JPA852010 JYW852010 KIS852010 KSO852010 LCK852010 LMG852010 LWC852010 MFY852010 MPU852010 MZQ852010 NJM852010 NTI852010 ODE852010 ONA852010 OWW852010 PGS852010 PQO852010 QAK852010 QKG852010 QUC852010 RDY852010 RNU852010 RXQ852010 SHM852010 SRI852010 TBE852010 TLA852010 TUW852010 UES852010 UOO852010 UYK852010 VIG852010 VSC852010 WBY852010 WLU852010 WVQ852010 I917546 JE917546 TA917546 ACW917546 AMS917546 AWO917546 BGK917546 BQG917546 CAC917546 CJY917546 CTU917546 DDQ917546 DNM917546 DXI917546 EHE917546 ERA917546 FAW917546 FKS917546 FUO917546 GEK917546 GOG917546 GYC917546 HHY917546 HRU917546 IBQ917546 ILM917546 IVI917546 JFE917546 JPA917546 JYW917546 KIS917546 KSO917546 LCK917546 LMG917546 LWC917546 MFY917546 MPU917546 MZQ917546 NJM917546 NTI917546 ODE917546 ONA917546 OWW917546 PGS917546 PQO917546 QAK917546 QKG917546 QUC917546 RDY917546 RNU917546 RXQ917546 SHM917546 SRI917546 TBE917546 TLA917546 TUW917546 UES917546 UOO917546 UYK917546 VIG917546 VSC917546 WBY917546 WLU917546 WVQ917546 I983082 JE983082 TA983082 ACW983082 AMS983082 AWO983082 BGK983082 BQG983082 CAC983082 CJY983082 CTU983082 DDQ983082 DNM983082 DXI983082 EHE983082 ERA983082 FAW983082 FKS983082 FUO983082 GEK983082 GOG983082 GYC983082 HHY983082 HRU983082 IBQ983082 ILM983082 IVI983082 JFE983082 JPA983082 JYW983082 KIS983082 KSO983082 LCK983082 LMG983082 LWC983082 MFY983082 MPU983082 MZQ983082 NJM983082 NTI983082 ODE983082 ONA983082 OWW983082 PGS983082 PQO983082 QAK983082 QKG983082 QUC983082 RDY983082 RNU983082 RXQ983082 SHM983082 SRI983082 TBE983082 TLA983082 TUW983082 UES983082 UOO983082 UYK983082 VIG983082 VSC983082 WBY983082 WLU983082 WVQ983082 K44 JG44 TC44 ACY44 AMU44 AWQ44 BGM44 BQI44 CAE44 CKA44 CTW44 DDS44 DNO44 DXK44 EHG44 ERC44 FAY44 FKU44 FUQ44 GEM44 GOI44 GYE44 HIA44 HRW44 IBS44 ILO44 IVK44 JFG44 JPC44 JYY44 KIU44 KSQ44 LCM44 LMI44 LWE44 MGA44 MPW44 MZS44 NJO44 NTK44 ODG44 ONC44 OWY44 PGU44 PQQ44 QAM44 QKI44 QUE44 REA44 RNW44 RXS44 SHO44 SRK44 TBG44 TLC44 TUY44 UEU44 UOQ44 UYM44 VII44 VSE44 WCA44 WLW44 WVS44 K65580 JG65580 TC65580 ACY65580 AMU65580 AWQ65580 BGM65580 BQI65580 CAE65580 CKA65580 CTW65580 DDS65580 DNO65580 DXK65580 EHG65580 ERC65580 FAY65580 FKU65580 FUQ65580 GEM65580 GOI65580 GYE65580 HIA65580 HRW65580 IBS65580 ILO65580 IVK65580 JFG65580 JPC65580 JYY65580 KIU65580 KSQ65580 LCM65580 LMI65580 LWE65580 MGA65580 MPW65580 MZS65580 NJO65580 NTK65580 ODG65580 ONC65580 OWY65580 PGU65580 PQQ65580 QAM65580 QKI65580 QUE65580 REA65580 RNW65580 RXS65580 SHO65580 SRK65580 TBG65580 TLC65580 TUY65580 UEU65580 UOQ65580 UYM65580 VII65580 VSE65580 WCA65580 WLW65580 WVS65580 K131116 JG131116 TC131116 ACY131116 AMU131116 AWQ131116 BGM131116 BQI131116 CAE131116 CKA131116 CTW131116 DDS131116 DNO131116 DXK131116 EHG131116 ERC131116 FAY131116 FKU131116 FUQ131116 GEM131116 GOI131116 GYE131116 HIA131116 HRW131116 IBS131116 ILO131116 IVK131116 JFG131116 JPC131116 JYY131116 KIU131116 KSQ131116 LCM131116 LMI131116 LWE131116 MGA131116 MPW131116 MZS131116 NJO131116 NTK131116 ODG131116 ONC131116 OWY131116 PGU131116 PQQ131116 QAM131116 QKI131116 QUE131116 REA131116 RNW131116 RXS131116 SHO131116 SRK131116 TBG131116 TLC131116 TUY131116 UEU131116 UOQ131116 UYM131116 VII131116 VSE131116 WCA131116 WLW131116 WVS131116 K196652 JG196652 TC196652 ACY196652 AMU196652 AWQ196652 BGM196652 BQI196652 CAE196652 CKA196652 CTW196652 DDS196652 DNO196652 DXK196652 EHG196652 ERC196652 FAY196652 FKU196652 FUQ196652 GEM196652 GOI196652 GYE196652 HIA196652 HRW196652 IBS196652 ILO196652 IVK196652 JFG196652 JPC196652 JYY196652 KIU196652 KSQ196652 LCM196652 LMI196652 LWE196652 MGA196652 MPW196652 MZS196652 NJO196652 NTK196652 ODG196652 ONC196652 OWY196652 PGU196652 PQQ196652 QAM196652 QKI196652 QUE196652 REA196652 RNW196652 RXS196652 SHO196652 SRK196652 TBG196652 TLC196652 TUY196652 UEU196652 UOQ196652 UYM196652 VII196652 VSE196652 WCA196652 WLW196652 WVS196652 K262188 JG262188 TC262188 ACY262188 AMU262188 AWQ262188 BGM262188 BQI262188 CAE262188 CKA262188 CTW262188 DDS262188 DNO262188 DXK262188 EHG262188 ERC262188 FAY262188 FKU262188 FUQ262188 GEM262188 GOI262188 GYE262188 HIA262188 HRW262188 IBS262188 ILO262188 IVK262188 JFG262188 JPC262188 JYY262188 KIU262188 KSQ262188 LCM262188 LMI262188 LWE262188 MGA262188 MPW262188 MZS262188 NJO262188 NTK262188 ODG262188 ONC262188 OWY262188 PGU262188 PQQ262188 QAM262188 QKI262188 QUE262188 REA262188 RNW262188 RXS262188 SHO262188 SRK262188 TBG262188 TLC262188 TUY262188 UEU262188 UOQ262188 UYM262188 VII262188 VSE262188 WCA262188 WLW262188 WVS262188 K327724 JG327724 TC327724 ACY327724 AMU327724 AWQ327724 BGM327724 BQI327724 CAE327724 CKA327724 CTW327724 DDS327724 DNO327724 DXK327724 EHG327724 ERC327724 FAY327724 FKU327724 FUQ327724 GEM327724 GOI327724 GYE327724 HIA327724 HRW327724 IBS327724 ILO327724 IVK327724 JFG327724 JPC327724 JYY327724 KIU327724 KSQ327724 LCM327724 LMI327724 LWE327724 MGA327724 MPW327724 MZS327724 NJO327724 NTK327724 ODG327724 ONC327724 OWY327724 PGU327724 PQQ327724 QAM327724 QKI327724 QUE327724 REA327724 RNW327724 RXS327724 SHO327724 SRK327724 TBG327724 TLC327724 TUY327724 UEU327724 UOQ327724 UYM327724 VII327724 VSE327724 WCA327724 WLW327724 WVS327724 K393260 JG393260 TC393260 ACY393260 AMU393260 AWQ393260 BGM393260 BQI393260 CAE393260 CKA393260 CTW393260 DDS393260 DNO393260 DXK393260 EHG393260 ERC393260 FAY393260 FKU393260 FUQ393260 GEM393260 GOI393260 GYE393260 HIA393260 HRW393260 IBS393260 ILO393260 IVK393260 JFG393260 JPC393260 JYY393260 KIU393260 KSQ393260 LCM393260 LMI393260 LWE393260 MGA393260 MPW393260 MZS393260 NJO393260 NTK393260 ODG393260 ONC393260 OWY393260 PGU393260 PQQ393260 QAM393260 QKI393260 QUE393260 REA393260 RNW393260 RXS393260 SHO393260 SRK393260 TBG393260 TLC393260 TUY393260 UEU393260 UOQ393260 UYM393260 VII393260 VSE393260 WCA393260 WLW393260 WVS393260 K458796 JG458796 TC458796 ACY458796 AMU458796 AWQ458796 BGM458796 BQI458796 CAE458796 CKA458796 CTW458796 DDS458796 DNO458796 DXK458796 EHG458796 ERC458796 FAY458796 FKU458796 FUQ458796 GEM458796 GOI458796 GYE458796 HIA458796 HRW458796 IBS458796 ILO458796 IVK458796 JFG458796 JPC458796 JYY458796 KIU458796 KSQ458796 LCM458796 LMI458796 LWE458796 MGA458796 MPW458796 MZS458796 NJO458796 NTK458796 ODG458796 ONC458796 OWY458796 PGU458796 PQQ458796 QAM458796 QKI458796 QUE458796 REA458796 RNW458796 RXS458796 SHO458796 SRK458796 TBG458796 TLC458796 TUY458796 UEU458796 UOQ458796 UYM458796 VII458796 VSE458796 WCA458796 WLW458796 WVS458796 K524332 JG524332 TC524332 ACY524332 AMU524332 AWQ524332 BGM524332 BQI524332 CAE524332 CKA524332 CTW524332 DDS524332 DNO524332 DXK524332 EHG524332 ERC524332 FAY524332 FKU524332 FUQ524332 GEM524332 GOI524332 GYE524332 HIA524332 HRW524332 IBS524332 ILO524332 IVK524332 JFG524332 JPC524332 JYY524332 KIU524332 KSQ524332 LCM524332 LMI524332 LWE524332 MGA524332 MPW524332 MZS524332 NJO524332 NTK524332 ODG524332 ONC524332 OWY524332 PGU524332 PQQ524332 QAM524332 QKI524332 QUE524332 REA524332 RNW524332 RXS524332 SHO524332 SRK524332 TBG524332 TLC524332 TUY524332 UEU524332 UOQ524332 UYM524332 VII524332 VSE524332 WCA524332 WLW524332 WVS524332 K589868 JG589868 TC589868 ACY589868 AMU589868 AWQ589868 BGM589868 BQI589868 CAE589868 CKA589868 CTW589868 DDS589868 DNO589868 DXK589868 EHG589868 ERC589868 FAY589868 FKU589868 FUQ589868 GEM589868 GOI589868 GYE589868 HIA589868 HRW589868 IBS589868 ILO589868 IVK589868 JFG589868 JPC589868 JYY589868 KIU589868 KSQ589868 LCM589868 LMI589868 LWE589868 MGA589868 MPW589868 MZS589868 NJO589868 NTK589868 ODG589868 ONC589868 OWY589868 PGU589868 PQQ589868 QAM589868 QKI589868 QUE589868 REA589868 RNW589868 RXS589868 SHO589868 SRK589868 TBG589868 TLC589868 TUY589868 UEU589868 UOQ589868 UYM589868 VII589868 VSE589868 WCA589868 WLW589868 WVS589868 K655404 JG655404 TC655404 ACY655404 AMU655404 AWQ655404 BGM655404 BQI655404 CAE655404 CKA655404 CTW655404 DDS655404 DNO655404 DXK655404 EHG655404 ERC655404 FAY655404 FKU655404 FUQ655404 GEM655404 GOI655404 GYE655404 HIA655404 HRW655404 IBS655404 ILO655404 IVK655404 JFG655404 JPC655404 JYY655404 KIU655404 KSQ655404 LCM655404 LMI655404 LWE655404 MGA655404 MPW655404 MZS655404 NJO655404 NTK655404 ODG655404 ONC655404 OWY655404 PGU655404 PQQ655404 QAM655404 QKI655404 QUE655404 REA655404 RNW655404 RXS655404 SHO655404 SRK655404 TBG655404 TLC655404 TUY655404 UEU655404 UOQ655404 UYM655404 VII655404 VSE655404 WCA655404 WLW655404 WVS655404 K720940 JG720940 TC720940 ACY720940 AMU720940 AWQ720940 BGM720940 BQI720940 CAE720940 CKA720940 CTW720940 DDS720940 DNO720940 DXK720940 EHG720940 ERC720940 FAY720940 FKU720940 FUQ720940 GEM720940 GOI720940 GYE720940 HIA720940 HRW720940 IBS720940 ILO720940 IVK720940 JFG720940 JPC720940 JYY720940 KIU720940 KSQ720940 LCM720940 LMI720940 LWE720940 MGA720940 MPW720940 MZS720940 NJO720940 NTK720940 ODG720940 ONC720940 OWY720940 PGU720940 PQQ720940 QAM720940 QKI720940 QUE720940 REA720940 RNW720940 RXS720940 SHO720940 SRK720940 TBG720940 TLC720940 TUY720940 UEU720940 UOQ720940 UYM720940 VII720940 VSE720940 WCA720940 WLW720940 WVS720940 K786476 JG786476 TC786476 ACY786476 AMU786476 AWQ786476 BGM786476 BQI786476 CAE786476 CKA786476 CTW786476 DDS786476 DNO786476 DXK786476 EHG786476 ERC786476 FAY786476 FKU786476 FUQ786476 GEM786476 GOI786476 GYE786476 HIA786476 HRW786476 IBS786476 ILO786476 IVK786476 JFG786476 JPC786476 JYY786476 KIU786476 KSQ786476 LCM786476 LMI786476 LWE786476 MGA786476 MPW786476 MZS786476 NJO786476 NTK786476 ODG786476 ONC786476 OWY786476 PGU786476 PQQ786476 QAM786476 QKI786476 QUE786476 REA786476 RNW786476 RXS786476 SHO786476 SRK786476 TBG786476 TLC786476 TUY786476 UEU786476 UOQ786476 UYM786476 VII786476 VSE786476 WCA786476 WLW786476 WVS786476 K852012 JG852012 TC852012 ACY852012 AMU852012 AWQ852012 BGM852012 BQI852012 CAE852012 CKA852012 CTW852012 DDS852012 DNO852012 DXK852012 EHG852012 ERC852012 FAY852012 FKU852012 FUQ852012 GEM852012 GOI852012 GYE852012 HIA852012 HRW852012 IBS852012 ILO852012 IVK852012 JFG852012 JPC852012 JYY852012 KIU852012 KSQ852012 LCM852012 LMI852012 LWE852012 MGA852012 MPW852012 MZS852012 NJO852012 NTK852012 ODG852012 ONC852012 OWY852012 PGU852012 PQQ852012 QAM852012 QKI852012 QUE852012 REA852012 RNW852012 RXS852012 SHO852012 SRK852012 TBG852012 TLC852012 TUY852012 UEU852012 UOQ852012 UYM852012 VII852012 VSE852012 WCA852012 WLW852012 WVS852012 K917548 JG917548 TC917548 ACY917548 AMU917548 AWQ917548 BGM917548 BQI917548 CAE917548 CKA917548 CTW917548 DDS917548 DNO917548 DXK917548 EHG917548 ERC917548 FAY917548 FKU917548 FUQ917548 GEM917548 GOI917548 GYE917548 HIA917548 HRW917548 IBS917548 ILO917548 IVK917548 JFG917548 JPC917548 JYY917548 KIU917548 KSQ917548 LCM917548 LMI917548 LWE917548 MGA917548 MPW917548 MZS917548 NJO917548 NTK917548 ODG917548 ONC917548 OWY917548 PGU917548 PQQ917548 QAM917548 QKI917548 QUE917548 REA917548 RNW917548 RXS917548 SHO917548 SRK917548 TBG917548 TLC917548 TUY917548 UEU917548 UOQ917548 UYM917548 VII917548 VSE917548 WCA917548 WLW917548 WVS917548 K983084 JG983084 TC983084 ACY983084 AMU983084 AWQ983084 BGM983084 BQI983084 CAE983084 CKA983084 CTW983084 DDS983084 DNO983084 DXK983084 EHG983084 ERC983084 FAY983084 FKU983084 FUQ983084 GEM983084 GOI983084 GYE983084 HIA983084 HRW983084 IBS983084 ILO983084 IVK983084 JFG983084 JPC983084 JYY983084 KIU983084 KSQ983084 LCM983084 LMI983084 LWE983084 MGA983084 MPW983084 MZS983084 NJO983084 NTK983084 ODG983084 ONC983084 OWY983084 PGU983084 PQQ983084 QAM983084 QKI983084 QUE983084 REA983084 RNW983084 RXS983084 SHO983084 SRK983084 TBG983084 TLC983084 TUY983084 UEU983084 UOQ983084 UYM983084 VII983084 VSE983084 WCA983084 WLW983084 WVS983084 M40 JI40 TE40 ADA40 AMW40 AWS40 BGO40 BQK40 CAG40 CKC40 CTY40 DDU40 DNQ40 DXM40 EHI40 ERE40 FBA40 FKW40 FUS40 GEO40 GOK40 GYG40 HIC40 HRY40 IBU40 ILQ40 IVM40 JFI40 JPE40 JZA40 KIW40 KSS40 LCO40 LMK40 LWG40 MGC40 MPY40 MZU40 NJQ40 NTM40 ODI40 ONE40 OXA40 PGW40 PQS40 QAO40 QKK40 QUG40 REC40 RNY40 RXU40 SHQ40 SRM40 TBI40 TLE40 TVA40 UEW40 UOS40 UYO40 VIK40 VSG40 WCC40 WLY40 WVU40 M65576 JI65576 TE65576 ADA65576 AMW65576 AWS65576 BGO65576 BQK65576 CAG65576 CKC65576 CTY65576 DDU65576 DNQ65576 DXM65576 EHI65576 ERE65576 FBA65576 FKW65576 FUS65576 GEO65576 GOK65576 GYG65576 HIC65576 HRY65576 IBU65576 ILQ65576 IVM65576 JFI65576 JPE65576 JZA65576 KIW65576 KSS65576 LCO65576 LMK65576 LWG65576 MGC65576 MPY65576 MZU65576 NJQ65576 NTM65576 ODI65576 ONE65576 OXA65576 PGW65576 PQS65576 QAO65576 QKK65576 QUG65576 REC65576 RNY65576 RXU65576 SHQ65576 SRM65576 TBI65576 TLE65576 TVA65576 UEW65576 UOS65576 UYO65576 VIK65576 VSG65576 WCC65576 WLY65576 WVU65576 M131112 JI131112 TE131112 ADA131112 AMW131112 AWS131112 BGO131112 BQK131112 CAG131112 CKC131112 CTY131112 DDU131112 DNQ131112 DXM131112 EHI131112 ERE131112 FBA131112 FKW131112 FUS131112 GEO131112 GOK131112 GYG131112 HIC131112 HRY131112 IBU131112 ILQ131112 IVM131112 JFI131112 JPE131112 JZA131112 KIW131112 KSS131112 LCO131112 LMK131112 LWG131112 MGC131112 MPY131112 MZU131112 NJQ131112 NTM131112 ODI131112 ONE131112 OXA131112 PGW131112 PQS131112 QAO131112 QKK131112 QUG131112 REC131112 RNY131112 RXU131112 SHQ131112 SRM131112 TBI131112 TLE131112 TVA131112 UEW131112 UOS131112 UYO131112 VIK131112 VSG131112 WCC131112 WLY131112 WVU131112 M196648 JI196648 TE196648 ADA196648 AMW196648 AWS196648 BGO196648 BQK196648 CAG196648 CKC196648 CTY196648 DDU196648 DNQ196648 DXM196648 EHI196648 ERE196648 FBA196648 FKW196648 FUS196648 GEO196648 GOK196648 GYG196648 HIC196648 HRY196648 IBU196648 ILQ196648 IVM196648 JFI196648 JPE196648 JZA196648 KIW196648 KSS196648 LCO196648 LMK196648 LWG196648 MGC196648 MPY196648 MZU196648 NJQ196648 NTM196648 ODI196648 ONE196648 OXA196648 PGW196648 PQS196648 QAO196648 QKK196648 QUG196648 REC196648 RNY196648 RXU196648 SHQ196648 SRM196648 TBI196648 TLE196648 TVA196648 UEW196648 UOS196648 UYO196648 VIK196648 VSG196648 WCC196648 WLY196648 WVU196648 M262184 JI262184 TE262184 ADA262184 AMW262184 AWS262184 BGO262184 BQK262184 CAG262184 CKC262184 CTY262184 DDU262184 DNQ262184 DXM262184 EHI262184 ERE262184 FBA262184 FKW262184 FUS262184 GEO262184 GOK262184 GYG262184 HIC262184 HRY262184 IBU262184 ILQ262184 IVM262184 JFI262184 JPE262184 JZA262184 KIW262184 KSS262184 LCO262184 LMK262184 LWG262184 MGC262184 MPY262184 MZU262184 NJQ262184 NTM262184 ODI262184 ONE262184 OXA262184 PGW262184 PQS262184 QAO262184 QKK262184 QUG262184 REC262184 RNY262184 RXU262184 SHQ262184 SRM262184 TBI262184 TLE262184 TVA262184 UEW262184 UOS262184 UYO262184 VIK262184 VSG262184 WCC262184 WLY262184 WVU262184 M327720 JI327720 TE327720 ADA327720 AMW327720 AWS327720 BGO327720 BQK327720 CAG327720 CKC327720 CTY327720 DDU327720 DNQ327720 DXM327720 EHI327720 ERE327720 FBA327720 FKW327720 FUS327720 GEO327720 GOK327720 GYG327720 HIC327720 HRY327720 IBU327720 ILQ327720 IVM327720 JFI327720 JPE327720 JZA327720 KIW327720 KSS327720 LCO327720 LMK327720 LWG327720 MGC327720 MPY327720 MZU327720 NJQ327720 NTM327720 ODI327720 ONE327720 OXA327720 PGW327720 PQS327720 QAO327720 QKK327720 QUG327720 REC327720 RNY327720 RXU327720 SHQ327720 SRM327720 TBI327720 TLE327720 TVA327720 UEW327720 UOS327720 UYO327720 VIK327720 VSG327720 WCC327720 WLY327720 WVU327720 M393256 JI393256 TE393256 ADA393256 AMW393256 AWS393256 BGO393256 BQK393256 CAG393256 CKC393256 CTY393256 DDU393256 DNQ393256 DXM393256 EHI393256 ERE393256 FBA393256 FKW393256 FUS393256 GEO393256 GOK393256 GYG393256 HIC393256 HRY393256 IBU393256 ILQ393256 IVM393256 JFI393256 JPE393256 JZA393256 KIW393256 KSS393256 LCO393256 LMK393256 LWG393256 MGC393256 MPY393256 MZU393256 NJQ393256 NTM393256 ODI393256 ONE393256 OXA393256 PGW393256 PQS393256 QAO393256 QKK393256 QUG393256 REC393256 RNY393256 RXU393256 SHQ393256 SRM393256 TBI393256 TLE393256 TVA393256 UEW393256 UOS393256 UYO393256 VIK393256 VSG393256 WCC393256 WLY393256 WVU393256 M458792 JI458792 TE458792 ADA458792 AMW458792 AWS458792 BGO458792 BQK458792 CAG458792 CKC458792 CTY458792 DDU458792 DNQ458792 DXM458792 EHI458792 ERE458792 FBA458792 FKW458792 FUS458792 GEO458792 GOK458792 GYG458792 HIC458792 HRY458792 IBU458792 ILQ458792 IVM458792 JFI458792 JPE458792 JZA458792 KIW458792 KSS458792 LCO458792 LMK458792 LWG458792 MGC458792 MPY458792 MZU458792 NJQ458792 NTM458792 ODI458792 ONE458792 OXA458792 PGW458792 PQS458792 QAO458792 QKK458792 QUG458792 REC458792 RNY458792 RXU458792 SHQ458792 SRM458792 TBI458792 TLE458792 TVA458792 UEW458792 UOS458792 UYO458792 VIK458792 VSG458792 WCC458792 WLY458792 WVU458792 M524328 JI524328 TE524328 ADA524328 AMW524328 AWS524328 BGO524328 BQK524328 CAG524328 CKC524328 CTY524328 DDU524328 DNQ524328 DXM524328 EHI524328 ERE524328 FBA524328 FKW524328 FUS524328 GEO524328 GOK524328 GYG524328 HIC524328 HRY524328 IBU524328 ILQ524328 IVM524328 JFI524328 JPE524328 JZA524328 KIW524328 KSS524328 LCO524328 LMK524328 LWG524328 MGC524328 MPY524328 MZU524328 NJQ524328 NTM524328 ODI524328 ONE524328 OXA524328 PGW524328 PQS524328 QAO524328 QKK524328 QUG524328 REC524328 RNY524328 RXU524328 SHQ524328 SRM524328 TBI524328 TLE524328 TVA524328 UEW524328 UOS524328 UYO524328 VIK524328 VSG524328 WCC524328 WLY524328 WVU524328 M589864 JI589864 TE589864 ADA589864 AMW589864 AWS589864 BGO589864 BQK589864 CAG589864 CKC589864 CTY589864 DDU589864 DNQ589864 DXM589864 EHI589864 ERE589864 FBA589864 FKW589864 FUS589864 GEO589864 GOK589864 GYG589864 HIC589864 HRY589864 IBU589864 ILQ589864 IVM589864 JFI589864 JPE589864 JZA589864 KIW589864 KSS589864 LCO589864 LMK589864 LWG589864 MGC589864 MPY589864 MZU589864 NJQ589864 NTM589864 ODI589864 ONE589864 OXA589864 PGW589864 PQS589864 QAO589864 QKK589864 QUG589864 REC589864 RNY589864 RXU589864 SHQ589864 SRM589864 TBI589864 TLE589864 TVA589864 UEW589864 UOS589864 UYO589864 VIK589864 VSG589864 WCC589864 WLY589864 WVU589864 M655400 JI655400 TE655400 ADA655400 AMW655400 AWS655400 BGO655400 BQK655400 CAG655400 CKC655400 CTY655400 DDU655400 DNQ655400 DXM655400 EHI655400 ERE655400 FBA655400 FKW655400 FUS655400 GEO655400 GOK655400 GYG655400 HIC655400 HRY655400 IBU655400 ILQ655400 IVM655400 JFI655400 JPE655400 JZA655400 KIW655400 KSS655400 LCO655400 LMK655400 LWG655400 MGC655400 MPY655400 MZU655400 NJQ655400 NTM655400 ODI655400 ONE655400 OXA655400 PGW655400 PQS655400 QAO655400 QKK655400 QUG655400 REC655400 RNY655400 RXU655400 SHQ655400 SRM655400 TBI655400 TLE655400 TVA655400 UEW655400 UOS655400 UYO655400 VIK655400 VSG655400 WCC655400 WLY655400 WVU655400 M720936 JI720936 TE720936 ADA720936 AMW720936 AWS720936 BGO720936 BQK720936 CAG720936 CKC720936 CTY720936 DDU720936 DNQ720936 DXM720936 EHI720936 ERE720936 FBA720936 FKW720936 FUS720936 GEO720936 GOK720936 GYG720936 HIC720936 HRY720936 IBU720936 ILQ720936 IVM720936 JFI720936 JPE720936 JZA720936 KIW720936 KSS720936 LCO720936 LMK720936 LWG720936 MGC720936 MPY720936 MZU720936 NJQ720936 NTM720936 ODI720936 ONE720936 OXA720936 PGW720936 PQS720936 QAO720936 QKK720936 QUG720936 REC720936 RNY720936 RXU720936 SHQ720936 SRM720936 TBI720936 TLE720936 TVA720936 UEW720936 UOS720936 UYO720936 VIK720936 VSG720936 WCC720936 WLY720936 WVU720936 M786472 JI786472 TE786472 ADA786472 AMW786472 AWS786472 BGO786472 BQK786472 CAG786472 CKC786472 CTY786472 DDU786472 DNQ786472 DXM786472 EHI786472 ERE786472 FBA786472 FKW786472 FUS786472 GEO786472 GOK786472 GYG786472 HIC786472 HRY786472 IBU786472 ILQ786472 IVM786472 JFI786472 JPE786472 JZA786472 KIW786472 KSS786472 LCO786472 LMK786472 LWG786472 MGC786472 MPY786472 MZU786472 NJQ786472 NTM786472 ODI786472 ONE786472 OXA786472 PGW786472 PQS786472 QAO786472 QKK786472 QUG786472 REC786472 RNY786472 RXU786472 SHQ786472 SRM786472 TBI786472 TLE786472 TVA786472 UEW786472 UOS786472 UYO786472 VIK786472 VSG786472 WCC786472 WLY786472 WVU786472 M852008 JI852008 TE852008 ADA852008 AMW852008 AWS852008 BGO852008 BQK852008 CAG852008 CKC852008 CTY852008 DDU852008 DNQ852008 DXM852008 EHI852008 ERE852008 FBA852008 FKW852008 FUS852008 GEO852008 GOK852008 GYG852008 HIC852008 HRY852008 IBU852008 ILQ852008 IVM852008 JFI852008 JPE852008 JZA852008 KIW852008 KSS852008 LCO852008 LMK852008 LWG852008 MGC852008 MPY852008 MZU852008 NJQ852008 NTM852008 ODI852008 ONE852008 OXA852008 PGW852008 PQS852008 QAO852008 QKK852008 QUG852008 REC852008 RNY852008 RXU852008 SHQ852008 SRM852008 TBI852008 TLE852008 TVA852008 UEW852008 UOS852008 UYO852008 VIK852008 VSG852008 WCC852008 WLY852008 WVU852008 M917544 JI917544 TE917544 ADA917544 AMW917544 AWS917544 BGO917544 BQK917544 CAG917544 CKC917544 CTY917544 DDU917544 DNQ917544 DXM917544 EHI917544 ERE917544 FBA917544 FKW917544 FUS917544 GEO917544 GOK917544 GYG917544 HIC917544 HRY917544 IBU917544 ILQ917544 IVM917544 JFI917544 JPE917544 JZA917544 KIW917544 KSS917544 LCO917544 LMK917544 LWG917544 MGC917544 MPY917544 MZU917544 NJQ917544 NTM917544 ODI917544 ONE917544 OXA917544 PGW917544 PQS917544 QAO917544 QKK917544 QUG917544 REC917544 RNY917544 RXU917544 SHQ917544 SRM917544 TBI917544 TLE917544 TVA917544 UEW917544 UOS917544 UYO917544 VIK917544 VSG917544 WCC917544 WLY917544 WVU917544 M983080 JI983080 TE983080 ADA983080 AMW983080 AWS983080 BGO983080 BQK983080 CAG983080 CKC983080 CTY983080 DDU983080 DNQ983080 DXM983080 EHI983080 ERE983080 FBA983080 FKW983080 FUS983080 GEO983080 GOK983080 GYG983080 HIC983080 HRY983080 IBU983080 ILQ983080 IVM983080 JFI983080 JPE983080 JZA983080 KIW983080 KSS983080 LCO983080 LMK983080 LWG983080 MGC983080 MPY983080 MZU983080 NJQ983080 NTM983080 ODI983080 ONE983080 OXA983080 PGW983080 PQS983080 QAO983080 QKK983080 QUG983080 REC983080 RNY983080 RXU983080 SHQ983080 SRM983080 TBI983080 TLE983080 TVA983080 UEW983080 UOS983080 UYO983080 VIK983080 VSG983080 WCC983080 WLY983080 WVU983080 I8 JE8 TA8 ACW8 AMS8 AWO8 BGK8 BQG8 CAC8 CJY8 CTU8 DDQ8 DNM8 DXI8 EHE8 ERA8 FAW8 FKS8 FUO8 GEK8 GOG8 GYC8 HHY8 HRU8 IBQ8 ILM8 IVI8 JFE8 JPA8 JYW8 KIS8 KSO8 LCK8 LMG8 LWC8 MFY8 MPU8 MZQ8 NJM8 NTI8 ODE8 ONA8 OWW8 PGS8 PQO8 QAK8 QKG8 QUC8 RDY8 RNU8 RXQ8 SHM8 SRI8 TBE8 TLA8 TUW8 UES8 UOO8 UYK8 VIG8 VSC8 WBY8 WLU8 WVQ8 I65544 JE65544 TA65544 ACW65544 AMS65544 AWO65544 BGK65544 BQG65544 CAC65544 CJY65544 CTU65544 DDQ65544 DNM65544 DXI65544 EHE65544 ERA65544 FAW65544 FKS65544 FUO65544 GEK65544 GOG65544 GYC65544 HHY65544 HRU65544 IBQ65544 ILM65544 IVI65544 JFE65544 JPA65544 JYW65544 KIS65544 KSO65544 LCK65544 LMG65544 LWC65544 MFY65544 MPU65544 MZQ65544 NJM65544 NTI65544 ODE65544 ONA65544 OWW65544 PGS65544 PQO65544 QAK65544 QKG65544 QUC65544 RDY65544 RNU65544 RXQ65544 SHM65544 SRI65544 TBE65544 TLA65544 TUW65544 UES65544 UOO65544 UYK65544 VIG65544 VSC65544 WBY65544 WLU65544 WVQ65544 I131080 JE131080 TA131080 ACW131080 AMS131080 AWO131080 BGK131080 BQG131080 CAC131080 CJY131080 CTU131080 DDQ131080 DNM131080 DXI131080 EHE131080 ERA131080 FAW131080 FKS131080 FUO131080 GEK131080 GOG131080 GYC131080 HHY131080 HRU131080 IBQ131080 ILM131080 IVI131080 JFE131080 JPA131080 JYW131080 KIS131080 KSO131080 LCK131080 LMG131080 LWC131080 MFY131080 MPU131080 MZQ131080 NJM131080 NTI131080 ODE131080 ONA131080 OWW131080 PGS131080 PQO131080 QAK131080 QKG131080 QUC131080 RDY131080 RNU131080 RXQ131080 SHM131080 SRI131080 TBE131080 TLA131080 TUW131080 UES131080 UOO131080 UYK131080 VIG131080 VSC131080 WBY131080 WLU131080 WVQ131080 I196616 JE196616 TA196616 ACW196616 AMS196616 AWO196616 BGK196616 BQG196616 CAC196616 CJY196616 CTU196616 DDQ196616 DNM196616 DXI196616 EHE196616 ERA196616 FAW196616 FKS196616 FUO196616 GEK196616 GOG196616 GYC196616 HHY196616 HRU196616 IBQ196616 ILM196616 IVI196616 JFE196616 JPA196616 JYW196616 KIS196616 KSO196616 LCK196616 LMG196616 LWC196616 MFY196616 MPU196616 MZQ196616 NJM196616 NTI196616 ODE196616 ONA196616 OWW196616 PGS196616 PQO196616 QAK196616 QKG196616 QUC196616 RDY196616 RNU196616 RXQ196616 SHM196616 SRI196616 TBE196616 TLA196616 TUW196616 UES196616 UOO196616 UYK196616 VIG196616 VSC196616 WBY196616 WLU196616 WVQ196616 I262152 JE262152 TA262152 ACW262152 AMS262152 AWO262152 BGK262152 BQG262152 CAC262152 CJY262152 CTU262152 DDQ262152 DNM262152 DXI262152 EHE262152 ERA262152 FAW262152 FKS262152 FUO262152 GEK262152 GOG262152 GYC262152 HHY262152 HRU262152 IBQ262152 ILM262152 IVI262152 JFE262152 JPA262152 JYW262152 KIS262152 KSO262152 LCK262152 LMG262152 LWC262152 MFY262152 MPU262152 MZQ262152 NJM262152 NTI262152 ODE262152 ONA262152 OWW262152 PGS262152 PQO262152 QAK262152 QKG262152 QUC262152 RDY262152 RNU262152 RXQ262152 SHM262152 SRI262152 TBE262152 TLA262152 TUW262152 UES262152 UOO262152 UYK262152 VIG262152 VSC262152 WBY262152 WLU262152 WVQ262152 I327688 JE327688 TA327688 ACW327688 AMS327688 AWO327688 BGK327688 BQG327688 CAC327688 CJY327688 CTU327688 DDQ327688 DNM327688 DXI327688 EHE327688 ERA327688 FAW327688 FKS327688 FUO327688 GEK327688 GOG327688 GYC327688 HHY327688 HRU327688 IBQ327688 ILM327688 IVI327688 JFE327688 JPA327688 JYW327688 KIS327688 KSO327688 LCK327688 LMG327688 LWC327688 MFY327688 MPU327688 MZQ327688 NJM327688 NTI327688 ODE327688 ONA327688 OWW327688 PGS327688 PQO327688 QAK327688 QKG327688 QUC327688 RDY327688 RNU327688 RXQ327688 SHM327688 SRI327688 TBE327688 TLA327688 TUW327688 UES327688 UOO327688 UYK327688 VIG327688 VSC327688 WBY327688 WLU327688 WVQ327688 I393224 JE393224 TA393224 ACW393224 AMS393224 AWO393224 BGK393224 BQG393224 CAC393224 CJY393224 CTU393224 DDQ393224 DNM393224 DXI393224 EHE393224 ERA393224 FAW393224 FKS393224 FUO393224 GEK393224 GOG393224 GYC393224 HHY393224 HRU393224 IBQ393224 ILM393224 IVI393224 JFE393224 JPA393224 JYW393224 KIS393224 KSO393224 LCK393224 LMG393224 LWC393224 MFY393224 MPU393224 MZQ393224 NJM393224 NTI393224 ODE393224 ONA393224 OWW393224 PGS393224 PQO393224 QAK393224 QKG393224 QUC393224 RDY393224 RNU393224 RXQ393224 SHM393224 SRI393224 TBE393224 TLA393224 TUW393224 UES393224 UOO393224 UYK393224 VIG393224 VSC393224 WBY393224 WLU393224 WVQ393224 I458760 JE458760 TA458760 ACW458760 AMS458760 AWO458760 BGK458760 BQG458760 CAC458760 CJY458760 CTU458760 DDQ458760 DNM458760 DXI458760 EHE458760 ERA458760 FAW458760 FKS458760 FUO458760 GEK458760 GOG458760 GYC458760 HHY458760 HRU458760 IBQ458760 ILM458760 IVI458760 JFE458760 JPA458760 JYW458760 KIS458760 KSO458760 LCK458760 LMG458760 LWC458760 MFY458760 MPU458760 MZQ458760 NJM458760 NTI458760 ODE458760 ONA458760 OWW458760 PGS458760 PQO458760 QAK458760 QKG458760 QUC458760 RDY458760 RNU458760 RXQ458760 SHM458760 SRI458760 TBE458760 TLA458760 TUW458760 UES458760 UOO458760 UYK458760 VIG458760 VSC458760 WBY458760 WLU458760 WVQ458760 I524296 JE524296 TA524296 ACW524296 AMS524296 AWO524296 BGK524296 BQG524296 CAC524296 CJY524296 CTU524296 DDQ524296 DNM524296 DXI524296 EHE524296 ERA524296 FAW524296 FKS524296 FUO524296 GEK524296 GOG524296 GYC524296 HHY524296 HRU524296 IBQ524296 ILM524296 IVI524296 JFE524296 JPA524296 JYW524296 KIS524296 KSO524296 LCK524296 LMG524296 LWC524296 MFY524296 MPU524296 MZQ524296 NJM524296 NTI524296 ODE524296 ONA524296 OWW524296 PGS524296 PQO524296 QAK524296 QKG524296 QUC524296 RDY524296 RNU524296 RXQ524296 SHM524296 SRI524296 TBE524296 TLA524296 TUW524296 UES524296 UOO524296 UYK524296 VIG524296 VSC524296 WBY524296 WLU524296 WVQ524296 I589832 JE589832 TA589832 ACW589832 AMS589832 AWO589832 BGK589832 BQG589832 CAC589832 CJY589832 CTU589832 DDQ589832 DNM589832 DXI589832 EHE589832 ERA589832 FAW589832 FKS589832 FUO589832 GEK589832 GOG589832 GYC589832 HHY589832 HRU589832 IBQ589832 ILM589832 IVI589832 JFE589832 JPA589832 JYW589832 KIS589832 KSO589832 LCK589832 LMG589832 LWC589832 MFY589832 MPU589832 MZQ589832 NJM589832 NTI589832 ODE589832 ONA589832 OWW589832 PGS589832 PQO589832 QAK589832 QKG589832 QUC589832 RDY589832 RNU589832 RXQ589832 SHM589832 SRI589832 TBE589832 TLA589832 TUW589832 UES589832 UOO589832 UYK589832 VIG589832 VSC589832 WBY589832 WLU589832 WVQ589832 I655368 JE655368 TA655368 ACW655368 AMS655368 AWO655368 BGK655368 BQG655368 CAC655368 CJY655368 CTU655368 DDQ655368 DNM655368 DXI655368 EHE655368 ERA655368 FAW655368 FKS655368 FUO655368 GEK655368 GOG655368 GYC655368 HHY655368 HRU655368 IBQ655368 ILM655368 IVI655368 JFE655368 JPA655368 JYW655368 KIS655368 KSO655368 LCK655368 LMG655368 LWC655368 MFY655368 MPU655368 MZQ655368 NJM655368 NTI655368 ODE655368 ONA655368 OWW655368 PGS655368 PQO655368 QAK655368 QKG655368 QUC655368 RDY655368 RNU655368 RXQ655368 SHM655368 SRI655368 TBE655368 TLA655368 TUW655368 UES655368 UOO655368 UYK655368 VIG655368 VSC655368 WBY655368 WLU655368 WVQ655368 I720904 JE720904 TA720904 ACW720904 AMS720904 AWO720904 BGK720904 BQG720904 CAC720904 CJY720904 CTU720904 DDQ720904 DNM720904 DXI720904 EHE720904 ERA720904 FAW720904 FKS720904 FUO720904 GEK720904 GOG720904 GYC720904 HHY720904 HRU720904 IBQ720904 ILM720904 IVI720904 JFE720904 JPA720904 JYW720904 KIS720904 KSO720904 LCK720904 LMG720904 LWC720904 MFY720904 MPU720904 MZQ720904 NJM720904 NTI720904 ODE720904 ONA720904 OWW720904 PGS720904 PQO720904 QAK720904 QKG720904 QUC720904 RDY720904 RNU720904 RXQ720904 SHM720904 SRI720904 TBE720904 TLA720904 TUW720904 UES720904 UOO720904 UYK720904 VIG720904 VSC720904 WBY720904 WLU720904 WVQ720904 I786440 JE786440 TA786440 ACW786440 AMS786440 AWO786440 BGK786440 BQG786440 CAC786440 CJY786440 CTU786440 DDQ786440 DNM786440 DXI786440 EHE786440 ERA786440 FAW786440 FKS786440 FUO786440 GEK786440 GOG786440 GYC786440 HHY786440 HRU786440 IBQ786440 ILM786440 IVI786440 JFE786440 JPA786440 JYW786440 KIS786440 KSO786440 LCK786440 LMG786440 LWC786440 MFY786440 MPU786440 MZQ786440 NJM786440 NTI786440 ODE786440 ONA786440 OWW786440 PGS786440 PQO786440 QAK786440 QKG786440 QUC786440 RDY786440 RNU786440 RXQ786440 SHM786440 SRI786440 TBE786440 TLA786440 TUW786440 UES786440 UOO786440 UYK786440 VIG786440 VSC786440 WBY786440 WLU786440 WVQ786440 I851976 JE851976 TA851976 ACW851976 AMS851976 AWO851976 BGK851976 BQG851976 CAC851976 CJY851976 CTU851976 DDQ851976 DNM851976 DXI851976 EHE851976 ERA851976 FAW851976 FKS851976 FUO851976 GEK851976 GOG851976 GYC851976 HHY851976 HRU851976 IBQ851976 ILM851976 IVI851976 JFE851976 JPA851976 JYW851976 KIS851976 KSO851976 LCK851976 LMG851976 LWC851976 MFY851976 MPU851976 MZQ851976 NJM851976 NTI851976 ODE851976 ONA851976 OWW851976 PGS851976 PQO851976 QAK851976 QKG851976 QUC851976 RDY851976 RNU851976 RXQ851976 SHM851976 SRI851976 TBE851976 TLA851976 TUW851976 UES851976 UOO851976 UYK851976 VIG851976 VSC851976 WBY851976 WLU851976 WVQ851976 I917512 JE917512 TA917512 ACW917512 AMS917512 AWO917512 BGK917512 BQG917512 CAC917512 CJY917512 CTU917512 DDQ917512 DNM917512 DXI917512 EHE917512 ERA917512 FAW917512 FKS917512 FUO917512 GEK917512 GOG917512 GYC917512 HHY917512 HRU917512 IBQ917512 ILM917512 IVI917512 JFE917512 JPA917512 JYW917512 KIS917512 KSO917512 LCK917512 LMG917512 LWC917512 MFY917512 MPU917512 MZQ917512 NJM917512 NTI917512 ODE917512 ONA917512 OWW917512 PGS917512 PQO917512 QAK917512 QKG917512 QUC917512 RDY917512 RNU917512 RXQ917512 SHM917512 SRI917512 TBE917512 TLA917512 TUW917512 UES917512 UOO917512 UYK917512 VIG917512 VSC917512 WBY917512 WLU917512 WVQ917512 I983048 JE983048 TA983048 ACW983048 AMS983048 AWO983048 BGK983048 BQG983048 CAC983048 CJY983048 CTU983048 DDQ983048 DNM983048 DXI983048 EHE983048 ERA983048 FAW983048 FKS983048 FUO983048 GEK983048 GOG983048 GYC983048 HHY983048 HRU983048 IBQ983048 ILM983048 IVI983048 JFE983048 JPA983048 JYW983048 KIS983048 KSO983048 LCK983048 LMG983048 LWC983048 MFY983048 MPU983048 MZQ983048 NJM983048 NTI983048 ODE983048 ONA983048 OWW983048 PGS983048 PQO983048 QAK983048 QKG983048 QUC983048 RDY983048 RNU983048 RXQ983048 SHM983048 SRI983048 TBE983048 TLA983048 TUW983048 UES983048 UOO983048 UYK983048 VIG983048 VSC983048 WBY983048 WLU983048 WVQ983048 M14 JI14 TE14 ADA14 AMW14 AWS14 BGO14 BQK14 CAG14 CKC14 CTY14 DDU14 DNQ14 DXM14 EHI14 ERE14 FBA14 FKW14 FUS14 GEO14 GOK14 GYG14 HIC14 HRY14 IBU14 ILQ14 IVM14 JFI14 JPE14 JZA14 KIW14 KSS14 LCO14 LMK14 LWG14 MGC14 MPY14 MZU14 NJQ14 NTM14 ODI14 ONE14 OXA14 PGW14 PQS14 QAO14 QKK14 QUG14 REC14 RNY14 RXU14 SHQ14 SRM14 TBI14 TLE14 TVA14 UEW14 UOS14 UYO14 VIK14 VSG14 WCC14 WLY14 WVU14 M65550 JI65550 TE65550 ADA65550 AMW65550 AWS65550 BGO65550 BQK65550 CAG65550 CKC65550 CTY65550 DDU65550 DNQ65550 DXM65550 EHI65550 ERE65550 FBA65550 FKW65550 FUS65550 GEO65550 GOK65550 GYG65550 HIC65550 HRY65550 IBU65550 ILQ65550 IVM65550 JFI65550 JPE65550 JZA65550 KIW65550 KSS65550 LCO65550 LMK65550 LWG65550 MGC65550 MPY65550 MZU65550 NJQ65550 NTM65550 ODI65550 ONE65550 OXA65550 PGW65550 PQS65550 QAO65550 QKK65550 QUG65550 REC65550 RNY65550 RXU65550 SHQ65550 SRM65550 TBI65550 TLE65550 TVA65550 UEW65550 UOS65550 UYO65550 VIK65550 VSG65550 WCC65550 WLY65550 WVU65550 M131086 JI131086 TE131086 ADA131086 AMW131086 AWS131086 BGO131086 BQK131086 CAG131086 CKC131086 CTY131086 DDU131086 DNQ131086 DXM131086 EHI131086 ERE131086 FBA131086 FKW131086 FUS131086 GEO131086 GOK131086 GYG131086 HIC131086 HRY131086 IBU131086 ILQ131086 IVM131086 JFI131086 JPE131086 JZA131086 KIW131086 KSS131086 LCO131086 LMK131086 LWG131086 MGC131086 MPY131086 MZU131086 NJQ131086 NTM131086 ODI131086 ONE131086 OXA131086 PGW131086 PQS131086 QAO131086 QKK131086 QUG131086 REC131086 RNY131086 RXU131086 SHQ131086 SRM131086 TBI131086 TLE131086 TVA131086 UEW131086 UOS131086 UYO131086 VIK131086 VSG131086 WCC131086 WLY131086 WVU131086 M196622 JI196622 TE196622 ADA196622 AMW196622 AWS196622 BGO196622 BQK196622 CAG196622 CKC196622 CTY196622 DDU196622 DNQ196622 DXM196622 EHI196622 ERE196622 FBA196622 FKW196622 FUS196622 GEO196622 GOK196622 GYG196622 HIC196622 HRY196622 IBU196622 ILQ196622 IVM196622 JFI196622 JPE196622 JZA196622 KIW196622 KSS196622 LCO196622 LMK196622 LWG196622 MGC196622 MPY196622 MZU196622 NJQ196622 NTM196622 ODI196622 ONE196622 OXA196622 PGW196622 PQS196622 QAO196622 QKK196622 QUG196622 REC196622 RNY196622 RXU196622 SHQ196622 SRM196622 TBI196622 TLE196622 TVA196622 UEW196622 UOS196622 UYO196622 VIK196622 VSG196622 WCC196622 WLY196622 WVU196622 M262158 JI262158 TE262158 ADA262158 AMW262158 AWS262158 BGO262158 BQK262158 CAG262158 CKC262158 CTY262158 DDU262158 DNQ262158 DXM262158 EHI262158 ERE262158 FBA262158 FKW262158 FUS262158 GEO262158 GOK262158 GYG262158 HIC262158 HRY262158 IBU262158 ILQ262158 IVM262158 JFI262158 JPE262158 JZA262158 KIW262158 KSS262158 LCO262158 LMK262158 LWG262158 MGC262158 MPY262158 MZU262158 NJQ262158 NTM262158 ODI262158 ONE262158 OXA262158 PGW262158 PQS262158 QAO262158 QKK262158 QUG262158 REC262158 RNY262158 RXU262158 SHQ262158 SRM262158 TBI262158 TLE262158 TVA262158 UEW262158 UOS262158 UYO262158 VIK262158 VSG262158 WCC262158 WLY262158 WVU262158 M327694 JI327694 TE327694 ADA327694 AMW327694 AWS327694 BGO327694 BQK327694 CAG327694 CKC327694 CTY327694 DDU327694 DNQ327694 DXM327694 EHI327694 ERE327694 FBA327694 FKW327694 FUS327694 GEO327694 GOK327694 GYG327694 HIC327694 HRY327694 IBU327694 ILQ327694 IVM327694 JFI327694 JPE327694 JZA327694 KIW327694 KSS327694 LCO327694 LMK327694 LWG327694 MGC327694 MPY327694 MZU327694 NJQ327694 NTM327694 ODI327694 ONE327694 OXA327694 PGW327694 PQS327694 QAO327694 QKK327694 QUG327694 REC327694 RNY327694 RXU327694 SHQ327694 SRM327694 TBI327694 TLE327694 TVA327694 UEW327694 UOS327694 UYO327694 VIK327694 VSG327694 WCC327694 WLY327694 WVU327694 M393230 JI393230 TE393230 ADA393230 AMW393230 AWS393230 BGO393230 BQK393230 CAG393230 CKC393230 CTY393230 DDU393230 DNQ393230 DXM393230 EHI393230 ERE393230 FBA393230 FKW393230 FUS393230 GEO393230 GOK393230 GYG393230 HIC393230 HRY393230 IBU393230 ILQ393230 IVM393230 JFI393230 JPE393230 JZA393230 KIW393230 KSS393230 LCO393230 LMK393230 LWG393230 MGC393230 MPY393230 MZU393230 NJQ393230 NTM393230 ODI393230 ONE393230 OXA393230 PGW393230 PQS393230 QAO393230 QKK393230 QUG393230 REC393230 RNY393230 RXU393230 SHQ393230 SRM393230 TBI393230 TLE393230 TVA393230 UEW393230 UOS393230 UYO393230 VIK393230 VSG393230 WCC393230 WLY393230 WVU393230 M458766 JI458766 TE458766 ADA458766 AMW458766 AWS458766 BGO458766 BQK458766 CAG458766 CKC458766 CTY458766 DDU458766 DNQ458766 DXM458766 EHI458766 ERE458766 FBA458766 FKW458766 FUS458766 GEO458766 GOK458766 GYG458766 HIC458766 HRY458766 IBU458766 ILQ458766 IVM458766 JFI458766 JPE458766 JZA458766 KIW458766 KSS458766 LCO458766 LMK458766 LWG458766 MGC458766 MPY458766 MZU458766 NJQ458766 NTM458766 ODI458766 ONE458766 OXA458766 PGW458766 PQS458766 QAO458766 QKK458766 QUG458766 REC458766 RNY458766 RXU458766 SHQ458766 SRM458766 TBI458766 TLE458766 TVA458766 UEW458766 UOS458766 UYO458766 VIK458766 VSG458766 WCC458766 WLY458766 WVU458766 M524302 JI524302 TE524302 ADA524302 AMW524302 AWS524302 BGO524302 BQK524302 CAG524302 CKC524302 CTY524302 DDU524302 DNQ524302 DXM524302 EHI524302 ERE524302 FBA524302 FKW524302 FUS524302 GEO524302 GOK524302 GYG524302 HIC524302 HRY524302 IBU524302 ILQ524302 IVM524302 JFI524302 JPE524302 JZA524302 KIW524302 KSS524302 LCO524302 LMK524302 LWG524302 MGC524302 MPY524302 MZU524302 NJQ524302 NTM524302 ODI524302 ONE524302 OXA524302 PGW524302 PQS524302 QAO524302 QKK524302 QUG524302 REC524302 RNY524302 RXU524302 SHQ524302 SRM524302 TBI524302 TLE524302 TVA524302 UEW524302 UOS524302 UYO524302 VIK524302 VSG524302 WCC524302 WLY524302 WVU524302 M589838 JI589838 TE589838 ADA589838 AMW589838 AWS589838 BGO589838 BQK589838 CAG589838 CKC589838 CTY589838 DDU589838 DNQ589838 DXM589838 EHI589838 ERE589838 FBA589838 FKW589838 FUS589838 GEO589838 GOK589838 GYG589838 HIC589838 HRY589838 IBU589838 ILQ589838 IVM589838 JFI589838 JPE589838 JZA589838 KIW589838 KSS589838 LCO589838 LMK589838 LWG589838 MGC589838 MPY589838 MZU589838 NJQ589838 NTM589838 ODI589838 ONE589838 OXA589838 PGW589838 PQS589838 QAO589838 QKK589838 QUG589838 REC589838 RNY589838 RXU589838 SHQ589838 SRM589838 TBI589838 TLE589838 TVA589838 UEW589838 UOS589838 UYO589838 VIK589838 VSG589838 WCC589838 WLY589838 WVU589838 M655374 JI655374 TE655374 ADA655374 AMW655374 AWS655374 BGO655374 BQK655374 CAG655374 CKC655374 CTY655374 DDU655374 DNQ655374 DXM655374 EHI655374 ERE655374 FBA655374 FKW655374 FUS655374 GEO655374 GOK655374 GYG655374 HIC655374 HRY655374 IBU655374 ILQ655374 IVM655374 JFI655374 JPE655374 JZA655374 KIW655374 KSS655374 LCO655374 LMK655374 LWG655374 MGC655374 MPY655374 MZU655374 NJQ655374 NTM655374 ODI655374 ONE655374 OXA655374 PGW655374 PQS655374 QAO655374 QKK655374 QUG655374 REC655374 RNY655374 RXU655374 SHQ655374 SRM655374 TBI655374 TLE655374 TVA655374 UEW655374 UOS655374 UYO655374 VIK655374 VSG655374 WCC655374 WLY655374 WVU655374 M720910 JI720910 TE720910 ADA720910 AMW720910 AWS720910 BGO720910 BQK720910 CAG720910 CKC720910 CTY720910 DDU720910 DNQ720910 DXM720910 EHI720910 ERE720910 FBA720910 FKW720910 FUS720910 GEO720910 GOK720910 GYG720910 HIC720910 HRY720910 IBU720910 ILQ720910 IVM720910 JFI720910 JPE720910 JZA720910 KIW720910 KSS720910 LCO720910 LMK720910 LWG720910 MGC720910 MPY720910 MZU720910 NJQ720910 NTM720910 ODI720910 ONE720910 OXA720910 PGW720910 PQS720910 QAO720910 QKK720910 QUG720910 REC720910 RNY720910 RXU720910 SHQ720910 SRM720910 TBI720910 TLE720910 TVA720910 UEW720910 UOS720910 UYO720910 VIK720910 VSG720910 WCC720910 WLY720910 WVU720910 M786446 JI786446 TE786446 ADA786446 AMW786446 AWS786446 BGO786446 BQK786446 CAG786446 CKC786446 CTY786446 DDU786446 DNQ786446 DXM786446 EHI786446 ERE786446 FBA786446 FKW786446 FUS786446 GEO786446 GOK786446 GYG786446 HIC786446 HRY786446 IBU786446 ILQ786446 IVM786446 JFI786446 JPE786446 JZA786446 KIW786446 KSS786446 LCO786446 LMK786446 LWG786446 MGC786446 MPY786446 MZU786446 NJQ786446 NTM786446 ODI786446 ONE786446 OXA786446 PGW786446 PQS786446 QAO786446 QKK786446 QUG786446 REC786446 RNY786446 RXU786446 SHQ786446 SRM786446 TBI786446 TLE786446 TVA786446 UEW786446 UOS786446 UYO786446 VIK786446 VSG786446 WCC786446 WLY786446 WVU786446 M851982 JI851982 TE851982 ADA851982 AMW851982 AWS851982 BGO851982 BQK851982 CAG851982 CKC851982 CTY851982 DDU851982 DNQ851982 DXM851982 EHI851982 ERE851982 FBA851982 FKW851982 FUS851982 GEO851982 GOK851982 GYG851982 HIC851982 HRY851982 IBU851982 ILQ851982 IVM851982 JFI851982 JPE851982 JZA851982 KIW851982 KSS851982 LCO851982 LMK851982 LWG851982 MGC851982 MPY851982 MZU851982 NJQ851982 NTM851982 ODI851982 ONE851982 OXA851982 PGW851982 PQS851982 QAO851982 QKK851982 QUG851982 REC851982 RNY851982 RXU851982 SHQ851982 SRM851982 TBI851982 TLE851982 TVA851982 UEW851982 UOS851982 UYO851982 VIK851982 VSG851982 WCC851982 WLY851982 WVU851982 M917518 JI917518 TE917518 ADA917518 AMW917518 AWS917518 BGO917518 BQK917518 CAG917518 CKC917518 CTY917518 DDU917518 DNQ917518 DXM917518 EHI917518 ERE917518 FBA917518 FKW917518 FUS917518 GEO917518 GOK917518 GYG917518 HIC917518 HRY917518 IBU917518 ILQ917518 IVM917518 JFI917518 JPE917518 JZA917518 KIW917518 KSS917518 LCO917518 LMK917518 LWG917518 MGC917518 MPY917518 MZU917518 NJQ917518 NTM917518 ODI917518 ONE917518 OXA917518 PGW917518 PQS917518 QAO917518 QKK917518 QUG917518 REC917518 RNY917518 RXU917518 SHQ917518 SRM917518 TBI917518 TLE917518 TVA917518 UEW917518 UOS917518 UYO917518 VIK917518 VSG917518 WCC917518 WLY917518 WVU917518 M983054 JI983054 TE983054 ADA983054 AMW983054 AWS983054 BGO983054 BQK983054 CAG983054 CKC983054 CTY983054 DDU983054 DNQ983054 DXM983054 EHI983054 ERE983054 FBA983054 FKW983054 FUS983054 GEO983054 GOK983054 GYG983054 HIC983054 HRY983054 IBU983054 ILQ983054 IVM983054 JFI983054 JPE983054 JZA983054 KIW983054 KSS983054 LCO983054 LMK983054 LWG983054 MGC983054 MPY983054 MZU983054 NJQ983054 NTM983054 ODI983054 ONE983054 OXA983054 PGW983054 PQS983054 QAO983054 QKK983054 QUG983054 REC983054 RNY983054 RXU983054 SHQ983054 SRM983054 TBI983054 TLE983054 TVA983054 UEW983054 UOS983054 UYO983054 VIK983054 VSG983054 WCC983054 WLY983054 WVU983054 K10 JG10 TC10 ACY10 AMU10 AWQ10 BGM10 BQI10 CAE10 CKA10 CTW10 DDS10 DNO10 DXK10 EHG10 ERC10 FAY10 FKU10 FUQ10 GEM10 GOI10 GYE10 HIA10 HRW10 IBS10 ILO10 IVK10 JFG10 JPC10 JYY10 KIU10 KSQ10 LCM10 LMI10 LWE10 MGA10 MPW10 MZS10 NJO10 NTK10 ODG10 ONC10 OWY10 PGU10 PQQ10 QAM10 QKI10 QUE10 REA10 RNW10 RXS10 SHO10 SRK10 TBG10 TLC10 TUY10 UEU10 UOQ10 UYM10 VII10 VSE10 WCA10 WLW10 WVS10 K65546 JG65546 TC65546 ACY65546 AMU65546 AWQ65546 BGM65546 BQI65546 CAE65546 CKA65546 CTW65546 DDS65546 DNO65546 DXK65546 EHG65546 ERC65546 FAY65546 FKU65546 FUQ65546 GEM65546 GOI65546 GYE65546 HIA65546 HRW65546 IBS65546 ILO65546 IVK65546 JFG65546 JPC65546 JYY65546 KIU65546 KSQ65546 LCM65546 LMI65546 LWE65546 MGA65546 MPW65546 MZS65546 NJO65546 NTK65546 ODG65546 ONC65546 OWY65546 PGU65546 PQQ65546 QAM65546 QKI65546 QUE65546 REA65546 RNW65546 RXS65546 SHO65546 SRK65546 TBG65546 TLC65546 TUY65546 UEU65546 UOQ65546 UYM65546 VII65546 VSE65546 WCA65546 WLW65546 WVS65546 K131082 JG131082 TC131082 ACY131082 AMU131082 AWQ131082 BGM131082 BQI131082 CAE131082 CKA131082 CTW131082 DDS131082 DNO131082 DXK131082 EHG131082 ERC131082 FAY131082 FKU131082 FUQ131082 GEM131082 GOI131082 GYE131082 HIA131082 HRW131082 IBS131082 ILO131082 IVK131082 JFG131082 JPC131082 JYY131082 KIU131082 KSQ131082 LCM131082 LMI131082 LWE131082 MGA131082 MPW131082 MZS131082 NJO131082 NTK131082 ODG131082 ONC131082 OWY131082 PGU131082 PQQ131082 QAM131082 QKI131082 QUE131082 REA131082 RNW131082 RXS131082 SHO131082 SRK131082 TBG131082 TLC131082 TUY131082 UEU131082 UOQ131082 UYM131082 VII131082 VSE131082 WCA131082 WLW131082 WVS131082 K196618 JG196618 TC196618 ACY196618 AMU196618 AWQ196618 BGM196618 BQI196618 CAE196618 CKA196618 CTW196618 DDS196618 DNO196618 DXK196618 EHG196618 ERC196618 FAY196618 FKU196618 FUQ196618 GEM196618 GOI196618 GYE196618 HIA196618 HRW196618 IBS196618 ILO196618 IVK196618 JFG196618 JPC196618 JYY196618 KIU196618 KSQ196618 LCM196618 LMI196618 LWE196618 MGA196618 MPW196618 MZS196618 NJO196618 NTK196618 ODG196618 ONC196618 OWY196618 PGU196618 PQQ196618 QAM196618 QKI196618 QUE196618 REA196618 RNW196618 RXS196618 SHO196618 SRK196618 TBG196618 TLC196618 TUY196618 UEU196618 UOQ196618 UYM196618 VII196618 VSE196618 WCA196618 WLW196618 WVS196618 K262154 JG262154 TC262154 ACY262154 AMU262154 AWQ262154 BGM262154 BQI262154 CAE262154 CKA262154 CTW262154 DDS262154 DNO262154 DXK262154 EHG262154 ERC262154 FAY262154 FKU262154 FUQ262154 GEM262154 GOI262154 GYE262154 HIA262154 HRW262154 IBS262154 ILO262154 IVK262154 JFG262154 JPC262154 JYY262154 KIU262154 KSQ262154 LCM262154 LMI262154 LWE262154 MGA262154 MPW262154 MZS262154 NJO262154 NTK262154 ODG262154 ONC262154 OWY262154 PGU262154 PQQ262154 QAM262154 QKI262154 QUE262154 REA262154 RNW262154 RXS262154 SHO262154 SRK262154 TBG262154 TLC262154 TUY262154 UEU262154 UOQ262154 UYM262154 VII262154 VSE262154 WCA262154 WLW262154 WVS262154 K327690 JG327690 TC327690 ACY327690 AMU327690 AWQ327690 BGM327690 BQI327690 CAE327690 CKA327690 CTW327690 DDS327690 DNO327690 DXK327690 EHG327690 ERC327690 FAY327690 FKU327690 FUQ327690 GEM327690 GOI327690 GYE327690 HIA327690 HRW327690 IBS327690 ILO327690 IVK327690 JFG327690 JPC327690 JYY327690 KIU327690 KSQ327690 LCM327690 LMI327690 LWE327690 MGA327690 MPW327690 MZS327690 NJO327690 NTK327690 ODG327690 ONC327690 OWY327690 PGU327690 PQQ327690 QAM327690 QKI327690 QUE327690 REA327690 RNW327690 RXS327690 SHO327690 SRK327690 TBG327690 TLC327690 TUY327690 UEU327690 UOQ327690 UYM327690 VII327690 VSE327690 WCA327690 WLW327690 WVS327690 K393226 JG393226 TC393226 ACY393226 AMU393226 AWQ393226 BGM393226 BQI393226 CAE393226 CKA393226 CTW393226 DDS393226 DNO393226 DXK393226 EHG393226 ERC393226 FAY393226 FKU393226 FUQ393226 GEM393226 GOI393226 GYE393226 HIA393226 HRW393226 IBS393226 ILO393226 IVK393226 JFG393226 JPC393226 JYY393226 KIU393226 KSQ393226 LCM393226 LMI393226 LWE393226 MGA393226 MPW393226 MZS393226 NJO393226 NTK393226 ODG393226 ONC393226 OWY393226 PGU393226 PQQ393226 QAM393226 QKI393226 QUE393226 REA393226 RNW393226 RXS393226 SHO393226 SRK393226 TBG393226 TLC393226 TUY393226 UEU393226 UOQ393226 UYM393226 VII393226 VSE393226 WCA393226 WLW393226 WVS393226 K458762 JG458762 TC458762 ACY458762 AMU458762 AWQ458762 BGM458762 BQI458762 CAE458762 CKA458762 CTW458762 DDS458762 DNO458762 DXK458762 EHG458762 ERC458762 FAY458762 FKU458762 FUQ458762 GEM458762 GOI458762 GYE458762 HIA458762 HRW458762 IBS458762 ILO458762 IVK458762 JFG458762 JPC458762 JYY458762 KIU458762 KSQ458762 LCM458762 LMI458762 LWE458762 MGA458762 MPW458762 MZS458762 NJO458762 NTK458762 ODG458762 ONC458762 OWY458762 PGU458762 PQQ458762 QAM458762 QKI458762 QUE458762 REA458762 RNW458762 RXS458762 SHO458762 SRK458762 TBG458762 TLC458762 TUY458762 UEU458762 UOQ458762 UYM458762 VII458762 VSE458762 WCA458762 WLW458762 WVS458762 K524298 JG524298 TC524298 ACY524298 AMU524298 AWQ524298 BGM524298 BQI524298 CAE524298 CKA524298 CTW524298 DDS524298 DNO524298 DXK524298 EHG524298 ERC524298 FAY524298 FKU524298 FUQ524298 GEM524298 GOI524298 GYE524298 HIA524298 HRW524298 IBS524298 ILO524298 IVK524298 JFG524298 JPC524298 JYY524298 KIU524298 KSQ524298 LCM524298 LMI524298 LWE524298 MGA524298 MPW524298 MZS524298 NJO524298 NTK524298 ODG524298 ONC524298 OWY524298 PGU524298 PQQ524298 QAM524298 QKI524298 QUE524298 REA524298 RNW524298 RXS524298 SHO524298 SRK524298 TBG524298 TLC524298 TUY524298 UEU524298 UOQ524298 UYM524298 VII524298 VSE524298 WCA524298 WLW524298 WVS524298 K589834 JG589834 TC589834 ACY589834 AMU589834 AWQ589834 BGM589834 BQI589834 CAE589834 CKA589834 CTW589834 DDS589834 DNO589834 DXK589834 EHG589834 ERC589834 FAY589834 FKU589834 FUQ589834 GEM589834 GOI589834 GYE589834 HIA589834 HRW589834 IBS589834 ILO589834 IVK589834 JFG589834 JPC589834 JYY589834 KIU589834 KSQ589834 LCM589834 LMI589834 LWE589834 MGA589834 MPW589834 MZS589834 NJO589834 NTK589834 ODG589834 ONC589834 OWY589834 PGU589834 PQQ589834 QAM589834 QKI589834 QUE589834 REA589834 RNW589834 RXS589834 SHO589834 SRK589834 TBG589834 TLC589834 TUY589834 UEU589834 UOQ589834 UYM589834 VII589834 VSE589834 WCA589834 WLW589834 WVS589834 K655370 JG655370 TC655370 ACY655370 AMU655370 AWQ655370 BGM655370 BQI655370 CAE655370 CKA655370 CTW655370 DDS655370 DNO655370 DXK655370 EHG655370 ERC655370 FAY655370 FKU655370 FUQ655370 GEM655370 GOI655370 GYE655370 HIA655370 HRW655370 IBS655370 ILO655370 IVK655370 JFG655370 JPC655370 JYY655370 KIU655370 KSQ655370 LCM655370 LMI655370 LWE655370 MGA655370 MPW655370 MZS655370 NJO655370 NTK655370 ODG655370 ONC655370 OWY655370 PGU655370 PQQ655370 QAM655370 QKI655370 QUE655370 REA655370 RNW655370 RXS655370 SHO655370 SRK655370 TBG655370 TLC655370 TUY655370 UEU655370 UOQ655370 UYM655370 VII655370 VSE655370 WCA655370 WLW655370 WVS655370 K720906 JG720906 TC720906 ACY720906 AMU720906 AWQ720906 BGM720906 BQI720906 CAE720906 CKA720906 CTW720906 DDS720906 DNO720906 DXK720906 EHG720906 ERC720906 FAY720906 FKU720906 FUQ720906 GEM720906 GOI720906 GYE720906 HIA720906 HRW720906 IBS720906 ILO720906 IVK720906 JFG720906 JPC720906 JYY720906 KIU720906 KSQ720906 LCM720906 LMI720906 LWE720906 MGA720906 MPW720906 MZS720906 NJO720906 NTK720906 ODG720906 ONC720906 OWY720906 PGU720906 PQQ720906 QAM720906 QKI720906 QUE720906 REA720906 RNW720906 RXS720906 SHO720906 SRK720906 TBG720906 TLC720906 TUY720906 UEU720906 UOQ720906 UYM720906 VII720906 VSE720906 WCA720906 WLW720906 WVS720906 K786442 JG786442 TC786442 ACY786442 AMU786442 AWQ786442 BGM786442 BQI786442 CAE786442 CKA786442 CTW786442 DDS786442 DNO786442 DXK786442 EHG786442 ERC786442 FAY786442 FKU786442 FUQ786442 GEM786442 GOI786442 GYE786442 HIA786442 HRW786442 IBS786442 ILO786442 IVK786442 JFG786442 JPC786442 JYY786442 KIU786442 KSQ786442 LCM786442 LMI786442 LWE786442 MGA786442 MPW786442 MZS786442 NJO786442 NTK786442 ODG786442 ONC786442 OWY786442 PGU786442 PQQ786442 QAM786442 QKI786442 QUE786442 REA786442 RNW786442 RXS786442 SHO786442 SRK786442 TBG786442 TLC786442 TUY786442 UEU786442 UOQ786442 UYM786442 VII786442 VSE786442 WCA786442 WLW786442 WVS786442 K851978 JG851978 TC851978 ACY851978 AMU851978 AWQ851978 BGM851978 BQI851978 CAE851978 CKA851978 CTW851978 DDS851978 DNO851978 DXK851978 EHG851978 ERC851978 FAY851978 FKU851978 FUQ851978 GEM851978 GOI851978 GYE851978 HIA851978 HRW851978 IBS851978 ILO851978 IVK851978 JFG851978 JPC851978 JYY851978 KIU851978 KSQ851978 LCM851978 LMI851978 LWE851978 MGA851978 MPW851978 MZS851978 NJO851978 NTK851978 ODG851978 ONC851978 OWY851978 PGU851978 PQQ851978 QAM851978 QKI851978 QUE851978 REA851978 RNW851978 RXS851978 SHO851978 SRK851978 TBG851978 TLC851978 TUY851978 UEU851978 UOQ851978 UYM851978 VII851978 VSE851978 WCA851978 WLW851978 WVS851978 K917514 JG917514 TC917514 ACY917514 AMU917514 AWQ917514 BGM917514 BQI917514 CAE917514 CKA917514 CTW917514 DDS917514 DNO917514 DXK917514 EHG917514 ERC917514 FAY917514 FKU917514 FUQ917514 GEM917514 GOI917514 GYE917514 HIA917514 HRW917514 IBS917514 ILO917514 IVK917514 JFG917514 JPC917514 JYY917514 KIU917514 KSQ917514 LCM917514 LMI917514 LWE917514 MGA917514 MPW917514 MZS917514 NJO917514 NTK917514 ODG917514 ONC917514 OWY917514 PGU917514 PQQ917514 QAM917514 QKI917514 QUE917514 REA917514 RNW917514 RXS917514 SHO917514 SRK917514 TBG917514 TLC917514 TUY917514 UEU917514 UOQ917514 UYM917514 VII917514 VSE917514 WCA917514 WLW917514 WVS917514 K983050 JG983050 TC983050 ACY983050 AMU983050 AWQ983050 BGM983050 BQI983050 CAE983050 CKA983050 CTW983050 DDS983050 DNO983050 DXK983050 EHG983050 ERC983050 FAY983050 FKU983050 FUQ983050 GEM983050 GOI983050 GYE983050 HIA983050 HRW983050 IBS983050 ILO983050 IVK983050 JFG983050 JPC983050 JYY983050 KIU983050 KSQ983050 LCM983050 LMI983050 LWE983050 MGA983050 MPW983050 MZS983050 NJO983050 NTK983050 ODG983050 ONC983050 OWY983050 PGU983050 PQQ983050 QAM983050 QKI983050 QUE983050 REA983050 RNW983050 RXS983050 SHO983050 SRK983050 TBG983050 TLC983050 TUY983050 UEU983050 UOQ983050 UYM983050 VII983050 VSE983050 WCA983050 WLW983050 WVS983050 K18 JG18 TC18 ACY18 AMU18 AWQ18 BGM18 BQI18 CAE18 CKA18 CTW18 DDS18 DNO18 DXK18 EHG18 ERC18 FAY18 FKU18 FUQ18 GEM18 GOI18 GYE18 HIA18 HRW18 IBS18 ILO18 IVK18 JFG18 JPC18 JYY18 KIU18 KSQ18 LCM18 LMI18 LWE18 MGA18 MPW18 MZS18 NJO18 NTK18 ODG18 ONC18 OWY18 PGU18 PQQ18 QAM18 QKI18 QUE18 REA18 RNW18 RXS18 SHO18 SRK18 TBG18 TLC18 TUY18 UEU18 UOQ18 UYM18 VII18 VSE18 WCA18 WLW18 WVS18 K65554 JG65554 TC65554 ACY65554 AMU65554 AWQ65554 BGM65554 BQI65554 CAE65554 CKA65554 CTW65554 DDS65554 DNO65554 DXK65554 EHG65554 ERC65554 FAY65554 FKU65554 FUQ65554 GEM65554 GOI65554 GYE65554 HIA65554 HRW65554 IBS65554 ILO65554 IVK65554 JFG65554 JPC65554 JYY65554 KIU65554 KSQ65554 LCM65554 LMI65554 LWE65554 MGA65554 MPW65554 MZS65554 NJO65554 NTK65554 ODG65554 ONC65554 OWY65554 PGU65554 PQQ65554 QAM65554 QKI65554 QUE65554 REA65554 RNW65554 RXS65554 SHO65554 SRK65554 TBG65554 TLC65554 TUY65554 UEU65554 UOQ65554 UYM65554 VII65554 VSE65554 WCA65554 WLW65554 WVS65554 K131090 JG131090 TC131090 ACY131090 AMU131090 AWQ131090 BGM131090 BQI131090 CAE131090 CKA131090 CTW131090 DDS131090 DNO131090 DXK131090 EHG131090 ERC131090 FAY131090 FKU131090 FUQ131090 GEM131090 GOI131090 GYE131090 HIA131090 HRW131090 IBS131090 ILO131090 IVK131090 JFG131090 JPC131090 JYY131090 KIU131090 KSQ131090 LCM131090 LMI131090 LWE131090 MGA131090 MPW131090 MZS131090 NJO131090 NTK131090 ODG131090 ONC131090 OWY131090 PGU131090 PQQ131090 QAM131090 QKI131090 QUE131090 REA131090 RNW131090 RXS131090 SHO131090 SRK131090 TBG131090 TLC131090 TUY131090 UEU131090 UOQ131090 UYM131090 VII131090 VSE131090 WCA131090 WLW131090 WVS131090 K196626 JG196626 TC196626 ACY196626 AMU196626 AWQ196626 BGM196626 BQI196626 CAE196626 CKA196626 CTW196626 DDS196626 DNO196626 DXK196626 EHG196626 ERC196626 FAY196626 FKU196626 FUQ196626 GEM196626 GOI196626 GYE196626 HIA196626 HRW196626 IBS196626 ILO196626 IVK196626 JFG196626 JPC196626 JYY196626 KIU196626 KSQ196626 LCM196626 LMI196626 LWE196626 MGA196626 MPW196626 MZS196626 NJO196626 NTK196626 ODG196626 ONC196626 OWY196626 PGU196626 PQQ196626 QAM196626 QKI196626 QUE196626 REA196626 RNW196626 RXS196626 SHO196626 SRK196626 TBG196626 TLC196626 TUY196626 UEU196626 UOQ196626 UYM196626 VII196626 VSE196626 WCA196626 WLW196626 WVS196626 K262162 JG262162 TC262162 ACY262162 AMU262162 AWQ262162 BGM262162 BQI262162 CAE262162 CKA262162 CTW262162 DDS262162 DNO262162 DXK262162 EHG262162 ERC262162 FAY262162 FKU262162 FUQ262162 GEM262162 GOI262162 GYE262162 HIA262162 HRW262162 IBS262162 ILO262162 IVK262162 JFG262162 JPC262162 JYY262162 KIU262162 KSQ262162 LCM262162 LMI262162 LWE262162 MGA262162 MPW262162 MZS262162 NJO262162 NTK262162 ODG262162 ONC262162 OWY262162 PGU262162 PQQ262162 QAM262162 QKI262162 QUE262162 REA262162 RNW262162 RXS262162 SHO262162 SRK262162 TBG262162 TLC262162 TUY262162 UEU262162 UOQ262162 UYM262162 VII262162 VSE262162 WCA262162 WLW262162 WVS262162 K327698 JG327698 TC327698 ACY327698 AMU327698 AWQ327698 BGM327698 BQI327698 CAE327698 CKA327698 CTW327698 DDS327698 DNO327698 DXK327698 EHG327698 ERC327698 FAY327698 FKU327698 FUQ327698 GEM327698 GOI327698 GYE327698 HIA327698 HRW327698 IBS327698 ILO327698 IVK327698 JFG327698 JPC327698 JYY327698 KIU327698 KSQ327698 LCM327698 LMI327698 LWE327698 MGA327698 MPW327698 MZS327698 NJO327698 NTK327698 ODG327698 ONC327698 OWY327698 PGU327698 PQQ327698 QAM327698 QKI327698 QUE327698 REA327698 RNW327698 RXS327698 SHO327698 SRK327698 TBG327698 TLC327698 TUY327698 UEU327698 UOQ327698 UYM327698 VII327698 VSE327698 WCA327698 WLW327698 WVS327698 K393234 JG393234 TC393234 ACY393234 AMU393234 AWQ393234 BGM393234 BQI393234 CAE393234 CKA393234 CTW393234 DDS393234 DNO393234 DXK393234 EHG393234 ERC393234 FAY393234 FKU393234 FUQ393234 GEM393234 GOI393234 GYE393234 HIA393234 HRW393234 IBS393234 ILO393234 IVK393234 JFG393234 JPC393234 JYY393234 KIU393234 KSQ393234 LCM393234 LMI393234 LWE393234 MGA393234 MPW393234 MZS393234 NJO393234 NTK393234 ODG393234 ONC393234 OWY393234 PGU393234 PQQ393234 QAM393234 QKI393234 QUE393234 REA393234 RNW393234 RXS393234 SHO393234 SRK393234 TBG393234 TLC393234 TUY393234 UEU393234 UOQ393234 UYM393234 VII393234 VSE393234 WCA393234 WLW393234 WVS393234 K458770 JG458770 TC458770 ACY458770 AMU458770 AWQ458770 BGM458770 BQI458770 CAE458770 CKA458770 CTW458770 DDS458770 DNO458770 DXK458770 EHG458770 ERC458770 FAY458770 FKU458770 FUQ458770 GEM458770 GOI458770 GYE458770 HIA458770 HRW458770 IBS458770 ILO458770 IVK458770 JFG458770 JPC458770 JYY458770 KIU458770 KSQ458770 LCM458770 LMI458770 LWE458770 MGA458770 MPW458770 MZS458770 NJO458770 NTK458770 ODG458770 ONC458770 OWY458770 PGU458770 PQQ458770 QAM458770 QKI458770 QUE458770 REA458770 RNW458770 RXS458770 SHO458770 SRK458770 TBG458770 TLC458770 TUY458770 UEU458770 UOQ458770 UYM458770 VII458770 VSE458770 WCA458770 WLW458770 WVS458770 K524306 JG524306 TC524306 ACY524306 AMU524306 AWQ524306 BGM524306 BQI524306 CAE524306 CKA524306 CTW524306 DDS524306 DNO524306 DXK524306 EHG524306 ERC524306 FAY524306 FKU524306 FUQ524306 GEM524306 GOI524306 GYE524306 HIA524306 HRW524306 IBS524306 ILO524306 IVK524306 JFG524306 JPC524306 JYY524306 KIU524306 KSQ524306 LCM524306 LMI524306 LWE524306 MGA524306 MPW524306 MZS524306 NJO524306 NTK524306 ODG524306 ONC524306 OWY524306 PGU524306 PQQ524306 QAM524306 QKI524306 QUE524306 REA524306 RNW524306 RXS524306 SHO524306 SRK524306 TBG524306 TLC524306 TUY524306 UEU524306 UOQ524306 UYM524306 VII524306 VSE524306 WCA524306 WLW524306 WVS524306 K589842 JG589842 TC589842 ACY589842 AMU589842 AWQ589842 BGM589842 BQI589842 CAE589842 CKA589842 CTW589842 DDS589842 DNO589842 DXK589842 EHG589842 ERC589842 FAY589842 FKU589842 FUQ589842 GEM589842 GOI589842 GYE589842 HIA589842 HRW589842 IBS589842 ILO589842 IVK589842 JFG589842 JPC589842 JYY589842 KIU589842 KSQ589842 LCM589842 LMI589842 LWE589842 MGA589842 MPW589842 MZS589842 NJO589842 NTK589842 ODG589842 ONC589842 OWY589842 PGU589842 PQQ589842 QAM589842 QKI589842 QUE589842 REA589842 RNW589842 RXS589842 SHO589842 SRK589842 TBG589842 TLC589842 TUY589842 UEU589842 UOQ589842 UYM589842 VII589842 VSE589842 WCA589842 WLW589842 WVS589842 K655378 JG655378 TC655378 ACY655378 AMU655378 AWQ655378 BGM655378 BQI655378 CAE655378 CKA655378 CTW655378 DDS655378 DNO655378 DXK655378 EHG655378 ERC655378 FAY655378 FKU655378 FUQ655378 GEM655378 GOI655378 GYE655378 HIA655378 HRW655378 IBS655378 ILO655378 IVK655378 JFG655378 JPC655378 JYY655378 KIU655378 KSQ655378 LCM655378 LMI655378 LWE655378 MGA655378 MPW655378 MZS655378 NJO655378 NTK655378 ODG655378 ONC655378 OWY655378 PGU655378 PQQ655378 QAM655378 QKI655378 QUE655378 REA655378 RNW655378 RXS655378 SHO655378 SRK655378 TBG655378 TLC655378 TUY655378 UEU655378 UOQ655378 UYM655378 VII655378 VSE655378 WCA655378 WLW655378 WVS655378 K720914 JG720914 TC720914 ACY720914 AMU720914 AWQ720914 BGM720914 BQI720914 CAE720914 CKA720914 CTW720914 DDS720914 DNO720914 DXK720914 EHG720914 ERC720914 FAY720914 FKU720914 FUQ720914 GEM720914 GOI720914 GYE720914 HIA720914 HRW720914 IBS720914 ILO720914 IVK720914 JFG720914 JPC720914 JYY720914 KIU720914 KSQ720914 LCM720914 LMI720914 LWE720914 MGA720914 MPW720914 MZS720914 NJO720914 NTK720914 ODG720914 ONC720914 OWY720914 PGU720914 PQQ720914 QAM720914 QKI720914 QUE720914 REA720914 RNW720914 RXS720914 SHO720914 SRK720914 TBG720914 TLC720914 TUY720914 UEU720914 UOQ720914 UYM720914 VII720914 VSE720914 WCA720914 WLW720914 WVS720914 K786450 JG786450 TC786450 ACY786450 AMU786450 AWQ786450 BGM786450 BQI786450 CAE786450 CKA786450 CTW786450 DDS786450 DNO786450 DXK786450 EHG786450 ERC786450 FAY786450 FKU786450 FUQ786450 GEM786450 GOI786450 GYE786450 HIA786450 HRW786450 IBS786450 ILO786450 IVK786450 JFG786450 JPC786450 JYY786450 KIU786450 KSQ786450 LCM786450 LMI786450 LWE786450 MGA786450 MPW786450 MZS786450 NJO786450 NTK786450 ODG786450 ONC786450 OWY786450 PGU786450 PQQ786450 QAM786450 QKI786450 QUE786450 REA786450 RNW786450 RXS786450 SHO786450 SRK786450 TBG786450 TLC786450 TUY786450 UEU786450 UOQ786450 UYM786450 VII786450 VSE786450 WCA786450 WLW786450 WVS786450 K851986 JG851986 TC851986 ACY851986 AMU851986 AWQ851986 BGM851986 BQI851986 CAE851986 CKA851986 CTW851986 DDS851986 DNO851986 DXK851986 EHG851986 ERC851986 FAY851986 FKU851986 FUQ851986 GEM851986 GOI851986 GYE851986 HIA851986 HRW851986 IBS851986 ILO851986 IVK851986 JFG851986 JPC851986 JYY851986 KIU851986 KSQ851986 LCM851986 LMI851986 LWE851986 MGA851986 MPW851986 MZS851986 NJO851986 NTK851986 ODG851986 ONC851986 OWY851986 PGU851986 PQQ851986 QAM851986 QKI851986 QUE851986 REA851986 RNW851986 RXS851986 SHO851986 SRK851986 TBG851986 TLC851986 TUY851986 UEU851986 UOQ851986 UYM851986 VII851986 VSE851986 WCA851986 WLW851986 WVS851986 K917522 JG917522 TC917522 ACY917522 AMU917522 AWQ917522 BGM917522 BQI917522 CAE917522 CKA917522 CTW917522 DDS917522 DNO917522 DXK917522 EHG917522 ERC917522 FAY917522 FKU917522 FUQ917522 GEM917522 GOI917522 GYE917522 HIA917522 HRW917522 IBS917522 ILO917522 IVK917522 JFG917522 JPC917522 JYY917522 KIU917522 KSQ917522 LCM917522 LMI917522 LWE917522 MGA917522 MPW917522 MZS917522 NJO917522 NTK917522 ODG917522 ONC917522 OWY917522 PGU917522 PQQ917522 QAM917522 QKI917522 QUE917522 REA917522 RNW917522 RXS917522 SHO917522 SRK917522 TBG917522 TLC917522 TUY917522 UEU917522 UOQ917522 UYM917522 VII917522 VSE917522 WCA917522 WLW917522 WVS917522 K983058 JG983058 TC983058 ACY983058 AMU983058 AWQ983058 BGM983058 BQI983058 CAE983058 CKA983058 CTW983058 DDS983058 DNO983058 DXK983058 EHG983058 ERC983058 FAY983058 FKU983058 FUQ983058 GEM983058 GOI983058 GYE983058 HIA983058 HRW983058 IBS983058 ILO983058 IVK983058 JFG983058 JPC983058 JYY983058 KIU983058 KSQ983058 LCM983058 LMI983058 LWE983058 MGA983058 MPW983058 MZS983058 NJO983058 NTK983058 ODG983058 ONC983058 OWY983058 PGU983058 PQQ983058 QAM983058 QKI983058 QUE983058 REA983058 RNW983058 RXS983058 SHO983058 SRK983058 TBG983058 TLC983058 TUY983058 UEU983058 UOQ983058 UYM983058 VII983058 VSE983058 WCA983058 WLW983058 WVS983058 K26 JG26 TC26 ACY26 AMU26 AWQ26 BGM26 BQI26 CAE26 CKA26 CTW26 DDS26 DNO26 DXK26 EHG26 ERC26 FAY26 FKU26 FUQ26 GEM26 GOI26 GYE26 HIA26 HRW26 IBS26 ILO26 IVK26 JFG26 JPC26 JYY26 KIU26 KSQ26 LCM26 LMI26 LWE26 MGA26 MPW26 MZS26 NJO26 NTK26 ODG26 ONC26 OWY26 PGU26 PQQ26 QAM26 QKI26 QUE26 REA26 RNW26 RXS26 SHO26 SRK26 TBG26 TLC26 TUY26 UEU26 UOQ26 UYM26 VII26 VSE26 WCA26 WLW26 WVS26 K65562 JG65562 TC65562 ACY65562 AMU65562 AWQ65562 BGM65562 BQI65562 CAE65562 CKA65562 CTW65562 DDS65562 DNO65562 DXK65562 EHG65562 ERC65562 FAY65562 FKU65562 FUQ65562 GEM65562 GOI65562 GYE65562 HIA65562 HRW65562 IBS65562 ILO65562 IVK65562 JFG65562 JPC65562 JYY65562 KIU65562 KSQ65562 LCM65562 LMI65562 LWE65562 MGA65562 MPW65562 MZS65562 NJO65562 NTK65562 ODG65562 ONC65562 OWY65562 PGU65562 PQQ65562 QAM65562 QKI65562 QUE65562 REA65562 RNW65562 RXS65562 SHO65562 SRK65562 TBG65562 TLC65562 TUY65562 UEU65562 UOQ65562 UYM65562 VII65562 VSE65562 WCA65562 WLW65562 WVS65562 K131098 JG131098 TC131098 ACY131098 AMU131098 AWQ131098 BGM131098 BQI131098 CAE131098 CKA131098 CTW131098 DDS131098 DNO131098 DXK131098 EHG131098 ERC131098 FAY131098 FKU131098 FUQ131098 GEM131098 GOI131098 GYE131098 HIA131098 HRW131098 IBS131098 ILO131098 IVK131098 JFG131098 JPC131098 JYY131098 KIU131098 KSQ131098 LCM131098 LMI131098 LWE131098 MGA131098 MPW131098 MZS131098 NJO131098 NTK131098 ODG131098 ONC131098 OWY131098 PGU131098 PQQ131098 QAM131098 QKI131098 QUE131098 REA131098 RNW131098 RXS131098 SHO131098 SRK131098 TBG131098 TLC131098 TUY131098 UEU131098 UOQ131098 UYM131098 VII131098 VSE131098 WCA131098 WLW131098 WVS131098 K196634 JG196634 TC196634 ACY196634 AMU196634 AWQ196634 BGM196634 BQI196634 CAE196634 CKA196634 CTW196634 DDS196634 DNO196634 DXK196634 EHG196634 ERC196634 FAY196634 FKU196634 FUQ196634 GEM196634 GOI196634 GYE196634 HIA196634 HRW196634 IBS196634 ILO196634 IVK196634 JFG196634 JPC196634 JYY196634 KIU196634 KSQ196634 LCM196634 LMI196634 LWE196634 MGA196634 MPW196634 MZS196634 NJO196634 NTK196634 ODG196634 ONC196634 OWY196634 PGU196634 PQQ196634 QAM196634 QKI196634 QUE196634 REA196634 RNW196634 RXS196634 SHO196634 SRK196634 TBG196634 TLC196634 TUY196634 UEU196634 UOQ196634 UYM196634 VII196634 VSE196634 WCA196634 WLW196634 WVS196634 K262170 JG262170 TC262170 ACY262170 AMU262170 AWQ262170 BGM262170 BQI262170 CAE262170 CKA262170 CTW262170 DDS262170 DNO262170 DXK262170 EHG262170 ERC262170 FAY262170 FKU262170 FUQ262170 GEM262170 GOI262170 GYE262170 HIA262170 HRW262170 IBS262170 ILO262170 IVK262170 JFG262170 JPC262170 JYY262170 KIU262170 KSQ262170 LCM262170 LMI262170 LWE262170 MGA262170 MPW262170 MZS262170 NJO262170 NTK262170 ODG262170 ONC262170 OWY262170 PGU262170 PQQ262170 QAM262170 QKI262170 QUE262170 REA262170 RNW262170 RXS262170 SHO262170 SRK262170 TBG262170 TLC262170 TUY262170 UEU262170 UOQ262170 UYM262170 VII262170 VSE262170 WCA262170 WLW262170 WVS262170 K327706 JG327706 TC327706 ACY327706 AMU327706 AWQ327706 BGM327706 BQI327706 CAE327706 CKA327706 CTW327706 DDS327706 DNO327706 DXK327706 EHG327706 ERC327706 FAY327706 FKU327706 FUQ327706 GEM327706 GOI327706 GYE327706 HIA327706 HRW327706 IBS327706 ILO327706 IVK327706 JFG327706 JPC327706 JYY327706 KIU327706 KSQ327706 LCM327706 LMI327706 LWE327706 MGA327706 MPW327706 MZS327706 NJO327706 NTK327706 ODG327706 ONC327706 OWY327706 PGU327706 PQQ327706 QAM327706 QKI327706 QUE327706 REA327706 RNW327706 RXS327706 SHO327706 SRK327706 TBG327706 TLC327706 TUY327706 UEU327706 UOQ327706 UYM327706 VII327706 VSE327706 WCA327706 WLW327706 WVS327706 K393242 JG393242 TC393242 ACY393242 AMU393242 AWQ393242 BGM393242 BQI393242 CAE393242 CKA393242 CTW393242 DDS393242 DNO393242 DXK393242 EHG393242 ERC393242 FAY393242 FKU393242 FUQ393242 GEM393242 GOI393242 GYE393242 HIA393242 HRW393242 IBS393242 ILO393242 IVK393242 JFG393242 JPC393242 JYY393242 KIU393242 KSQ393242 LCM393242 LMI393242 LWE393242 MGA393242 MPW393242 MZS393242 NJO393242 NTK393242 ODG393242 ONC393242 OWY393242 PGU393242 PQQ393242 QAM393242 QKI393242 QUE393242 REA393242 RNW393242 RXS393242 SHO393242 SRK393242 TBG393242 TLC393242 TUY393242 UEU393242 UOQ393242 UYM393242 VII393242 VSE393242 WCA393242 WLW393242 WVS393242 K458778 JG458778 TC458778 ACY458778 AMU458778 AWQ458778 BGM458778 BQI458778 CAE458778 CKA458778 CTW458778 DDS458778 DNO458778 DXK458778 EHG458778 ERC458778 FAY458778 FKU458778 FUQ458778 GEM458778 GOI458778 GYE458778 HIA458778 HRW458778 IBS458778 ILO458778 IVK458778 JFG458778 JPC458778 JYY458778 KIU458778 KSQ458778 LCM458778 LMI458778 LWE458778 MGA458778 MPW458778 MZS458778 NJO458778 NTK458778 ODG458778 ONC458778 OWY458778 PGU458778 PQQ458778 QAM458778 QKI458778 QUE458778 REA458778 RNW458778 RXS458778 SHO458778 SRK458778 TBG458778 TLC458778 TUY458778 UEU458778 UOQ458778 UYM458778 VII458778 VSE458778 WCA458778 WLW458778 WVS458778 K524314 JG524314 TC524314 ACY524314 AMU524314 AWQ524314 BGM524314 BQI524314 CAE524314 CKA524314 CTW524314 DDS524314 DNO524314 DXK524314 EHG524314 ERC524314 FAY524314 FKU524314 FUQ524314 GEM524314 GOI524314 GYE524314 HIA524314 HRW524314 IBS524314 ILO524314 IVK524314 JFG524314 JPC524314 JYY524314 KIU524314 KSQ524314 LCM524314 LMI524314 LWE524314 MGA524314 MPW524314 MZS524314 NJO524314 NTK524314 ODG524314 ONC524314 OWY524314 PGU524314 PQQ524314 QAM524314 QKI524314 QUE524314 REA524314 RNW524314 RXS524314 SHO524314 SRK524314 TBG524314 TLC524314 TUY524314 UEU524314 UOQ524314 UYM524314 VII524314 VSE524314 WCA524314 WLW524314 WVS524314 K589850 JG589850 TC589850 ACY589850 AMU589850 AWQ589850 BGM589850 BQI589850 CAE589850 CKA589850 CTW589850 DDS589850 DNO589850 DXK589850 EHG589850 ERC589850 FAY589850 FKU589850 FUQ589850 GEM589850 GOI589850 GYE589850 HIA589850 HRW589850 IBS589850 ILO589850 IVK589850 JFG589850 JPC589850 JYY589850 KIU589850 KSQ589850 LCM589850 LMI589850 LWE589850 MGA589850 MPW589850 MZS589850 NJO589850 NTK589850 ODG589850 ONC589850 OWY589850 PGU589850 PQQ589850 QAM589850 QKI589850 QUE589850 REA589850 RNW589850 RXS589850 SHO589850 SRK589850 TBG589850 TLC589850 TUY589850 UEU589850 UOQ589850 UYM589850 VII589850 VSE589850 WCA589850 WLW589850 WVS589850 K655386 JG655386 TC655386 ACY655386 AMU655386 AWQ655386 BGM655386 BQI655386 CAE655386 CKA655386 CTW655386 DDS655386 DNO655386 DXK655386 EHG655386 ERC655386 FAY655386 FKU655386 FUQ655386 GEM655386 GOI655386 GYE655386 HIA655386 HRW655386 IBS655386 ILO655386 IVK655386 JFG655386 JPC655386 JYY655386 KIU655386 KSQ655386 LCM655386 LMI655386 LWE655386 MGA655386 MPW655386 MZS655386 NJO655386 NTK655386 ODG655386 ONC655386 OWY655386 PGU655386 PQQ655386 QAM655386 QKI655386 QUE655386 REA655386 RNW655386 RXS655386 SHO655386 SRK655386 TBG655386 TLC655386 TUY655386 UEU655386 UOQ655386 UYM655386 VII655386 VSE655386 WCA655386 WLW655386 WVS655386 K720922 JG720922 TC720922 ACY720922 AMU720922 AWQ720922 BGM720922 BQI720922 CAE720922 CKA720922 CTW720922 DDS720922 DNO720922 DXK720922 EHG720922 ERC720922 FAY720922 FKU720922 FUQ720922 GEM720922 GOI720922 GYE720922 HIA720922 HRW720922 IBS720922 ILO720922 IVK720922 JFG720922 JPC720922 JYY720922 KIU720922 KSQ720922 LCM720922 LMI720922 LWE720922 MGA720922 MPW720922 MZS720922 NJO720922 NTK720922 ODG720922 ONC720922 OWY720922 PGU720922 PQQ720922 QAM720922 QKI720922 QUE720922 REA720922 RNW720922 RXS720922 SHO720922 SRK720922 TBG720922 TLC720922 TUY720922 UEU720922 UOQ720922 UYM720922 VII720922 VSE720922 WCA720922 WLW720922 WVS720922 K786458 JG786458 TC786458 ACY786458 AMU786458 AWQ786458 BGM786458 BQI786458 CAE786458 CKA786458 CTW786458 DDS786458 DNO786458 DXK786458 EHG786458 ERC786458 FAY786458 FKU786458 FUQ786458 GEM786458 GOI786458 GYE786458 HIA786458 HRW786458 IBS786458 ILO786458 IVK786458 JFG786458 JPC786458 JYY786458 KIU786458 KSQ786458 LCM786458 LMI786458 LWE786458 MGA786458 MPW786458 MZS786458 NJO786458 NTK786458 ODG786458 ONC786458 OWY786458 PGU786458 PQQ786458 QAM786458 QKI786458 QUE786458 REA786458 RNW786458 RXS786458 SHO786458 SRK786458 TBG786458 TLC786458 TUY786458 UEU786458 UOQ786458 UYM786458 VII786458 VSE786458 WCA786458 WLW786458 WVS786458 K851994 JG851994 TC851994 ACY851994 AMU851994 AWQ851994 BGM851994 BQI851994 CAE851994 CKA851994 CTW851994 DDS851994 DNO851994 DXK851994 EHG851994 ERC851994 FAY851994 FKU851994 FUQ851994 GEM851994 GOI851994 GYE851994 HIA851994 HRW851994 IBS851994 ILO851994 IVK851994 JFG851994 JPC851994 JYY851994 KIU851994 KSQ851994 LCM851994 LMI851994 LWE851994 MGA851994 MPW851994 MZS851994 NJO851994 NTK851994 ODG851994 ONC851994 OWY851994 PGU851994 PQQ851994 QAM851994 QKI851994 QUE851994 REA851994 RNW851994 RXS851994 SHO851994 SRK851994 TBG851994 TLC851994 TUY851994 UEU851994 UOQ851994 UYM851994 VII851994 VSE851994 WCA851994 WLW851994 WVS851994 K917530 JG917530 TC917530 ACY917530 AMU917530 AWQ917530 BGM917530 BQI917530 CAE917530 CKA917530 CTW917530 DDS917530 DNO917530 DXK917530 EHG917530 ERC917530 FAY917530 FKU917530 FUQ917530 GEM917530 GOI917530 GYE917530 HIA917530 HRW917530 IBS917530 ILO917530 IVK917530 JFG917530 JPC917530 JYY917530 KIU917530 KSQ917530 LCM917530 LMI917530 LWE917530 MGA917530 MPW917530 MZS917530 NJO917530 NTK917530 ODG917530 ONC917530 OWY917530 PGU917530 PQQ917530 QAM917530 QKI917530 QUE917530 REA917530 RNW917530 RXS917530 SHO917530 SRK917530 TBG917530 TLC917530 TUY917530 UEU917530 UOQ917530 UYM917530 VII917530 VSE917530 WCA917530 WLW917530 WVS917530 K983066 JG983066 TC983066 ACY983066 AMU983066 AWQ983066 BGM983066 BQI983066 CAE983066 CKA983066 CTW983066 DDS983066 DNO983066 DXK983066 EHG983066 ERC983066 FAY983066 FKU983066 FUQ983066 GEM983066 GOI983066 GYE983066 HIA983066 HRW983066 IBS983066 ILO983066 IVK983066 JFG983066 JPC983066 JYY983066 KIU983066 KSQ983066 LCM983066 LMI983066 LWE983066 MGA983066 MPW983066 MZS983066 NJO983066 NTK983066 ODG983066 ONC983066 OWY983066 PGU983066 PQQ983066 QAM983066 QKI983066 QUE983066 REA983066 RNW983066 RXS983066 SHO983066 SRK983066 TBG983066 TLC983066 TUY983066 UEU983066 UOQ983066 UYM983066 VII983066 VSE983066 WCA983066 WLW983066 WVS983066 K34 JG34 TC34 ACY34 AMU34 AWQ34 BGM34 BQI34 CAE34 CKA34 CTW34 DDS34 DNO34 DXK34 EHG34 ERC34 FAY34 FKU34 FUQ34 GEM34 GOI34 GYE34 HIA34 HRW34 IBS34 ILO34 IVK34 JFG34 JPC34 JYY34 KIU34 KSQ34 LCM34 LMI34 LWE34 MGA34 MPW34 MZS34 NJO34 NTK34 ODG34 ONC34 OWY34 PGU34 PQQ34 QAM34 QKI34 QUE34 REA34 RNW34 RXS34 SHO34 SRK34 TBG34 TLC34 TUY34 UEU34 UOQ34 UYM34 VII34 VSE34 WCA34 WLW34 WVS34 K65570 JG65570 TC65570 ACY65570 AMU65570 AWQ65570 BGM65570 BQI65570 CAE65570 CKA65570 CTW65570 DDS65570 DNO65570 DXK65570 EHG65570 ERC65570 FAY65570 FKU65570 FUQ65570 GEM65570 GOI65570 GYE65570 HIA65570 HRW65570 IBS65570 ILO65570 IVK65570 JFG65570 JPC65570 JYY65570 KIU65570 KSQ65570 LCM65570 LMI65570 LWE65570 MGA65570 MPW65570 MZS65570 NJO65570 NTK65570 ODG65570 ONC65570 OWY65570 PGU65570 PQQ65570 QAM65570 QKI65570 QUE65570 REA65570 RNW65570 RXS65570 SHO65570 SRK65570 TBG65570 TLC65570 TUY65570 UEU65570 UOQ65570 UYM65570 VII65570 VSE65570 WCA65570 WLW65570 WVS65570 K131106 JG131106 TC131106 ACY131106 AMU131106 AWQ131106 BGM131106 BQI131106 CAE131106 CKA131106 CTW131106 DDS131106 DNO131106 DXK131106 EHG131106 ERC131106 FAY131106 FKU131106 FUQ131106 GEM131106 GOI131106 GYE131106 HIA131106 HRW131106 IBS131106 ILO131106 IVK131106 JFG131106 JPC131106 JYY131106 KIU131106 KSQ131106 LCM131106 LMI131106 LWE131106 MGA131106 MPW131106 MZS131106 NJO131106 NTK131106 ODG131106 ONC131106 OWY131106 PGU131106 PQQ131106 QAM131106 QKI131106 QUE131106 REA131106 RNW131106 RXS131106 SHO131106 SRK131106 TBG131106 TLC131106 TUY131106 UEU131106 UOQ131106 UYM131106 VII131106 VSE131106 WCA131106 WLW131106 WVS131106 K196642 JG196642 TC196642 ACY196642 AMU196642 AWQ196642 BGM196642 BQI196642 CAE196642 CKA196642 CTW196642 DDS196642 DNO196642 DXK196642 EHG196642 ERC196642 FAY196642 FKU196642 FUQ196642 GEM196642 GOI196642 GYE196642 HIA196642 HRW196642 IBS196642 ILO196642 IVK196642 JFG196642 JPC196642 JYY196642 KIU196642 KSQ196642 LCM196642 LMI196642 LWE196642 MGA196642 MPW196642 MZS196642 NJO196642 NTK196642 ODG196642 ONC196642 OWY196642 PGU196642 PQQ196642 QAM196642 QKI196642 QUE196642 REA196642 RNW196642 RXS196642 SHO196642 SRK196642 TBG196642 TLC196642 TUY196642 UEU196642 UOQ196642 UYM196642 VII196642 VSE196642 WCA196642 WLW196642 WVS196642 K262178 JG262178 TC262178 ACY262178 AMU262178 AWQ262178 BGM262178 BQI262178 CAE262178 CKA262178 CTW262178 DDS262178 DNO262178 DXK262178 EHG262178 ERC262178 FAY262178 FKU262178 FUQ262178 GEM262178 GOI262178 GYE262178 HIA262178 HRW262178 IBS262178 ILO262178 IVK262178 JFG262178 JPC262178 JYY262178 KIU262178 KSQ262178 LCM262178 LMI262178 LWE262178 MGA262178 MPW262178 MZS262178 NJO262178 NTK262178 ODG262178 ONC262178 OWY262178 PGU262178 PQQ262178 QAM262178 QKI262178 QUE262178 REA262178 RNW262178 RXS262178 SHO262178 SRK262178 TBG262178 TLC262178 TUY262178 UEU262178 UOQ262178 UYM262178 VII262178 VSE262178 WCA262178 WLW262178 WVS262178 K327714 JG327714 TC327714 ACY327714 AMU327714 AWQ327714 BGM327714 BQI327714 CAE327714 CKA327714 CTW327714 DDS327714 DNO327714 DXK327714 EHG327714 ERC327714 FAY327714 FKU327714 FUQ327714 GEM327714 GOI327714 GYE327714 HIA327714 HRW327714 IBS327714 ILO327714 IVK327714 JFG327714 JPC327714 JYY327714 KIU327714 KSQ327714 LCM327714 LMI327714 LWE327714 MGA327714 MPW327714 MZS327714 NJO327714 NTK327714 ODG327714 ONC327714 OWY327714 PGU327714 PQQ327714 QAM327714 QKI327714 QUE327714 REA327714 RNW327714 RXS327714 SHO327714 SRK327714 TBG327714 TLC327714 TUY327714 UEU327714 UOQ327714 UYM327714 VII327714 VSE327714 WCA327714 WLW327714 WVS327714 K393250 JG393250 TC393250 ACY393250 AMU393250 AWQ393250 BGM393250 BQI393250 CAE393250 CKA393250 CTW393250 DDS393250 DNO393250 DXK393250 EHG393250 ERC393250 FAY393250 FKU393250 FUQ393250 GEM393250 GOI393250 GYE393250 HIA393250 HRW393250 IBS393250 ILO393250 IVK393250 JFG393250 JPC393250 JYY393250 KIU393250 KSQ393250 LCM393250 LMI393250 LWE393250 MGA393250 MPW393250 MZS393250 NJO393250 NTK393250 ODG393250 ONC393250 OWY393250 PGU393250 PQQ393250 QAM393250 QKI393250 QUE393250 REA393250 RNW393250 RXS393250 SHO393250 SRK393250 TBG393250 TLC393250 TUY393250 UEU393250 UOQ393250 UYM393250 VII393250 VSE393250 WCA393250 WLW393250 WVS393250 K458786 JG458786 TC458786 ACY458786 AMU458786 AWQ458786 BGM458786 BQI458786 CAE458786 CKA458786 CTW458786 DDS458786 DNO458786 DXK458786 EHG458786 ERC458786 FAY458786 FKU458786 FUQ458786 GEM458786 GOI458786 GYE458786 HIA458786 HRW458786 IBS458786 ILO458786 IVK458786 JFG458786 JPC458786 JYY458786 KIU458786 KSQ458786 LCM458786 LMI458786 LWE458786 MGA458786 MPW458786 MZS458786 NJO458786 NTK458786 ODG458786 ONC458786 OWY458786 PGU458786 PQQ458786 QAM458786 QKI458786 QUE458786 REA458786 RNW458786 RXS458786 SHO458786 SRK458786 TBG458786 TLC458786 TUY458786 UEU458786 UOQ458786 UYM458786 VII458786 VSE458786 WCA458786 WLW458786 WVS458786 K524322 JG524322 TC524322 ACY524322 AMU524322 AWQ524322 BGM524322 BQI524322 CAE524322 CKA524322 CTW524322 DDS524322 DNO524322 DXK524322 EHG524322 ERC524322 FAY524322 FKU524322 FUQ524322 GEM524322 GOI524322 GYE524322 HIA524322 HRW524322 IBS524322 ILO524322 IVK524322 JFG524322 JPC524322 JYY524322 KIU524322 KSQ524322 LCM524322 LMI524322 LWE524322 MGA524322 MPW524322 MZS524322 NJO524322 NTK524322 ODG524322 ONC524322 OWY524322 PGU524322 PQQ524322 QAM524322 QKI524322 QUE524322 REA524322 RNW524322 RXS524322 SHO524322 SRK524322 TBG524322 TLC524322 TUY524322 UEU524322 UOQ524322 UYM524322 VII524322 VSE524322 WCA524322 WLW524322 WVS524322 K589858 JG589858 TC589858 ACY589858 AMU589858 AWQ589858 BGM589858 BQI589858 CAE589858 CKA589858 CTW589858 DDS589858 DNO589858 DXK589858 EHG589858 ERC589858 FAY589858 FKU589858 FUQ589858 GEM589858 GOI589858 GYE589858 HIA589858 HRW589858 IBS589858 ILO589858 IVK589858 JFG589858 JPC589858 JYY589858 KIU589858 KSQ589858 LCM589858 LMI589858 LWE589858 MGA589858 MPW589858 MZS589858 NJO589858 NTK589858 ODG589858 ONC589858 OWY589858 PGU589858 PQQ589858 QAM589858 QKI589858 QUE589858 REA589858 RNW589858 RXS589858 SHO589858 SRK589858 TBG589858 TLC589858 TUY589858 UEU589858 UOQ589858 UYM589858 VII589858 VSE589858 WCA589858 WLW589858 WVS589858 K655394 JG655394 TC655394 ACY655394 AMU655394 AWQ655394 BGM655394 BQI655394 CAE655394 CKA655394 CTW655394 DDS655394 DNO655394 DXK655394 EHG655394 ERC655394 FAY655394 FKU655394 FUQ655394 GEM655394 GOI655394 GYE655394 HIA655394 HRW655394 IBS655394 ILO655394 IVK655394 JFG655394 JPC655394 JYY655394 KIU655394 KSQ655394 LCM655394 LMI655394 LWE655394 MGA655394 MPW655394 MZS655394 NJO655394 NTK655394 ODG655394 ONC655394 OWY655394 PGU655394 PQQ655394 QAM655394 QKI655394 QUE655394 REA655394 RNW655394 RXS655394 SHO655394 SRK655394 TBG655394 TLC655394 TUY655394 UEU655394 UOQ655394 UYM655394 VII655394 VSE655394 WCA655394 WLW655394 WVS655394 K720930 JG720930 TC720930 ACY720930 AMU720930 AWQ720930 BGM720930 BQI720930 CAE720930 CKA720930 CTW720930 DDS720930 DNO720930 DXK720930 EHG720930 ERC720930 FAY720930 FKU720930 FUQ720930 GEM720930 GOI720930 GYE720930 HIA720930 HRW720930 IBS720930 ILO720930 IVK720930 JFG720930 JPC720930 JYY720930 KIU720930 KSQ720930 LCM720930 LMI720930 LWE720930 MGA720930 MPW720930 MZS720930 NJO720930 NTK720930 ODG720930 ONC720930 OWY720930 PGU720930 PQQ720930 QAM720930 QKI720930 QUE720930 REA720930 RNW720930 RXS720930 SHO720930 SRK720930 TBG720930 TLC720930 TUY720930 UEU720930 UOQ720930 UYM720930 VII720930 VSE720930 WCA720930 WLW720930 WVS720930 K786466 JG786466 TC786466 ACY786466 AMU786466 AWQ786466 BGM786466 BQI786466 CAE786466 CKA786466 CTW786466 DDS786466 DNO786466 DXK786466 EHG786466 ERC786466 FAY786466 FKU786466 FUQ786466 GEM786466 GOI786466 GYE786466 HIA786466 HRW786466 IBS786466 ILO786466 IVK786466 JFG786466 JPC786466 JYY786466 KIU786466 KSQ786466 LCM786466 LMI786466 LWE786466 MGA786466 MPW786466 MZS786466 NJO786466 NTK786466 ODG786466 ONC786466 OWY786466 PGU786466 PQQ786466 QAM786466 QKI786466 QUE786466 REA786466 RNW786466 RXS786466 SHO786466 SRK786466 TBG786466 TLC786466 TUY786466 UEU786466 UOQ786466 UYM786466 VII786466 VSE786466 WCA786466 WLW786466 WVS786466 K852002 JG852002 TC852002 ACY852002 AMU852002 AWQ852002 BGM852002 BQI852002 CAE852002 CKA852002 CTW852002 DDS852002 DNO852002 DXK852002 EHG852002 ERC852002 FAY852002 FKU852002 FUQ852002 GEM852002 GOI852002 GYE852002 HIA852002 HRW852002 IBS852002 ILO852002 IVK852002 JFG852002 JPC852002 JYY852002 KIU852002 KSQ852002 LCM852002 LMI852002 LWE852002 MGA852002 MPW852002 MZS852002 NJO852002 NTK852002 ODG852002 ONC852002 OWY852002 PGU852002 PQQ852002 QAM852002 QKI852002 QUE852002 REA852002 RNW852002 RXS852002 SHO852002 SRK852002 TBG852002 TLC852002 TUY852002 UEU852002 UOQ852002 UYM852002 VII852002 VSE852002 WCA852002 WLW852002 WVS852002 K917538 JG917538 TC917538 ACY917538 AMU917538 AWQ917538 BGM917538 BQI917538 CAE917538 CKA917538 CTW917538 DDS917538 DNO917538 DXK917538 EHG917538 ERC917538 FAY917538 FKU917538 FUQ917538 GEM917538 GOI917538 GYE917538 HIA917538 HRW917538 IBS917538 ILO917538 IVK917538 JFG917538 JPC917538 JYY917538 KIU917538 KSQ917538 LCM917538 LMI917538 LWE917538 MGA917538 MPW917538 MZS917538 NJO917538 NTK917538 ODG917538 ONC917538 OWY917538 PGU917538 PQQ917538 QAM917538 QKI917538 QUE917538 REA917538 RNW917538 RXS917538 SHO917538 SRK917538 TBG917538 TLC917538 TUY917538 UEU917538 UOQ917538 UYM917538 VII917538 VSE917538 WCA917538 WLW917538 WVS917538 K983074 JG983074 TC983074 ACY983074 AMU983074 AWQ983074 BGM983074 BQI983074 CAE983074 CKA983074 CTW983074 DDS983074 DNO983074 DXK983074 EHG983074 ERC983074 FAY983074 FKU983074 FUQ983074 GEM983074 GOI983074 GYE983074 HIA983074 HRW983074 IBS983074 ILO983074 IVK983074 JFG983074 JPC983074 JYY983074 KIU983074 KSQ983074 LCM983074 LMI983074 LWE983074 MGA983074 MPW983074 MZS983074 NJO983074 NTK983074 ODG983074 ONC983074 OWY983074 PGU983074 PQQ983074 QAM983074 QKI983074 QUE983074 REA983074 RNW983074 RXS983074 SHO983074 SRK983074 TBG983074 TLC983074 TUY983074 UEU983074 UOQ983074 UYM983074 VII983074 VSE983074 WCA983074 WLW983074 WVS983074 M30 JI30 TE30 ADA30 AMW30 AWS30 BGO30 BQK30 CAG30 CKC30 CTY30 DDU30 DNQ30 DXM30 EHI30 ERE30 FBA30 FKW30 FUS30 GEO30 GOK30 GYG30 HIC30 HRY30 IBU30 ILQ30 IVM30 JFI30 JPE30 JZA30 KIW30 KSS30 LCO30 LMK30 LWG30 MGC30 MPY30 MZU30 NJQ30 NTM30 ODI30 ONE30 OXA30 PGW30 PQS30 QAO30 QKK30 QUG30 REC30 RNY30 RXU30 SHQ30 SRM30 TBI30 TLE30 TVA30 UEW30 UOS30 UYO30 VIK30 VSG30 WCC30 WLY30 WVU30 M65566 JI65566 TE65566 ADA65566 AMW65566 AWS65566 BGO65566 BQK65566 CAG65566 CKC65566 CTY65566 DDU65566 DNQ65566 DXM65566 EHI65566 ERE65566 FBA65566 FKW65566 FUS65566 GEO65566 GOK65566 GYG65566 HIC65566 HRY65566 IBU65566 ILQ65566 IVM65566 JFI65566 JPE65566 JZA65566 KIW65566 KSS65566 LCO65566 LMK65566 LWG65566 MGC65566 MPY65566 MZU65566 NJQ65566 NTM65566 ODI65566 ONE65566 OXA65566 PGW65566 PQS65566 QAO65566 QKK65566 QUG65566 REC65566 RNY65566 RXU65566 SHQ65566 SRM65566 TBI65566 TLE65566 TVA65566 UEW65566 UOS65566 UYO65566 VIK65566 VSG65566 WCC65566 WLY65566 WVU65566 M131102 JI131102 TE131102 ADA131102 AMW131102 AWS131102 BGO131102 BQK131102 CAG131102 CKC131102 CTY131102 DDU131102 DNQ131102 DXM131102 EHI131102 ERE131102 FBA131102 FKW131102 FUS131102 GEO131102 GOK131102 GYG131102 HIC131102 HRY131102 IBU131102 ILQ131102 IVM131102 JFI131102 JPE131102 JZA131102 KIW131102 KSS131102 LCO131102 LMK131102 LWG131102 MGC131102 MPY131102 MZU131102 NJQ131102 NTM131102 ODI131102 ONE131102 OXA131102 PGW131102 PQS131102 QAO131102 QKK131102 QUG131102 REC131102 RNY131102 RXU131102 SHQ131102 SRM131102 TBI131102 TLE131102 TVA131102 UEW131102 UOS131102 UYO131102 VIK131102 VSG131102 WCC131102 WLY131102 WVU131102 M196638 JI196638 TE196638 ADA196638 AMW196638 AWS196638 BGO196638 BQK196638 CAG196638 CKC196638 CTY196638 DDU196638 DNQ196638 DXM196638 EHI196638 ERE196638 FBA196638 FKW196638 FUS196638 GEO196638 GOK196638 GYG196638 HIC196638 HRY196638 IBU196638 ILQ196638 IVM196638 JFI196638 JPE196638 JZA196638 KIW196638 KSS196638 LCO196638 LMK196638 LWG196638 MGC196638 MPY196638 MZU196638 NJQ196638 NTM196638 ODI196638 ONE196638 OXA196638 PGW196638 PQS196638 QAO196638 QKK196638 QUG196638 REC196638 RNY196638 RXU196638 SHQ196638 SRM196638 TBI196638 TLE196638 TVA196638 UEW196638 UOS196638 UYO196638 VIK196638 VSG196638 WCC196638 WLY196638 WVU196638 M262174 JI262174 TE262174 ADA262174 AMW262174 AWS262174 BGO262174 BQK262174 CAG262174 CKC262174 CTY262174 DDU262174 DNQ262174 DXM262174 EHI262174 ERE262174 FBA262174 FKW262174 FUS262174 GEO262174 GOK262174 GYG262174 HIC262174 HRY262174 IBU262174 ILQ262174 IVM262174 JFI262174 JPE262174 JZA262174 KIW262174 KSS262174 LCO262174 LMK262174 LWG262174 MGC262174 MPY262174 MZU262174 NJQ262174 NTM262174 ODI262174 ONE262174 OXA262174 PGW262174 PQS262174 QAO262174 QKK262174 QUG262174 REC262174 RNY262174 RXU262174 SHQ262174 SRM262174 TBI262174 TLE262174 TVA262174 UEW262174 UOS262174 UYO262174 VIK262174 VSG262174 WCC262174 WLY262174 WVU262174 M327710 JI327710 TE327710 ADA327710 AMW327710 AWS327710 BGO327710 BQK327710 CAG327710 CKC327710 CTY327710 DDU327710 DNQ327710 DXM327710 EHI327710 ERE327710 FBA327710 FKW327710 FUS327710 GEO327710 GOK327710 GYG327710 HIC327710 HRY327710 IBU327710 ILQ327710 IVM327710 JFI327710 JPE327710 JZA327710 KIW327710 KSS327710 LCO327710 LMK327710 LWG327710 MGC327710 MPY327710 MZU327710 NJQ327710 NTM327710 ODI327710 ONE327710 OXA327710 PGW327710 PQS327710 QAO327710 QKK327710 QUG327710 REC327710 RNY327710 RXU327710 SHQ327710 SRM327710 TBI327710 TLE327710 TVA327710 UEW327710 UOS327710 UYO327710 VIK327710 VSG327710 WCC327710 WLY327710 WVU327710 M393246 JI393246 TE393246 ADA393246 AMW393246 AWS393246 BGO393246 BQK393246 CAG393246 CKC393246 CTY393246 DDU393246 DNQ393246 DXM393246 EHI393246 ERE393246 FBA393246 FKW393246 FUS393246 GEO393246 GOK393246 GYG393246 HIC393246 HRY393246 IBU393246 ILQ393246 IVM393246 JFI393246 JPE393246 JZA393246 KIW393246 KSS393246 LCO393246 LMK393246 LWG393246 MGC393246 MPY393246 MZU393246 NJQ393246 NTM393246 ODI393246 ONE393246 OXA393246 PGW393246 PQS393246 QAO393246 QKK393246 QUG393246 REC393246 RNY393246 RXU393246 SHQ393246 SRM393246 TBI393246 TLE393246 TVA393246 UEW393246 UOS393246 UYO393246 VIK393246 VSG393246 WCC393246 WLY393246 WVU393246 M458782 JI458782 TE458782 ADA458782 AMW458782 AWS458782 BGO458782 BQK458782 CAG458782 CKC458782 CTY458782 DDU458782 DNQ458782 DXM458782 EHI458782 ERE458782 FBA458782 FKW458782 FUS458782 GEO458782 GOK458782 GYG458782 HIC458782 HRY458782 IBU458782 ILQ458782 IVM458782 JFI458782 JPE458782 JZA458782 KIW458782 KSS458782 LCO458782 LMK458782 LWG458782 MGC458782 MPY458782 MZU458782 NJQ458782 NTM458782 ODI458782 ONE458782 OXA458782 PGW458782 PQS458782 QAO458782 QKK458782 QUG458782 REC458782 RNY458782 RXU458782 SHQ458782 SRM458782 TBI458782 TLE458782 TVA458782 UEW458782 UOS458782 UYO458782 VIK458782 VSG458782 WCC458782 WLY458782 WVU458782 M524318 JI524318 TE524318 ADA524318 AMW524318 AWS524318 BGO524318 BQK524318 CAG524318 CKC524318 CTY524318 DDU524318 DNQ524318 DXM524318 EHI524318 ERE524318 FBA524318 FKW524318 FUS524318 GEO524318 GOK524318 GYG524318 HIC524318 HRY524318 IBU524318 ILQ524318 IVM524318 JFI524318 JPE524318 JZA524318 KIW524318 KSS524318 LCO524318 LMK524318 LWG524318 MGC524318 MPY524318 MZU524318 NJQ524318 NTM524318 ODI524318 ONE524318 OXA524318 PGW524318 PQS524318 QAO524318 QKK524318 QUG524318 REC524318 RNY524318 RXU524318 SHQ524318 SRM524318 TBI524318 TLE524318 TVA524318 UEW524318 UOS524318 UYO524318 VIK524318 VSG524318 WCC524318 WLY524318 WVU524318 M589854 JI589854 TE589854 ADA589854 AMW589854 AWS589854 BGO589854 BQK589854 CAG589854 CKC589854 CTY589854 DDU589854 DNQ589854 DXM589854 EHI589854 ERE589854 FBA589854 FKW589854 FUS589854 GEO589854 GOK589854 GYG589854 HIC589854 HRY589854 IBU589854 ILQ589854 IVM589854 JFI589854 JPE589854 JZA589854 KIW589854 KSS589854 LCO589854 LMK589854 LWG589854 MGC589854 MPY589854 MZU589854 NJQ589854 NTM589854 ODI589854 ONE589854 OXA589854 PGW589854 PQS589854 QAO589854 QKK589854 QUG589854 REC589854 RNY589854 RXU589854 SHQ589854 SRM589854 TBI589854 TLE589854 TVA589854 UEW589854 UOS589854 UYO589854 VIK589854 VSG589854 WCC589854 WLY589854 WVU589854 M655390 JI655390 TE655390 ADA655390 AMW655390 AWS655390 BGO655390 BQK655390 CAG655390 CKC655390 CTY655390 DDU655390 DNQ655390 DXM655390 EHI655390 ERE655390 FBA655390 FKW655390 FUS655390 GEO655390 GOK655390 GYG655390 HIC655390 HRY655390 IBU655390 ILQ655390 IVM655390 JFI655390 JPE655390 JZA655390 KIW655390 KSS655390 LCO655390 LMK655390 LWG655390 MGC655390 MPY655390 MZU655390 NJQ655390 NTM655390 ODI655390 ONE655390 OXA655390 PGW655390 PQS655390 QAO655390 QKK655390 QUG655390 REC655390 RNY655390 RXU655390 SHQ655390 SRM655390 TBI655390 TLE655390 TVA655390 UEW655390 UOS655390 UYO655390 VIK655390 VSG655390 WCC655390 WLY655390 WVU655390 M720926 JI720926 TE720926 ADA720926 AMW720926 AWS720926 BGO720926 BQK720926 CAG720926 CKC720926 CTY720926 DDU720926 DNQ720926 DXM720926 EHI720926 ERE720926 FBA720926 FKW720926 FUS720926 GEO720926 GOK720926 GYG720926 HIC720926 HRY720926 IBU720926 ILQ720926 IVM720926 JFI720926 JPE720926 JZA720926 KIW720926 KSS720926 LCO720926 LMK720926 LWG720926 MGC720926 MPY720926 MZU720926 NJQ720926 NTM720926 ODI720926 ONE720926 OXA720926 PGW720926 PQS720926 QAO720926 QKK720926 QUG720926 REC720926 RNY720926 RXU720926 SHQ720926 SRM720926 TBI720926 TLE720926 TVA720926 UEW720926 UOS720926 UYO720926 VIK720926 VSG720926 WCC720926 WLY720926 WVU720926 M786462 JI786462 TE786462 ADA786462 AMW786462 AWS786462 BGO786462 BQK786462 CAG786462 CKC786462 CTY786462 DDU786462 DNQ786462 DXM786462 EHI786462 ERE786462 FBA786462 FKW786462 FUS786462 GEO786462 GOK786462 GYG786462 HIC786462 HRY786462 IBU786462 ILQ786462 IVM786462 JFI786462 JPE786462 JZA786462 KIW786462 KSS786462 LCO786462 LMK786462 LWG786462 MGC786462 MPY786462 MZU786462 NJQ786462 NTM786462 ODI786462 ONE786462 OXA786462 PGW786462 PQS786462 QAO786462 QKK786462 QUG786462 REC786462 RNY786462 RXU786462 SHQ786462 SRM786462 TBI786462 TLE786462 TVA786462 UEW786462 UOS786462 UYO786462 VIK786462 VSG786462 WCC786462 WLY786462 WVU786462 M851998 JI851998 TE851998 ADA851998 AMW851998 AWS851998 BGO851998 BQK851998 CAG851998 CKC851998 CTY851998 DDU851998 DNQ851998 DXM851998 EHI851998 ERE851998 FBA851998 FKW851998 FUS851998 GEO851998 GOK851998 GYG851998 HIC851998 HRY851998 IBU851998 ILQ851998 IVM851998 JFI851998 JPE851998 JZA851998 KIW851998 KSS851998 LCO851998 LMK851998 LWG851998 MGC851998 MPY851998 MZU851998 NJQ851998 NTM851998 ODI851998 ONE851998 OXA851998 PGW851998 PQS851998 QAO851998 QKK851998 QUG851998 REC851998 RNY851998 RXU851998 SHQ851998 SRM851998 TBI851998 TLE851998 TVA851998 UEW851998 UOS851998 UYO851998 VIK851998 VSG851998 WCC851998 WLY851998 WVU851998 M917534 JI917534 TE917534 ADA917534 AMW917534 AWS917534 BGO917534 BQK917534 CAG917534 CKC917534 CTY917534 DDU917534 DNQ917534 DXM917534 EHI917534 ERE917534 FBA917534 FKW917534 FUS917534 GEO917534 GOK917534 GYG917534 HIC917534 HRY917534 IBU917534 ILQ917534 IVM917534 JFI917534 JPE917534 JZA917534 KIW917534 KSS917534 LCO917534 LMK917534 LWG917534 MGC917534 MPY917534 MZU917534 NJQ917534 NTM917534 ODI917534 ONE917534 OXA917534 PGW917534 PQS917534 QAO917534 QKK917534 QUG917534 REC917534 RNY917534 RXU917534 SHQ917534 SRM917534 TBI917534 TLE917534 TVA917534 UEW917534 UOS917534 UYO917534 VIK917534 VSG917534 WCC917534 WLY917534 WVU917534 M983070 JI983070 TE983070 ADA983070 AMW983070 AWS983070 BGO983070 BQK983070 CAG983070 CKC983070 CTY983070 DDU983070 DNQ983070 DXM983070 EHI983070 ERE983070 FBA983070 FKW983070 FUS983070 GEO983070 GOK983070 GYG983070 HIC983070 HRY983070 IBU983070 ILQ983070 IVM983070 JFI983070 JPE983070 JZA983070 KIW983070 KSS983070 LCO983070 LMK983070 LWG983070 MGC983070 MPY983070 MZU983070 NJQ983070 NTM983070 ODI983070 ONE983070 OXA983070 PGW983070 PQS983070 QAO983070 QKK983070 QUG983070 REC983070 RNY983070 RXU983070 SHQ983070 SRM983070 TBI983070 TLE983070 TVA983070 UEW983070 UOS983070 UYO983070 VIK983070 VSG983070 WCC983070 WLY983070 WVU983070 I12 JE12 TA12 ACW12 AMS12 AWO12 BGK12 BQG12 CAC12 CJY12 CTU12 DDQ12 DNM12 DXI12 EHE12 ERA12 FAW12 FKS12 FUO12 GEK12 GOG12 GYC12 HHY12 HRU12 IBQ12 ILM12 IVI12 JFE12 JPA12 JYW12 KIS12 KSO12 LCK12 LMG12 LWC12 MFY12 MPU12 MZQ12 NJM12 NTI12 ODE12 ONA12 OWW12 PGS12 PQO12 QAK12 QKG12 QUC12 RDY12 RNU12 RXQ12 SHM12 SRI12 TBE12 TLA12 TUW12 UES12 UOO12 UYK12 VIG12 VSC12 WBY12 WLU12 WVQ12 I65548 JE65548 TA65548 ACW65548 AMS65548 AWO65548 BGK65548 BQG65548 CAC65548 CJY65548 CTU65548 DDQ65548 DNM65548 DXI65548 EHE65548 ERA65548 FAW65548 FKS65548 FUO65548 GEK65548 GOG65548 GYC65548 HHY65548 HRU65548 IBQ65548 ILM65548 IVI65548 JFE65548 JPA65548 JYW65548 KIS65548 KSO65548 LCK65548 LMG65548 LWC65548 MFY65548 MPU65548 MZQ65548 NJM65548 NTI65548 ODE65548 ONA65548 OWW65548 PGS65548 PQO65548 QAK65548 QKG65548 QUC65548 RDY65548 RNU65548 RXQ65548 SHM65548 SRI65548 TBE65548 TLA65548 TUW65548 UES65548 UOO65548 UYK65548 VIG65548 VSC65548 WBY65548 WLU65548 WVQ65548 I131084 JE131084 TA131084 ACW131084 AMS131084 AWO131084 BGK131084 BQG131084 CAC131084 CJY131084 CTU131084 DDQ131084 DNM131084 DXI131084 EHE131084 ERA131084 FAW131084 FKS131084 FUO131084 GEK131084 GOG131084 GYC131084 HHY131084 HRU131084 IBQ131084 ILM131084 IVI131084 JFE131084 JPA131084 JYW131084 KIS131084 KSO131084 LCK131084 LMG131084 LWC131084 MFY131084 MPU131084 MZQ131084 NJM131084 NTI131084 ODE131084 ONA131084 OWW131084 PGS131084 PQO131084 QAK131084 QKG131084 QUC131084 RDY131084 RNU131084 RXQ131084 SHM131084 SRI131084 TBE131084 TLA131084 TUW131084 UES131084 UOO131084 UYK131084 VIG131084 VSC131084 WBY131084 WLU131084 WVQ131084 I196620 JE196620 TA196620 ACW196620 AMS196620 AWO196620 BGK196620 BQG196620 CAC196620 CJY196620 CTU196620 DDQ196620 DNM196620 DXI196620 EHE196620 ERA196620 FAW196620 FKS196620 FUO196620 GEK196620 GOG196620 GYC196620 HHY196620 HRU196620 IBQ196620 ILM196620 IVI196620 JFE196620 JPA196620 JYW196620 KIS196620 KSO196620 LCK196620 LMG196620 LWC196620 MFY196620 MPU196620 MZQ196620 NJM196620 NTI196620 ODE196620 ONA196620 OWW196620 PGS196620 PQO196620 QAK196620 QKG196620 QUC196620 RDY196620 RNU196620 RXQ196620 SHM196620 SRI196620 TBE196620 TLA196620 TUW196620 UES196620 UOO196620 UYK196620 VIG196620 VSC196620 WBY196620 WLU196620 WVQ196620 I262156 JE262156 TA262156 ACW262156 AMS262156 AWO262156 BGK262156 BQG262156 CAC262156 CJY262156 CTU262156 DDQ262156 DNM262156 DXI262156 EHE262156 ERA262156 FAW262156 FKS262156 FUO262156 GEK262156 GOG262156 GYC262156 HHY262156 HRU262156 IBQ262156 ILM262156 IVI262156 JFE262156 JPA262156 JYW262156 KIS262156 KSO262156 LCK262156 LMG262156 LWC262156 MFY262156 MPU262156 MZQ262156 NJM262156 NTI262156 ODE262156 ONA262156 OWW262156 PGS262156 PQO262156 QAK262156 QKG262156 QUC262156 RDY262156 RNU262156 RXQ262156 SHM262156 SRI262156 TBE262156 TLA262156 TUW262156 UES262156 UOO262156 UYK262156 VIG262156 VSC262156 WBY262156 WLU262156 WVQ262156 I327692 JE327692 TA327692 ACW327692 AMS327692 AWO327692 BGK327692 BQG327692 CAC327692 CJY327692 CTU327692 DDQ327692 DNM327692 DXI327692 EHE327692 ERA327692 FAW327692 FKS327692 FUO327692 GEK327692 GOG327692 GYC327692 HHY327692 HRU327692 IBQ327692 ILM327692 IVI327692 JFE327692 JPA327692 JYW327692 KIS327692 KSO327692 LCK327692 LMG327692 LWC327692 MFY327692 MPU327692 MZQ327692 NJM327692 NTI327692 ODE327692 ONA327692 OWW327692 PGS327692 PQO327692 QAK327692 QKG327692 QUC327692 RDY327692 RNU327692 RXQ327692 SHM327692 SRI327692 TBE327692 TLA327692 TUW327692 UES327692 UOO327692 UYK327692 VIG327692 VSC327692 WBY327692 WLU327692 WVQ327692 I393228 JE393228 TA393228 ACW393228 AMS393228 AWO393228 BGK393228 BQG393228 CAC393228 CJY393228 CTU393228 DDQ393228 DNM393228 DXI393228 EHE393228 ERA393228 FAW393228 FKS393228 FUO393228 GEK393228 GOG393228 GYC393228 HHY393228 HRU393228 IBQ393228 ILM393228 IVI393228 JFE393228 JPA393228 JYW393228 KIS393228 KSO393228 LCK393228 LMG393228 LWC393228 MFY393228 MPU393228 MZQ393228 NJM393228 NTI393228 ODE393228 ONA393228 OWW393228 PGS393228 PQO393228 QAK393228 QKG393228 QUC393228 RDY393228 RNU393228 RXQ393228 SHM393228 SRI393228 TBE393228 TLA393228 TUW393228 UES393228 UOO393228 UYK393228 VIG393228 VSC393228 WBY393228 WLU393228 WVQ393228 I458764 JE458764 TA458764 ACW458764 AMS458764 AWO458764 BGK458764 BQG458764 CAC458764 CJY458764 CTU458764 DDQ458764 DNM458764 DXI458764 EHE458764 ERA458764 FAW458764 FKS458764 FUO458764 GEK458764 GOG458764 GYC458764 HHY458764 HRU458764 IBQ458764 ILM458764 IVI458764 JFE458764 JPA458764 JYW458764 KIS458764 KSO458764 LCK458764 LMG458764 LWC458764 MFY458764 MPU458764 MZQ458764 NJM458764 NTI458764 ODE458764 ONA458764 OWW458764 PGS458764 PQO458764 QAK458764 QKG458764 QUC458764 RDY458764 RNU458764 RXQ458764 SHM458764 SRI458764 TBE458764 TLA458764 TUW458764 UES458764 UOO458764 UYK458764 VIG458764 VSC458764 WBY458764 WLU458764 WVQ458764 I524300 JE524300 TA524300 ACW524300 AMS524300 AWO524300 BGK524300 BQG524300 CAC524300 CJY524300 CTU524300 DDQ524300 DNM524300 DXI524300 EHE524300 ERA524300 FAW524300 FKS524300 FUO524300 GEK524300 GOG524300 GYC524300 HHY524300 HRU524300 IBQ524300 ILM524300 IVI524300 JFE524300 JPA524300 JYW524300 KIS524300 KSO524300 LCK524300 LMG524300 LWC524300 MFY524300 MPU524300 MZQ524300 NJM524300 NTI524300 ODE524300 ONA524300 OWW524300 PGS524300 PQO524300 QAK524300 QKG524300 QUC524300 RDY524300 RNU524300 RXQ524300 SHM524300 SRI524300 TBE524300 TLA524300 TUW524300 UES524300 UOO524300 UYK524300 VIG524300 VSC524300 WBY524300 WLU524300 WVQ524300 I589836 JE589836 TA589836 ACW589836 AMS589836 AWO589836 BGK589836 BQG589836 CAC589836 CJY589836 CTU589836 DDQ589836 DNM589836 DXI589836 EHE589836 ERA589836 FAW589836 FKS589836 FUO589836 GEK589836 GOG589836 GYC589836 HHY589836 HRU589836 IBQ589836 ILM589836 IVI589836 JFE589836 JPA589836 JYW589836 KIS589836 KSO589836 LCK589836 LMG589836 LWC589836 MFY589836 MPU589836 MZQ589836 NJM589836 NTI589836 ODE589836 ONA589836 OWW589836 PGS589836 PQO589836 QAK589836 QKG589836 QUC589836 RDY589836 RNU589836 RXQ589836 SHM589836 SRI589836 TBE589836 TLA589836 TUW589836 UES589836 UOO589836 UYK589836 VIG589836 VSC589836 WBY589836 WLU589836 WVQ589836 I655372 JE655372 TA655372 ACW655372 AMS655372 AWO655372 BGK655372 BQG655372 CAC655372 CJY655372 CTU655372 DDQ655372 DNM655372 DXI655372 EHE655372 ERA655372 FAW655372 FKS655372 FUO655372 GEK655372 GOG655372 GYC655372 HHY655372 HRU655372 IBQ655372 ILM655372 IVI655372 JFE655372 JPA655372 JYW655372 KIS655372 KSO655372 LCK655372 LMG655372 LWC655372 MFY655372 MPU655372 MZQ655372 NJM655372 NTI655372 ODE655372 ONA655372 OWW655372 PGS655372 PQO655372 QAK655372 QKG655372 QUC655372 RDY655372 RNU655372 RXQ655372 SHM655372 SRI655372 TBE655372 TLA655372 TUW655372 UES655372 UOO655372 UYK655372 VIG655372 VSC655372 WBY655372 WLU655372 WVQ655372 I720908 JE720908 TA720908 ACW720908 AMS720908 AWO720908 BGK720908 BQG720908 CAC720908 CJY720908 CTU720908 DDQ720908 DNM720908 DXI720908 EHE720908 ERA720908 FAW720908 FKS720908 FUO720908 GEK720908 GOG720908 GYC720908 HHY720908 HRU720908 IBQ720908 ILM720908 IVI720908 JFE720908 JPA720908 JYW720908 KIS720908 KSO720908 LCK720908 LMG720908 LWC720908 MFY720908 MPU720908 MZQ720908 NJM720908 NTI720908 ODE720908 ONA720908 OWW720908 PGS720908 PQO720908 QAK720908 QKG720908 QUC720908 RDY720908 RNU720908 RXQ720908 SHM720908 SRI720908 TBE720908 TLA720908 TUW720908 UES720908 UOO720908 UYK720908 VIG720908 VSC720908 WBY720908 WLU720908 WVQ720908 I786444 JE786444 TA786444 ACW786444 AMS786444 AWO786444 BGK786444 BQG786444 CAC786444 CJY786444 CTU786444 DDQ786444 DNM786444 DXI786444 EHE786444 ERA786444 FAW786444 FKS786444 FUO786444 GEK786444 GOG786444 GYC786444 HHY786444 HRU786444 IBQ786444 ILM786444 IVI786444 JFE786444 JPA786444 JYW786444 KIS786444 KSO786444 LCK786444 LMG786444 LWC786444 MFY786444 MPU786444 MZQ786444 NJM786444 NTI786444 ODE786444 ONA786444 OWW786444 PGS786444 PQO786444 QAK786444 QKG786444 QUC786444 RDY786444 RNU786444 RXQ786444 SHM786444 SRI786444 TBE786444 TLA786444 TUW786444 UES786444 UOO786444 UYK786444 VIG786444 VSC786444 WBY786444 WLU786444 WVQ786444 I851980 JE851980 TA851980 ACW851980 AMS851980 AWO851980 BGK851980 BQG851980 CAC851980 CJY851980 CTU851980 DDQ851980 DNM851980 DXI851980 EHE851980 ERA851980 FAW851980 FKS851980 FUO851980 GEK851980 GOG851980 GYC851980 HHY851980 HRU851980 IBQ851980 ILM851980 IVI851980 JFE851980 JPA851980 JYW851980 KIS851980 KSO851980 LCK851980 LMG851980 LWC851980 MFY851980 MPU851980 MZQ851980 NJM851980 NTI851980 ODE851980 ONA851980 OWW851980 PGS851980 PQO851980 QAK851980 QKG851980 QUC851980 RDY851980 RNU851980 RXQ851980 SHM851980 SRI851980 TBE851980 TLA851980 TUW851980 UES851980 UOO851980 UYK851980 VIG851980 VSC851980 WBY851980 WLU851980 WVQ851980 I917516 JE917516 TA917516 ACW917516 AMS917516 AWO917516 BGK917516 BQG917516 CAC917516 CJY917516 CTU917516 DDQ917516 DNM917516 DXI917516 EHE917516 ERA917516 FAW917516 FKS917516 FUO917516 GEK917516 GOG917516 GYC917516 HHY917516 HRU917516 IBQ917516 ILM917516 IVI917516 JFE917516 JPA917516 JYW917516 KIS917516 KSO917516 LCK917516 LMG917516 LWC917516 MFY917516 MPU917516 MZQ917516 NJM917516 NTI917516 ODE917516 ONA917516 OWW917516 PGS917516 PQO917516 QAK917516 QKG917516 QUC917516 RDY917516 RNU917516 RXQ917516 SHM917516 SRI917516 TBE917516 TLA917516 TUW917516 UES917516 UOO917516 UYK917516 VIG917516 VSC917516 WBY917516 WLU917516 WVQ917516 I983052 JE983052 TA983052 ACW983052 AMS983052 AWO983052 BGK983052 BQG983052 CAC983052 CJY983052 CTU983052 DDQ983052 DNM983052 DXI983052 EHE983052 ERA983052 FAW983052 FKS983052 FUO983052 GEK983052 GOG983052 GYC983052 HHY983052 HRU983052 IBQ983052 ILM983052 IVI983052 JFE983052 JPA983052 JYW983052 KIS983052 KSO983052 LCK983052 LMG983052 LWC983052 MFY983052 MPU983052 MZQ983052 NJM983052 NTI983052 ODE983052 ONA983052 OWW983052 PGS983052 PQO983052 QAK983052 QKG983052 QUC983052 RDY983052 RNU983052 RXQ983052 SHM983052 SRI983052 TBE983052 TLA983052 TUW983052 UES983052 UOO983052 UYK983052 VIG983052 VSC983052 WBY983052 WLU983052 WVQ983052 I36 JE36 TA36 ACW36 AMS36 AWO36 BGK36 BQG36 CAC36 CJY36 CTU36 DDQ36 DNM36 DXI36 EHE36 ERA36 FAW36 FKS36 FUO36 GEK36 GOG36 GYC36 HHY36 HRU36 IBQ36 ILM36 IVI36 JFE36 JPA36 JYW36 KIS36 KSO36 LCK36 LMG36 LWC36 MFY36 MPU36 MZQ36 NJM36 NTI36 ODE36 ONA36 OWW36 PGS36 PQO36 QAK36 QKG36 QUC36 RDY36 RNU36 RXQ36 SHM36 SRI36 TBE36 TLA36 TUW36 UES36 UOO36 UYK36 VIG36 VSC36 WBY36 WLU36 WVQ36 I65572 JE65572 TA65572 ACW65572 AMS65572 AWO65572 BGK65572 BQG65572 CAC65572 CJY65572 CTU65572 DDQ65572 DNM65572 DXI65572 EHE65572 ERA65572 FAW65572 FKS65572 FUO65572 GEK65572 GOG65572 GYC65572 HHY65572 HRU65572 IBQ65572 ILM65572 IVI65572 JFE65572 JPA65572 JYW65572 KIS65572 KSO65572 LCK65572 LMG65572 LWC65572 MFY65572 MPU65572 MZQ65572 NJM65572 NTI65572 ODE65572 ONA65572 OWW65572 PGS65572 PQO65572 QAK65572 QKG65572 QUC65572 RDY65572 RNU65572 RXQ65572 SHM65572 SRI65572 TBE65572 TLA65572 TUW65572 UES65572 UOO65572 UYK65572 VIG65572 VSC65572 WBY65572 WLU65572 WVQ65572 I131108 JE131108 TA131108 ACW131108 AMS131108 AWO131108 BGK131108 BQG131108 CAC131108 CJY131108 CTU131108 DDQ131108 DNM131108 DXI131108 EHE131108 ERA131108 FAW131108 FKS131108 FUO131108 GEK131108 GOG131108 GYC131108 HHY131108 HRU131108 IBQ131108 ILM131108 IVI131108 JFE131108 JPA131108 JYW131108 KIS131108 KSO131108 LCK131108 LMG131108 LWC131108 MFY131108 MPU131108 MZQ131108 NJM131108 NTI131108 ODE131108 ONA131108 OWW131108 PGS131108 PQO131108 QAK131108 QKG131108 QUC131108 RDY131108 RNU131108 RXQ131108 SHM131108 SRI131108 TBE131108 TLA131108 TUW131108 UES131108 UOO131108 UYK131108 VIG131108 VSC131108 WBY131108 WLU131108 WVQ131108 I196644 JE196644 TA196644 ACW196644 AMS196644 AWO196644 BGK196644 BQG196644 CAC196644 CJY196644 CTU196644 DDQ196644 DNM196644 DXI196644 EHE196644 ERA196644 FAW196644 FKS196644 FUO196644 GEK196644 GOG196644 GYC196644 HHY196644 HRU196644 IBQ196644 ILM196644 IVI196644 JFE196644 JPA196644 JYW196644 KIS196644 KSO196644 LCK196644 LMG196644 LWC196644 MFY196644 MPU196644 MZQ196644 NJM196644 NTI196644 ODE196644 ONA196644 OWW196644 PGS196644 PQO196644 QAK196644 QKG196644 QUC196644 RDY196644 RNU196644 RXQ196644 SHM196644 SRI196644 TBE196644 TLA196644 TUW196644 UES196644 UOO196644 UYK196644 VIG196644 VSC196644 WBY196644 WLU196644 WVQ196644 I262180 JE262180 TA262180 ACW262180 AMS262180 AWO262180 BGK262180 BQG262180 CAC262180 CJY262180 CTU262180 DDQ262180 DNM262180 DXI262180 EHE262180 ERA262180 FAW262180 FKS262180 FUO262180 GEK262180 GOG262180 GYC262180 HHY262180 HRU262180 IBQ262180 ILM262180 IVI262180 JFE262180 JPA262180 JYW262180 KIS262180 KSO262180 LCK262180 LMG262180 LWC262180 MFY262180 MPU262180 MZQ262180 NJM262180 NTI262180 ODE262180 ONA262180 OWW262180 PGS262180 PQO262180 QAK262180 QKG262180 QUC262180 RDY262180 RNU262180 RXQ262180 SHM262180 SRI262180 TBE262180 TLA262180 TUW262180 UES262180 UOO262180 UYK262180 VIG262180 VSC262180 WBY262180 WLU262180 WVQ262180 I327716 JE327716 TA327716 ACW327716 AMS327716 AWO327716 BGK327716 BQG327716 CAC327716 CJY327716 CTU327716 DDQ327716 DNM327716 DXI327716 EHE327716 ERA327716 FAW327716 FKS327716 FUO327716 GEK327716 GOG327716 GYC327716 HHY327716 HRU327716 IBQ327716 ILM327716 IVI327716 JFE327716 JPA327716 JYW327716 KIS327716 KSO327716 LCK327716 LMG327716 LWC327716 MFY327716 MPU327716 MZQ327716 NJM327716 NTI327716 ODE327716 ONA327716 OWW327716 PGS327716 PQO327716 QAK327716 QKG327716 QUC327716 RDY327716 RNU327716 RXQ327716 SHM327716 SRI327716 TBE327716 TLA327716 TUW327716 UES327716 UOO327716 UYK327716 VIG327716 VSC327716 WBY327716 WLU327716 WVQ327716 I393252 JE393252 TA393252 ACW393252 AMS393252 AWO393252 BGK393252 BQG393252 CAC393252 CJY393252 CTU393252 DDQ393252 DNM393252 DXI393252 EHE393252 ERA393252 FAW393252 FKS393252 FUO393252 GEK393252 GOG393252 GYC393252 HHY393252 HRU393252 IBQ393252 ILM393252 IVI393252 JFE393252 JPA393252 JYW393252 KIS393252 KSO393252 LCK393252 LMG393252 LWC393252 MFY393252 MPU393252 MZQ393252 NJM393252 NTI393252 ODE393252 ONA393252 OWW393252 PGS393252 PQO393252 QAK393252 QKG393252 QUC393252 RDY393252 RNU393252 RXQ393252 SHM393252 SRI393252 TBE393252 TLA393252 TUW393252 UES393252 UOO393252 UYK393252 VIG393252 VSC393252 WBY393252 WLU393252 WVQ393252 I458788 JE458788 TA458788 ACW458788 AMS458788 AWO458788 BGK458788 BQG458788 CAC458788 CJY458788 CTU458788 DDQ458788 DNM458788 DXI458788 EHE458788 ERA458788 FAW458788 FKS458788 FUO458788 GEK458788 GOG458788 GYC458788 HHY458788 HRU458788 IBQ458788 ILM458788 IVI458788 JFE458788 JPA458788 JYW458788 KIS458788 KSO458788 LCK458788 LMG458788 LWC458788 MFY458788 MPU458788 MZQ458788 NJM458788 NTI458788 ODE458788 ONA458788 OWW458788 PGS458788 PQO458788 QAK458788 QKG458788 QUC458788 RDY458788 RNU458788 RXQ458788 SHM458788 SRI458788 TBE458788 TLA458788 TUW458788 UES458788 UOO458788 UYK458788 VIG458788 VSC458788 WBY458788 WLU458788 WVQ458788 I524324 JE524324 TA524324 ACW524324 AMS524324 AWO524324 BGK524324 BQG524324 CAC524324 CJY524324 CTU524324 DDQ524324 DNM524324 DXI524324 EHE524324 ERA524324 FAW524324 FKS524324 FUO524324 GEK524324 GOG524324 GYC524324 HHY524324 HRU524324 IBQ524324 ILM524324 IVI524324 JFE524324 JPA524324 JYW524324 KIS524324 KSO524324 LCK524324 LMG524324 LWC524324 MFY524324 MPU524324 MZQ524324 NJM524324 NTI524324 ODE524324 ONA524324 OWW524324 PGS524324 PQO524324 QAK524324 QKG524324 QUC524324 RDY524324 RNU524324 RXQ524324 SHM524324 SRI524324 TBE524324 TLA524324 TUW524324 UES524324 UOO524324 UYK524324 VIG524324 VSC524324 WBY524324 WLU524324 WVQ524324 I589860 JE589860 TA589860 ACW589860 AMS589860 AWO589860 BGK589860 BQG589860 CAC589860 CJY589860 CTU589860 DDQ589860 DNM589860 DXI589860 EHE589860 ERA589860 FAW589860 FKS589860 FUO589860 GEK589860 GOG589860 GYC589860 HHY589860 HRU589860 IBQ589860 ILM589860 IVI589860 JFE589860 JPA589860 JYW589860 KIS589860 KSO589860 LCK589860 LMG589860 LWC589860 MFY589860 MPU589860 MZQ589860 NJM589860 NTI589860 ODE589860 ONA589860 OWW589860 PGS589860 PQO589860 QAK589860 QKG589860 QUC589860 RDY589860 RNU589860 RXQ589860 SHM589860 SRI589860 TBE589860 TLA589860 TUW589860 UES589860 UOO589860 UYK589860 VIG589860 VSC589860 WBY589860 WLU589860 WVQ589860 I655396 JE655396 TA655396 ACW655396 AMS655396 AWO655396 BGK655396 BQG655396 CAC655396 CJY655396 CTU655396 DDQ655396 DNM655396 DXI655396 EHE655396 ERA655396 FAW655396 FKS655396 FUO655396 GEK655396 GOG655396 GYC655396 HHY655396 HRU655396 IBQ655396 ILM655396 IVI655396 JFE655396 JPA655396 JYW655396 KIS655396 KSO655396 LCK655396 LMG655396 LWC655396 MFY655396 MPU655396 MZQ655396 NJM655396 NTI655396 ODE655396 ONA655396 OWW655396 PGS655396 PQO655396 QAK655396 QKG655396 QUC655396 RDY655396 RNU655396 RXQ655396 SHM655396 SRI655396 TBE655396 TLA655396 TUW655396 UES655396 UOO655396 UYK655396 VIG655396 VSC655396 WBY655396 WLU655396 WVQ655396 I720932 JE720932 TA720932 ACW720932 AMS720932 AWO720932 BGK720932 BQG720932 CAC720932 CJY720932 CTU720932 DDQ720932 DNM720932 DXI720932 EHE720932 ERA720932 FAW720932 FKS720932 FUO720932 GEK720932 GOG720932 GYC720932 HHY720932 HRU720932 IBQ720932 ILM720932 IVI720932 JFE720932 JPA720932 JYW720932 KIS720932 KSO720932 LCK720932 LMG720932 LWC720932 MFY720932 MPU720932 MZQ720932 NJM720932 NTI720932 ODE720932 ONA720932 OWW720932 PGS720932 PQO720932 QAK720932 QKG720932 QUC720932 RDY720932 RNU720932 RXQ720932 SHM720932 SRI720932 TBE720932 TLA720932 TUW720932 UES720932 UOO720932 UYK720932 VIG720932 VSC720932 WBY720932 WLU720932 WVQ720932 I786468 JE786468 TA786468 ACW786468 AMS786468 AWO786468 BGK786468 BQG786468 CAC786468 CJY786468 CTU786468 DDQ786468 DNM786468 DXI786468 EHE786468 ERA786468 FAW786468 FKS786468 FUO786468 GEK786468 GOG786468 GYC786468 HHY786468 HRU786468 IBQ786468 ILM786468 IVI786468 JFE786468 JPA786468 JYW786468 KIS786468 KSO786468 LCK786468 LMG786468 LWC786468 MFY786468 MPU786468 MZQ786468 NJM786468 NTI786468 ODE786468 ONA786468 OWW786468 PGS786468 PQO786468 QAK786468 QKG786468 QUC786468 RDY786468 RNU786468 RXQ786468 SHM786468 SRI786468 TBE786468 TLA786468 TUW786468 UES786468 UOO786468 UYK786468 VIG786468 VSC786468 WBY786468 WLU786468 WVQ786468 I852004 JE852004 TA852004 ACW852004 AMS852004 AWO852004 BGK852004 BQG852004 CAC852004 CJY852004 CTU852004 DDQ852004 DNM852004 DXI852004 EHE852004 ERA852004 FAW852004 FKS852004 FUO852004 GEK852004 GOG852004 GYC852004 HHY852004 HRU852004 IBQ852004 ILM852004 IVI852004 JFE852004 JPA852004 JYW852004 KIS852004 KSO852004 LCK852004 LMG852004 LWC852004 MFY852004 MPU852004 MZQ852004 NJM852004 NTI852004 ODE852004 ONA852004 OWW852004 PGS852004 PQO852004 QAK852004 QKG852004 QUC852004 RDY852004 RNU852004 RXQ852004 SHM852004 SRI852004 TBE852004 TLA852004 TUW852004 UES852004 UOO852004 UYK852004 VIG852004 VSC852004 WBY852004 WLU852004 WVQ852004 I917540 JE917540 TA917540 ACW917540 AMS917540 AWO917540 BGK917540 BQG917540 CAC917540 CJY917540 CTU917540 DDQ917540 DNM917540 DXI917540 EHE917540 ERA917540 FAW917540 FKS917540 FUO917540 GEK917540 GOG917540 GYC917540 HHY917540 HRU917540 IBQ917540 ILM917540 IVI917540 JFE917540 JPA917540 JYW917540 KIS917540 KSO917540 LCK917540 LMG917540 LWC917540 MFY917540 MPU917540 MZQ917540 NJM917540 NTI917540 ODE917540 ONA917540 OWW917540 PGS917540 PQO917540 QAK917540 QKG917540 QUC917540 RDY917540 RNU917540 RXQ917540 SHM917540 SRI917540 TBE917540 TLA917540 TUW917540 UES917540 UOO917540 UYK917540 VIG917540 VSC917540 WBY917540 WLU917540 WVQ917540 I983076 JE983076 TA983076 ACW983076 AMS983076 AWO983076 BGK983076 BQG983076 CAC983076 CJY983076 CTU983076 DDQ983076 DNM983076 DXI983076 EHE983076 ERA983076 FAW983076 FKS983076 FUO983076 GEK983076 GOG983076 GYC983076 HHY983076 HRU983076 IBQ983076 ILM983076 IVI983076 JFE983076 JPA983076 JYW983076 KIS983076 KSO983076 LCK983076 LMG983076 LWC983076 MFY983076 MPU983076 MZQ983076 NJM983076 NTI983076 ODE983076 ONA983076 OWW983076 PGS983076 PQO983076 QAK983076 QKG983076 QUC983076 RDY983076 RNU983076 RXQ983076 SHM983076 SRI983076 TBE983076 TLA983076 TUW983076 UES983076 UOO983076 UYK983076 VIG983076 VSC983076 WBY983076 WLU983076 WVQ983076 O22 JK22 TG22 ADC22 AMY22 AWU22 BGQ22 BQM22 CAI22 CKE22 CUA22 DDW22 DNS22 DXO22 EHK22 ERG22 FBC22 FKY22 FUU22 GEQ22 GOM22 GYI22 HIE22 HSA22 IBW22 ILS22 IVO22 JFK22 JPG22 JZC22 KIY22 KSU22 LCQ22 LMM22 LWI22 MGE22 MQA22 MZW22 NJS22 NTO22 ODK22 ONG22 OXC22 PGY22 PQU22 QAQ22 QKM22 QUI22 REE22 ROA22 RXW22 SHS22 SRO22 TBK22 TLG22 TVC22 UEY22 UOU22 UYQ22 VIM22 VSI22 WCE22 WMA22 WVW22 O65558 JK65558 TG65558 ADC65558 AMY65558 AWU65558 BGQ65558 BQM65558 CAI65558 CKE65558 CUA65558 DDW65558 DNS65558 DXO65558 EHK65558 ERG65558 FBC65558 FKY65558 FUU65558 GEQ65558 GOM65558 GYI65558 HIE65558 HSA65558 IBW65558 ILS65558 IVO65558 JFK65558 JPG65558 JZC65558 KIY65558 KSU65558 LCQ65558 LMM65558 LWI65558 MGE65558 MQA65558 MZW65558 NJS65558 NTO65558 ODK65558 ONG65558 OXC65558 PGY65558 PQU65558 QAQ65558 QKM65558 QUI65558 REE65558 ROA65558 RXW65558 SHS65558 SRO65558 TBK65558 TLG65558 TVC65558 UEY65558 UOU65558 UYQ65558 VIM65558 VSI65558 WCE65558 WMA65558 WVW65558 O131094 JK131094 TG131094 ADC131094 AMY131094 AWU131094 BGQ131094 BQM131094 CAI131094 CKE131094 CUA131094 DDW131094 DNS131094 DXO131094 EHK131094 ERG131094 FBC131094 FKY131094 FUU131094 GEQ131094 GOM131094 GYI131094 HIE131094 HSA131094 IBW131094 ILS131094 IVO131094 JFK131094 JPG131094 JZC131094 KIY131094 KSU131094 LCQ131094 LMM131094 LWI131094 MGE131094 MQA131094 MZW131094 NJS131094 NTO131094 ODK131094 ONG131094 OXC131094 PGY131094 PQU131094 QAQ131094 QKM131094 QUI131094 REE131094 ROA131094 RXW131094 SHS131094 SRO131094 TBK131094 TLG131094 TVC131094 UEY131094 UOU131094 UYQ131094 VIM131094 VSI131094 WCE131094 WMA131094 WVW131094 O196630 JK196630 TG196630 ADC196630 AMY196630 AWU196630 BGQ196630 BQM196630 CAI196630 CKE196630 CUA196630 DDW196630 DNS196630 DXO196630 EHK196630 ERG196630 FBC196630 FKY196630 FUU196630 GEQ196630 GOM196630 GYI196630 HIE196630 HSA196630 IBW196630 ILS196630 IVO196630 JFK196630 JPG196630 JZC196630 KIY196630 KSU196630 LCQ196630 LMM196630 LWI196630 MGE196630 MQA196630 MZW196630 NJS196630 NTO196630 ODK196630 ONG196630 OXC196630 PGY196630 PQU196630 QAQ196630 QKM196630 QUI196630 REE196630 ROA196630 RXW196630 SHS196630 SRO196630 TBK196630 TLG196630 TVC196630 UEY196630 UOU196630 UYQ196630 VIM196630 VSI196630 WCE196630 WMA196630 WVW196630 O262166 JK262166 TG262166 ADC262166 AMY262166 AWU262166 BGQ262166 BQM262166 CAI262166 CKE262166 CUA262166 DDW262166 DNS262166 DXO262166 EHK262166 ERG262166 FBC262166 FKY262166 FUU262166 GEQ262166 GOM262166 GYI262166 HIE262166 HSA262166 IBW262166 ILS262166 IVO262166 JFK262166 JPG262166 JZC262166 KIY262166 KSU262166 LCQ262166 LMM262166 LWI262166 MGE262166 MQA262166 MZW262166 NJS262166 NTO262166 ODK262166 ONG262166 OXC262166 PGY262166 PQU262166 QAQ262166 QKM262166 QUI262166 REE262166 ROA262166 RXW262166 SHS262166 SRO262166 TBK262166 TLG262166 TVC262166 UEY262166 UOU262166 UYQ262166 VIM262166 VSI262166 WCE262166 WMA262166 WVW262166 O327702 JK327702 TG327702 ADC327702 AMY327702 AWU327702 BGQ327702 BQM327702 CAI327702 CKE327702 CUA327702 DDW327702 DNS327702 DXO327702 EHK327702 ERG327702 FBC327702 FKY327702 FUU327702 GEQ327702 GOM327702 GYI327702 HIE327702 HSA327702 IBW327702 ILS327702 IVO327702 JFK327702 JPG327702 JZC327702 KIY327702 KSU327702 LCQ327702 LMM327702 LWI327702 MGE327702 MQA327702 MZW327702 NJS327702 NTO327702 ODK327702 ONG327702 OXC327702 PGY327702 PQU327702 QAQ327702 QKM327702 QUI327702 REE327702 ROA327702 RXW327702 SHS327702 SRO327702 TBK327702 TLG327702 TVC327702 UEY327702 UOU327702 UYQ327702 VIM327702 VSI327702 WCE327702 WMA327702 WVW327702 O393238 JK393238 TG393238 ADC393238 AMY393238 AWU393238 BGQ393238 BQM393238 CAI393238 CKE393238 CUA393238 DDW393238 DNS393238 DXO393238 EHK393238 ERG393238 FBC393238 FKY393238 FUU393238 GEQ393238 GOM393238 GYI393238 HIE393238 HSA393238 IBW393238 ILS393238 IVO393238 JFK393238 JPG393238 JZC393238 KIY393238 KSU393238 LCQ393238 LMM393238 LWI393238 MGE393238 MQA393238 MZW393238 NJS393238 NTO393238 ODK393238 ONG393238 OXC393238 PGY393238 PQU393238 QAQ393238 QKM393238 QUI393238 REE393238 ROA393238 RXW393238 SHS393238 SRO393238 TBK393238 TLG393238 TVC393238 UEY393238 UOU393238 UYQ393238 VIM393238 VSI393238 WCE393238 WMA393238 WVW393238 O458774 JK458774 TG458774 ADC458774 AMY458774 AWU458774 BGQ458774 BQM458774 CAI458774 CKE458774 CUA458774 DDW458774 DNS458774 DXO458774 EHK458774 ERG458774 FBC458774 FKY458774 FUU458774 GEQ458774 GOM458774 GYI458774 HIE458774 HSA458774 IBW458774 ILS458774 IVO458774 JFK458774 JPG458774 JZC458774 KIY458774 KSU458774 LCQ458774 LMM458774 LWI458774 MGE458774 MQA458774 MZW458774 NJS458774 NTO458774 ODK458774 ONG458774 OXC458774 PGY458774 PQU458774 QAQ458774 QKM458774 QUI458774 REE458774 ROA458774 RXW458774 SHS458774 SRO458774 TBK458774 TLG458774 TVC458774 UEY458774 UOU458774 UYQ458774 VIM458774 VSI458774 WCE458774 WMA458774 WVW458774 O524310 JK524310 TG524310 ADC524310 AMY524310 AWU524310 BGQ524310 BQM524310 CAI524310 CKE524310 CUA524310 DDW524310 DNS524310 DXO524310 EHK524310 ERG524310 FBC524310 FKY524310 FUU524310 GEQ524310 GOM524310 GYI524310 HIE524310 HSA524310 IBW524310 ILS524310 IVO524310 JFK524310 JPG524310 JZC524310 KIY524310 KSU524310 LCQ524310 LMM524310 LWI524310 MGE524310 MQA524310 MZW524310 NJS524310 NTO524310 ODK524310 ONG524310 OXC524310 PGY524310 PQU524310 QAQ524310 QKM524310 QUI524310 REE524310 ROA524310 RXW524310 SHS524310 SRO524310 TBK524310 TLG524310 TVC524310 UEY524310 UOU524310 UYQ524310 VIM524310 VSI524310 WCE524310 WMA524310 WVW524310 O589846 JK589846 TG589846 ADC589846 AMY589846 AWU589846 BGQ589846 BQM589846 CAI589846 CKE589846 CUA589846 DDW589846 DNS589846 DXO589846 EHK589846 ERG589846 FBC589846 FKY589846 FUU589846 GEQ589846 GOM589846 GYI589846 HIE589846 HSA589846 IBW589846 ILS589846 IVO589846 JFK589846 JPG589846 JZC589846 KIY589846 KSU589846 LCQ589846 LMM589846 LWI589846 MGE589846 MQA589846 MZW589846 NJS589846 NTO589846 ODK589846 ONG589846 OXC589846 PGY589846 PQU589846 QAQ589846 QKM589846 QUI589846 REE589846 ROA589846 RXW589846 SHS589846 SRO589846 TBK589846 TLG589846 TVC589846 UEY589846 UOU589846 UYQ589846 VIM589846 VSI589846 WCE589846 WMA589846 WVW589846 O655382 JK655382 TG655382 ADC655382 AMY655382 AWU655382 BGQ655382 BQM655382 CAI655382 CKE655382 CUA655382 DDW655382 DNS655382 DXO655382 EHK655382 ERG655382 FBC655382 FKY655382 FUU655382 GEQ655382 GOM655382 GYI655382 HIE655382 HSA655382 IBW655382 ILS655382 IVO655382 JFK655382 JPG655382 JZC655382 KIY655382 KSU655382 LCQ655382 LMM655382 LWI655382 MGE655382 MQA655382 MZW655382 NJS655382 NTO655382 ODK655382 ONG655382 OXC655382 PGY655382 PQU655382 QAQ655382 QKM655382 QUI655382 REE655382 ROA655382 RXW655382 SHS655382 SRO655382 TBK655382 TLG655382 TVC655382 UEY655382 UOU655382 UYQ655382 VIM655382 VSI655382 WCE655382 WMA655382 WVW655382 O720918 JK720918 TG720918 ADC720918 AMY720918 AWU720918 BGQ720918 BQM720918 CAI720918 CKE720918 CUA720918 DDW720918 DNS720918 DXO720918 EHK720918 ERG720918 FBC720918 FKY720918 FUU720918 GEQ720918 GOM720918 GYI720918 HIE720918 HSA720918 IBW720918 ILS720918 IVO720918 JFK720918 JPG720918 JZC720918 KIY720918 KSU720918 LCQ720918 LMM720918 LWI720918 MGE720918 MQA720918 MZW720918 NJS720918 NTO720918 ODK720918 ONG720918 OXC720918 PGY720918 PQU720918 QAQ720918 QKM720918 QUI720918 REE720918 ROA720918 RXW720918 SHS720918 SRO720918 TBK720918 TLG720918 TVC720918 UEY720918 UOU720918 UYQ720918 VIM720918 VSI720918 WCE720918 WMA720918 WVW720918 O786454 JK786454 TG786454 ADC786454 AMY786454 AWU786454 BGQ786454 BQM786454 CAI786454 CKE786454 CUA786454 DDW786454 DNS786454 DXO786454 EHK786454 ERG786454 FBC786454 FKY786454 FUU786454 GEQ786454 GOM786454 GYI786454 HIE786454 HSA786454 IBW786454 ILS786454 IVO786454 JFK786454 JPG786454 JZC786454 KIY786454 KSU786454 LCQ786454 LMM786454 LWI786454 MGE786454 MQA786454 MZW786454 NJS786454 NTO786454 ODK786454 ONG786454 OXC786454 PGY786454 PQU786454 QAQ786454 QKM786454 QUI786454 REE786454 ROA786454 RXW786454 SHS786454 SRO786454 TBK786454 TLG786454 TVC786454 UEY786454 UOU786454 UYQ786454 VIM786454 VSI786454 WCE786454 WMA786454 WVW786454 O851990 JK851990 TG851990 ADC851990 AMY851990 AWU851990 BGQ851990 BQM851990 CAI851990 CKE851990 CUA851990 DDW851990 DNS851990 DXO851990 EHK851990 ERG851990 FBC851990 FKY851990 FUU851990 GEQ851990 GOM851990 GYI851990 HIE851990 HSA851990 IBW851990 ILS851990 IVO851990 JFK851990 JPG851990 JZC851990 KIY851990 KSU851990 LCQ851990 LMM851990 LWI851990 MGE851990 MQA851990 MZW851990 NJS851990 NTO851990 ODK851990 ONG851990 OXC851990 PGY851990 PQU851990 QAQ851990 QKM851990 QUI851990 REE851990 ROA851990 RXW851990 SHS851990 SRO851990 TBK851990 TLG851990 TVC851990 UEY851990 UOU851990 UYQ851990 VIM851990 VSI851990 WCE851990 WMA851990 WVW851990 O917526 JK917526 TG917526 ADC917526 AMY917526 AWU917526 BGQ917526 BQM917526 CAI917526 CKE917526 CUA917526 DDW917526 DNS917526 DXO917526 EHK917526 ERG917526 FBC917526 FKY917526 FUU917526 GEQ917526 GOM917526 GYI917526 HIE917526 HSA917526 IBW917526 ILS917526 IVO917526 JFK917526 JPG917526 JZC917526 KIY917526 KSU917526 LCQ917526 LMM917526 LWI917526 MGE917526 MQA917526 MZW917526 NJS917526 NTO917526 ODK917526 ONG917526 OXC917526 PGY917526 PQU917526 QAQ917526 QKM917526 QUI917526 REE917526 ROA917526 RXW917526 SHS917526 SRO917526 TBK917526 TLG917526 TVC917526 UEY917526 UOU917526 UYQ917526 VIM917526 VSI917526 WCE917526 WMA917526 WVW917526 O983062 JK983062 TG983062 ADC983062 AMY983062 AWU983062 BGQ983062 BQM983062 CAI983062 CKE983062 CUA983062 DDW983062 DNS983062 DXO983062 EHK983062 ERG983062 FBC983062 FKY983062 FUU983062 GEQ983062 GOM983062 GYI983062 HIE983062 HSA983062 IBW983062 ILS983062 IVO983062 JFK983062 JPG983062 JZC983062 KIY983062 KSU983062 LCQ983062 LMM983062 LWI983062 MGE983062 MQA983062 MZW983062 NJS983062 NTO983062 ODK983062 ONG983062 OXC983062 PGY983062 PQU983062 QAQ983062 QKM983062 QUI983062 REE983062 ROA983062 RXW983062 SHS983062 SRO983062 TBK983062 TLG983062 TVC983062 UEY983062 UOU983062 UYQ983062 VIM983062 VSI983062 WCE983062 WMA983062 WVW983062 I16 JE16 TA16 ACW16 AMS16 AWO16 BGK16 BQG16 CAC16 CJY16 CTU16 DDQ16 DNM16 DXI16 EHE16 ERA16 FAW16 FKS16 FUO16 GEK16 GOG16 GYC16 HHY16 HRU16 IBQ16 ILM16 IVI16 JFE16 JPA16 JYW16 KIS16 KSO16 LCK16 LMG16 LWC16 MFY16 MPU16 MZQ16 NJM16 NTI16 ODE16 ONA16 OWW16 PGS16 PQO16 QAK16 QKG16 QUC16 RDY16 RNU16 RXQ16 SHM16 SRI16 TBE16 TLA16 TUW16 UES16 UOO16 UYK16 VIG16 VSC16 WBY16 WLU16 WVQ16 I65552 JE65552 TA65552 ACW65552 AMS65552 AWO65552 BGK65552 BQG65552 CAC65552 CJY65552 CTU65552 DDQ65552 DNM65552 DXI65552 EHE65552 ERA65552 FAW65552 FKS65552 FUO65552 GEK65552 GOG65552 GYC65552 HHY65552 HRU65552 IBQ65552 ILM65552 IVI65552 JFE65552 JPA65552 JYW65552 KIS65552 KSO65552 LCK65552 LMG65552 LWC65552 MFY65552 MPU65552 MZQ65552 NJM65552 NTI65552 ODE65552 ONA65552 OWW65552 PGS65552 PQO65552 QAK65552 QKG65552 QUC65552 RDY65552 RNU65552 RXQ65552 SHM65552 SRI65552 TBE65552 TLA65552 TUW65552 UES65552 UOO65552 UYK65552 VIG65552 VSC65552 WBY65552 WLU65552 WVQ65552 I131088 JE131088 TA131088 ACW131088 AMS131088 AWO131088 BGK131088 BQG131088 CAC131088 CJY131088 CTU131088 DDQ131088 DNM131088 DXI131088 EHE131088 ERA131088 FAW131088 FKS131088 FUO131088 GEK131088 GOG131088 GYC131088 HHY131088 HRU131088 IBQ131088 ILM131088 IVI131088 JFE131088 JPA131088 JYW131088 KIS131088 KSO131088 LCK131088 LMG131088 LWC131088 MFY131088 MPU131088 MZQ131088 NJM131088 NTI131088 ODE131088 ONA131088 OWW131088 PGS131088 PQO131088 QAK131088 QKG131088 QUC131088 RDY131088 RNU131088 RXQ131088 SHM131088 SRI131088 TBE131088 TLA131088 TUW131088 UES131088 UOO131088 UYK131088 VIG131088 VSC131088 WBY131088 WLU131088 WVQ131088 I196624 JE196624 TA196624 ACW196624 AMS196624 AWO196624 BGK196624 BQG196624 CAC196624 CJY196624 CTU196624 DDQ196624 DNM196624 DXI196624 EHE196624 ERA196624 FAW196624 FKS196624 FUO196624 GEK196624 GOG196624 GYC196624 HHY196624 HRU196624 IBQ196624 ILM196624 IVI196624 JFE196624 JPA196624 JYW196624 KIS196624 KSO196624 LCK196624 LMG196624 LWC196624 MFY196624 MPU196624 MZQ196624 NJM196624 NTI196624 ODE196624 ONA196624 OWW196624 PGS196624 PQO196624 QAK196624 QKG196624 QUC196624 RDY196624 RNU196624 RXQ196624 SHM196624 SRI196624 TBE196624 TLA196624 TUW196624 UES196624 UOO196624 UYK196624 VIG196624 VSC196624 WBY196624 WLU196624 WVQ196624 I262160 JE262160 TA262160 ACW262160 AMS262160 AWO262160 BGK262160 BQG262160 CAC262160 CJY262160 CTU262160 DDQ262160 DNM262160 DXI262160 EHE262160 ERA262160 FAW262160 FKS262160 FUO262160 GEK262160 GOG262160 GYC262160 HHY262160 HRU262160 IBQ262160 ILM262160 IVI262160 JFE262160 JPA262160 JYW262160 KIS262160 KSO262160 LCK262160 LMG262160 LWC262160 MFY262160 MPU262160 MZQ262160 NJM262160 NTI262160 ODE262160 ONA262160 OWW262160 PGS262160 PQO262160 QAK262160 QKG262160 QUC262160 RDY262160 RNU262160 RXQ262160 SHM262160 SRI262160 TBE262160 TLA262160 TUW262160 UES262160 UOO262160 UYK262160 VIG262160 VSC262160 WBY262160 WLU262160 WVQ262160 I327696 JE327696 TA327696 ACW327696 AMS327696 AWO327696 BGK327696 BQG327696 CAC327696 CJY327696 CTU327696 DDQ327696 DNM327696 DXI327696 EHE327696 ERA327696 FAW327696 FKS327696 FUO327696 GEK327696 GOG327696 GYC327696 HHY327696 HRU327696 IBQ327696 ILM327696 IVI327696 JFE327696 JPA327696 JYW327696 KIS327696 KSO327696 LCK327696 LMG327696 LWC327696 MFY327696 MPU327696 MZQ327696 NJM327696 NTI327696 ODE327696 ONA327696 OWW327696 PGS327696 PQO327696 QAK327696 QKG327696 QUC327696 RDY327696 RNU327696 RXQ327696 SHM327696 SRI327696 TBE327696 TLA327696 TUW327696 UES327696 UOO327696 UYK327696 VIG327696 VSC327696 WBY327696 WLU327696 WVQ327696 I393232 JE393232 TA393232 ACW393232 AMS393232 AWO393232 BGK393232 BQG393232 CAC393232 CJY393232 CTU393232 DDQ393232 DNM393232 DXI393232 EHE393232 ERA393232 FAW393232 FKS393232 FUO393232 GEK393232 GOG393232 GYC393232 HHY393232 HRU393232 IBQ393232 ILM393232 IVI393232 JFE393232 JPA393232 JYW393232 KIS393232 KSO393232 LCK393232 LMG393232 LWC393232 MFY393232 MPU393232 MZQ393232 NJM393232 NTI393232 ODE393232 ONA393232 OWW393232 PGS393232 PQO393232 QAK393232 QKG393232 QUC393232 RDY393232 RNU393232 RXQ393232 SHM393232 SRI393232 TBE393232 TLA393232 TUW393232 UES393232 UOO393232 UYK393232 VIG393232 VSC393232 WBY393232 WLU393232 WVQ393232 I458768 JE458768 TA458768 ACW458768 AMS458768 AWO458768 BGK458768 BQG458768 CAC458768 CJY458768 CTU458768 DDQ458768 DNM458768 DXI458768 EHE458768 ERA458768 FAW458768 FKS458768 FUO458768 GEK458768 GOG458768 GYC458768 HHY458768 HRU458768 IBQ458768 ILM458768 IVI458768 JFE458768 JPA458768 JYW458768 KIS458768 KSO458768 LCK458768 LMG458768 LWC458768 MFY458768 MPU458768 MZQ458768 NJM458768 NTI458768 ODE458768 ONA458768 OWW458768 PGS458768 PQO458768 QAK458768 QKG458768 QUC458768 RDY458768 RNU458768 RXQ458768 SHM458768 SRI458768 TBE458768 TLA458768 TUW458768 UES458768 UOO458768 UYK458768 VIG458768 VSC458768 WBY458768 WLU458768 WVQ458768 I524304 JE524304 TA524304 ACW524304 AMS524304 AWO524304 BGK524304 BQG524304 CAC524304 CJY524304 CTU524304 DDQ524304 DNM524304 DXI524304 EHE524304 ERA524304 FAW524304 FKS524304 FUO524304 GEK524304 GOG524304 GYC524304 HHY524304 HRU524304 IBQ524304 ILM524304 IVI524304 JFE524304 JPA524304 JYW524304 KIS524304 KSO524304 LCK524304 LMG524304 LWC524304 MFY524304 MPU524304 MZQ524304 NJM524304 NTI524304 ODE524304 ONA524304 OWW524304 PGS524304 PQO524304 QAK524304 QKG524304 QUC524304 RDY524304 RNU524304 RXQ524304 SHM524304 SRI524304 TBE524304 TLA524304 TUW524304 UES524304 UOO524304 UYK524304 VIG524304 VSC524304 WBY524304 WLU524304 WVQ524304 I589840 JE589840 TA589840 ACW589840 AMS589840 AWO589840 BGK589840 BQG589840 CAC589840 CJY589840 CTU589840 DDQ589840 DNM589840 DXI589840 EHE589840 ERA589840 FAW589840 FKS589840 FUO589840 GEK589840 GOG589840 GYC589840 HHY589840 HRU589840 IBQ589840 ILM589840 IVI589840 JFE589840 JPA589840 JYW589840 KIS589840 KSO589840 LCK589840 LMG589840 LWC589840 MFY589840 MPU589840 MZQ589840 NJM589840 NTI589840 ODE589840 ONA589840 OWW589840 PGS589840 PQO589840 QAK589840 QKG589840 QUC589840 RDY589840 RNU589840 RXQ589840 SHM589840 SRI589840 TBE589840 TLA589840 TUW589840 UES589840 UOO589840 UYK589840 VIG589840 VSC589840 WBY589840 WLU589840 WVQ589840 I655376 JE655376 TA655376 ACW655376 AMS655376 AWO655376 BGK655376 BQG655376 CAC655376 CJY655376 CTU655376 DDQ655376 DNM655376 DXI655376 EHE655376 ERA655376 FAW655376 FKS655376 FUO655376 GEK655376 GOG655376 GYC655376 HHY655376 HRU655376 IBQ655376 ILM655376 IVI655376 JFE655376 JPA655376 JYW655376 KIS655376 KSO655376 LCK655376 LMG655376 LWC655376 MFY655376 MPU655376 MZQ655376 NJM655376 NTI655376 ODE655376 ONA655376 OWW655376 PGS655376 PQO655376 QAK655376 QKG655376 QUC655376 RDY655376 RNU655376 RXQ655376 SHM655376 SRI655376 TBE655376 TLA655376 TUW655376 UES655376 UOO655376 UYK655376 VIG655376 VSC655376 WBY655376 WLU655376 WVQ655376 I720912 JE720912 TA720912 ACW720912 AMS720912 AWO720912 BGK720912 BQG720912 CAC720912 CJY720912 CTU720912 DDQ720912 DNM720912 DXI720912 EHE720912 ERA720912 FAW720912 FKS720912 FUO720912 GEK720912 GOG720912 GYC720912 HHY720912 HRU720912 IBQ720912 ILM720912 IVI720912 JFE720912 JPA720912 JYW720912 KIS720912 KSO720912 LCK720912 LMG720912 LWC720912 MFY720912 MPU720912 MZQ720912 NJM720912 NTI720912 ODE720912 ONA720912 OWW720912 PGS720912 PQO720912 QAK720912 QKG720912 QUC720912 RDY720912 RNU720912 RXQ720912 SHM720912 SRI720912 TBE720912 TLA720912 TUW720912 UES720912 UOO720912 UYK720912 VIG720912 VSC720912 WBY720912 WLU720912 WVQ720912 I786448 JE786448 TA786448 ACW786448 AMS786448 AWO786448 BGK786448 BQG786448 CAC786448 CJY786448 CTU786448 DDQ786448 DNM786448 DXI786448 EHE786448 ERA786448 FAW786448 FKS786448 FUO786448 GEK786448 GOG786448 GYC786448 HHY786448 HRU786448 IBQ786448 ILM786448 IVI786448 JFE786448 JPA786448 JYW786448 KIS786448 KSO786448 LCK786448 LMG786448 LWC786448 MFY786448 MPU786448 MZQ786448 NJM786448 NTI786448 ODE786448 ONA786448 OWW786448 PGS786448 PQO786448 QAK786448 QKG786448 QUC786448 RDY786448 RNU786448 RXQ786448 SHM786448 SRI786448 TBE786448 TLA786448 TUW786448 UES786448 UOO786448 UYK786448 VIG786448 VSC786448 WBY786448 WLU786448 WVQ786448 I851984 JE851984 TA851984 ACW851984 AMS851984 AWO851984 BGK851984 BQG851984 CAC851984 CJY851984 CTU851984 DDQ851984 DNM851984 DXI851984 EHE851984 ERA851984 FAW851984 FKS851984 FUO851984 GEK851984 GOG851984 GYC851984 HHY851984 HRU851984 IBQ851984 ILM851984 IVI851984 JFE851984 JPA851984 JYW851984 KIS851984 KSO851984 LCK851984 LMG851984 LWC851984 MFY851984 MPU851984 MZQ851984 NJM851984 NTI851984 ODE851984 ONA851984 OWW851984 PGS851984 PQO851984 QAK851984 QKG851984 QUC851984 RDY851984 RNU851984 RXQ851984 SHM851984 SRI851984 TBE851984 TLA851984 TUW851984 UES851984 UOO851984 UYK851984 VIG851984 VSC851984 WBY851984 WLU851984 WVQ851984 I917520 JE917520 TA917520 ACW917520 AMS917520 AWO917520 BGK917520 BQG917520 CAC917520 CJY917520 CTU917520 DDQ917520 DNM917520 DXI917520 EHE917520 ERA917520 FAW917520 FKS917520 FUO917520 GEK917520 GOG917520 GYC917520 HHY917520 HRU917520 IBQ917520 ILM917520 IVI917520 JFE917520 JPA917520 JYW917520 KIS917520 KSO917520 LCK917520 LMG917520 LWC917520 MFY917520 MPU917520 MZQ917520 NJM917520 NTI917520 ODE917520 ONA917520 OWW917520 PGS917520 PQO917520 QAK917520 QKG917520 QUC917520 RDY917520 RNU917520 RXQ917520 SHM917520 SRI917520 TBE917520 TLA917520 TUW917520 UES917520 UOO917520 UYK917520 VIG917520 VSC917520 WBY917520 WLU917520 WVQ917520 I983056 JE983056 TA983056 ACW983056 AMS983056 AWO983056 BGK983056 BQG983056 CAC983056 CJY983056 CTU983056 DDQ983056 DNM983056 DXI983056 EHE983056 ERA983056 FAW983056 FKS983056 FUO983056 GEK983056 GOG983056 GYC983056 HHY983056 HRU983056 IBQ983056 ILM983056 IVI983056 JFE983056 JPA983056 JYW983056 KIS983056 KSO983056 LCK983056 LMG983056 LWC983056 MFY983056 MPU983056 MZQ983056 NJM983056 NTI983056 ODE983056 ONA983056 OWW983056 PGS983056 PQO983056 QAK983056 QKG983056 QUC983056 RDY983056 RNU983056 RXQ983056 SHM983056 SRI983056 TBE983056 TLA983056 TUW983056 UES983056 UOO983056 UYK983056 VIG983056 VSC983056 WBY983056 WLU983056 WVQ983056 I32 JE32 TA32 ACW32 AMS32 AWO32 BGK32 BQG32 CAC32 CJY32 CTU32 DDQ32 DNM32 DXI32 EHE32 ERA32 FAW32 FKS32 FUO32 GEK32 GOG32 GYC32 HHY32 HRU32 IBQ32 ILM32 IVI32 JFE32 JPA32 JYW32 KIS32 KSO32 LCK32 LMG32 LWC32 MFY32 MPU32 MZQ32 NJM32 NTI32 ODE32 ONA32 OWW32 PGS32 PQO32 QAK32 QKG32 QUC32 RDY32 RNU32 RXQ32 SHM32 SRI32 TBE32 TLA32 TUW32 UES32 UOO32 UYK32 VIG32 VSC32 WBY32 WLU32 WVQ32 I65568 JE65568 TA65568 ACW65568 AMS65568 AWO65568 BGK65568 BQG65568 CAC65568 CJY65568 CTU65568 DDQ65568 DNM65568 DXI65568 EHE65568 ERA65568 FAW65568 FKS65568 FUO65568 GEK65568 GOG65568 GYC65568 HHY65568 HRU65568 IBQ65568 ILM65568 IVI65568 JFE65568 JPA65568 JYW65568 KIS65568 KSO65568 LCK65568 LMG65568 LWC65568 MFY65568 MPU65568 MZQ65568 NJM65568 NTI65568 ODE65568 ONA65568 OWW65568 PGS65568 PQO65568 QAK65568 QKG65568 QUC65568 RDY65568 RNU65568 RXQ65568 SHM65568 SRI65568 TBE65568 TLA65568 TUW65568 UES65568 UOO65568 UYK65568 VIG65568 VSC65568 WBY65568 WLU65568 WVQ65568 I131104 JE131104 TA131104 ACW131104 AMS131104 AWO131104 BGK131104 BQG131104 CAC131104 CJY131104 CTU131104 DDQ131104 DNM131104 DXI131104 EHE131104 ERA131104 FAW131104 FKS131104 FUO131104 GEK131104 GOG131104 GYC131104 HHY131104 HRU131104 IBQ131104 ILM131104 IVI131104 JFE131104 JPA131104 JYW131104 KIS131104 KSO131104 LCK131104 LMG131104 LWC131104 MFY131104 MPU131104 MZQ131104 NJM131104 NTI131104 ODE131104 ONA131104 OWW131104 PGS131104 PQO131104 QAK131104 QKG131104 QUC131104 RDY131104 RNU131104 RXQ131104 SHM131104 SRI131104 TBE131104 TLA131104 TUW131104 UES131104 UOO131104 UYK131104 VIG131104 VSC131104 WBY131104 WLU131104 WVQ131104 I196640 JE196640 TA196640 ACW196640 AMS196640 AWO196640 BGK196640 BQG196640 CAC196640 CJY196640 CTU196640 DDQ196640 DNM196640 DXI196640 EHE196640 ERA196640 FAW196640 FKS196640 FUO196640 GEK196640 GOG196640 GYC196640 HHY196640 HRU196640 IBQ196640 ILM196640 IVI196640 JFE196640 JPA196640 JYW196640 KIS196640 KSO196640 LCK196640 LMG196640 LWC196640 MFY196640 MPU196640 MZQ196640 NJM196640 NTI196640 ODE196640 ONA196640 OWW196640 PGS196640 PQO196640 QAK196640 QKG196640 QUC196640 RDY196640 RNU196640 RXQ196640 SHM196640 SRI196640 TBE196640 TLA196640 TUW196640 UES196640 UOO196640 UYK196640 VIG196640 VSC196640 WBY196640 WLU196640 WVQ196640 I262176 JE262176 TA262176 ACW262176 AMS262176 AWO262176 BGK262176 BQG262176 CAC262176 CJY262176 CTU262176 DDQ262176 DNM262176 DXI262176 EHE262176 ERA262176 FAW262176 FKS262176 FUO262176 GEK262176 GOG262176 GYC262176 HHY262176 HRU262176 IBQ262176 ILM262176 IVI262176 JFE262176 JPA262176 JYW262176 KIS262176 KSO262176 LCK262176 LMG262176 LWC262176 MFY262176 MPU262176 MZQ262176 NJM262176 NTI262176 ODE262176 ONA262176 OWW262176 PGS262176 PQO262176 QAK262176 QKG262176 QUC262176 RDY262176 RNU262176 RXQ262176 SHM262176 SRI262176 TBE262176 TLA262176 TUW262176 UES262176 UOO262176 UYK262176 VIG262176 VSC262176 WBY262176 WLU262176 WVQ262176 I327712 JE327712 TA327712 ACW327712 AMS327712 AWO327712 BGK327712 BQG327712 CAC327712 CJY327712 CTU327712 DDQ327712 DNM327712 DXI327712 EHE327712 ERA327712 FAW327712 FKS327712 FUO327712 GEK327712 GOG327712 GYC327712 HHY327712 HRU327712 IBQ327712 ILM327712 IVI327712 JFE327712 JPA327712 JYW327712 KIS327712 KSO327712 LCK327712 LMG327712 LWC327712 MFY327712 MPU327712 MZQ327712 NJM327712 NTI327712 ODE327712 ONA327712 OWW327712 PGS327712 PQO327712 QAK327712 QKG327712 QUC327712 RDY327712 RNU327712 RXQ327712 SHM327712 SRI327712 TBE327712 TLA327712 TUW327712 UES327712 UOO327712 UYK327712 VIG327712 VSC327712 WBY327712 WLU327712 WVQ327712 I393248 JE393248 TA393248 ACW393248 AMS393248 AWO393248 BGK393248 BQG393248 CAC393248 CJY393248 CTU393248 DDQ393248 DNM393248 DXI393248 EHE393248 ERA393248 FAW393248 FKS393248 FUO393248 GEK393248 GOG393248 GYC393248 HHY393248 HRU393248 IBQ393248 ILM393248 IVI393248 JFE393248 JPA393248 JYW393248 KIS393248 KSO393248 LCK393248 LMG393248 LWC393248 MFY393248 MPU393248 MZQ393248 NJM393248 NTI393248 ODE393248 ONA393248 OWW393248 PGS393248 PQO393248 QAK393248 QKG393248 QUC393248 RDY393248 RNU393248 RXQ393248 SHM393248 SRI393248 TBE393248 TLA393248 TUW393248 UES393248 UOO393248 UYK393248 VIG393248 VSC393248 WBY393248 WLU393248 WVQ393248 I458784 JE458784 TA458784 ACW458784 AMS458784 AWO458784 BGK458784 BQG458784 CAC458784 CJY458784 CTU458784 DDQ458784 DNM458784 DXI458784 EHE458784 ERA458784 FAW458784 FKS458784 FUO458784 GEK458784 GOG458784 GYC458784 HHY458784 HRU458784 IBQ458784 ILM458784 IVI458784 JFE458784 JPA458784 JYW458784 KIS458784 KSO458784 LCK458784 LMG458784 LWC458784 MFY458784 MPU458784 MZQ458784 NJM458784 NTI458784 ODE458784 ONA458784 OWW458784 PGS458784 PQO458784 QAK458784 QKG458784 QUC458784 RDY458784 RNU458784 RXQ458784 SHM458784 SRI458784 TBE458784 TLA458784 TUW458784 UES458784 UOO458784 UYK458784 VIG458784 VSC458784 WBY458784 WLU458784 WVQ458784 I524320 JE524320 TA524320 ACW524320 AMS524320 AWO524320 BGK524320 BQG524320 CAC524320 CJY524320 CTU524320 DDQ524320 DNM524320 DXI524320 EHE524320 ERA524320 FAW524320 FKS524320 FUO524320 GEK524320 GOG524320 GYC524320 HHY524320 HRU524320 IBQ524320 ILM524320 IVI524320 JFE524320 JPA524320 JYW524320 KIS524320 KSO524320 LCK524320 LMG524320 LWC524320 MFY524320 MPU524320 MZQ524320 NJM524320 NTI524320 ODE524320 ONA524320 OWW524320 PGS524320 PQO524320 QAK524320 QKG524320 QUC524320 RDY524320 RNU524320 RXQ524320 SHM524320 SRI524320 TBE524320 TLA524320 TUW524320 UES524320 UOO524320 UYK524320 VIG524320 VSC524320 WBY524320 WLU524320 WVQ524320 I589856 JE589856 TA589856 ACW589856 AMS589856 AWO589856 BGK589856 BQG589856 CAC589856 CJY589856 CTU589856 DDQ589856 DNM589856 DXI589856 EHE589856 ERA589856 FAW589856 FKS589856 FUO589856 GEK589856 GOG589856 GYC589856 HHY589856 HRU589856 IBQ589856 ILM589856 IVI589856 JFE589856 JPA589856 JYW589856 KIS589856 KSO589856 LCK589856 LMG589856 LWC589856 MFY589856 MPU589856 MZQ589856 NJM589856 NTI589856 ODE589856 ONA589856 OWW589856 PGS589856 PQO589856 QAK589856 QKG589856 QUC589856 RDY589856 RNU589856 RXQ589856 SHM589856 SRI589856 TBE589856 TLA589856 TUW589856 UES589856 UOO589856 UYK589856 VIG589856 VSC589856 WBY589856 WLU589856 WVQ589856 I655392 JE655392 TA655392 ACW655392 AMS655392 AWO655392 BGK655392 BQG655392 CAC655392 CJY655392 CTU655392 DDQ655392 DNM655392 DXI655392 EHE655392 ERA655392 FAW655392 FKS655392 FUO655392 GEK655392 GOG655392 GYC655392 HHY655392 HRU655392 IBQ655392 ILM655392 IVI655392 JFE655392 JPA655392 JYW655392 KIS655392 KSO655392 LCK655392 LMG655392 LWC655392 MFY655392 MPU655392 MZQ655392 NJM655392 NTI655392 ODE655392 ONA655392 OWW655392 PGS655392 PQO655392 QAK655392 QKG655392 QUC655392 RDY655392 RNU655392 RXQ655392 SHM655392 SRI655392 TBE655392 TLA655392 TUW655392 UES655392 UOO655392 UYK655392 VIG655392 VSC655392 WBY655392 WLU655392 WVQ655392 I720928 JE720928 TA720928 ACW720928 AMS720928 AWO720928 BGK720928 BQG720928 CAC720928 CJY720928 CTU720928 DDQ720928 DNM720928 DXI720928 EHE720928 ERA720928 FAW720928 FKS720928 FUO720928 GEK720928 GOG720928 GYC720928 HHY720928 HRU720928 IBQ720928 ILM720928 IVI720928 JFE720928 JPA720928 JYW720928 KIS720928 KSO720928 LCK720928 LMG720928 LWC720928 MFY720928 MPU720928 MZQ720928 NJM720928 NTI720928 ODE720928 ONA720928 OWW720928 PGS720928 PQO720928 QAK720928 QKG720928 QUC720928 RDY720928 RNU720928 RXQ720928 SHM720928 SRI720928 TBE720928 TLA720928 TUW720928 UES720928 UOO720928 UYK720928 VIG720928 VSC720928 WBY720928 WLU720928 WVQ720928 I786464 JE786464 TA786464 ACW786464 AMS786464 AWO786464 BGK786464 BQG786464 CAC786464 CJY786464 CTU786464 DDQ786464 DNM786464 DXI786464 EHE786464 ERA786464 FAW786464 FKS786464 FUO786464 GEK786464 GOG786464 GYC786464 HHY786464 HRU786464 IBQ786464 ILM786464 IVI786464 JFE786464 JPA786464 JYW786464 KIS786464 KSO786464 LCK786464 LMG786464 LWC786464 MFY786464 MPU786464 MZQ786464 NJM786464 NTI786464 ODE786464 ONA786464 OWW786464 PGS786464 PQO786464 QAK786464 QKG786464 QUC786464 RDY786464 RNU786464 RXQ786464 SHM786464 SRI786464 TBE786464 TLA786464 TUW786464 UES786464 UOO786464 UYK786464 VIG786464 VSC786464 WBY786464 WLU786464 WVQ786464 I852000 JE852000 TA852000 ACW852000 AMS852000 AWO852000 BGK852000 BQG852000 CAC852000 CJY852000 CTU852000 DDQ852000 DNM852000 DXI852000 EHE852000 ERA852000 FAW852000 FKS852000 FUO852000 GEK852000 GOG852000 GYC852000 HHY852000 HRU852000 IBQ852000 ILM852000 IVI852000 JFE852000 JPA852000 JYW852000 KIS852000 KSO852000 LCK852000 LMG852000 LWC852000 MFY852000 MPU852000 MZQ852000 NJM852000 NTI852000 ODE852000 ONA852000 OWW852000 PGS852000 PQO852000 QAK852000 QKG852000 QUC852000 RDY852000 RNU852000 RXQ852000 SHM852000 SRI852000 TBE852000 TLA852000 TUW852000 UES852000 UOO852000 UYK852000 VIG852000 VSC852000 WBY852000 WLU852000 WVQ852000 I917536 JE917536 TA917536 ACW917536 AMS917536 AWO917536 BGK917536 BQG917536 CAC917536 CJY917536 CTU917536 DDQ917536 DNM917536 DXI917536 EHE917536 ERA917536 FAW917536 FKS917536 FUO917536 GEK917536 GOG917536 GYC917536 HHY917536 HRU917536 IBQ917536 ILM917536 IVI917536 JFE917536 JPA917536 JYW917536 KIS917536 KSO917536 LCK917536 LMG917536 LWC917536 MFY917536 MPU917536 MZQ917536 NJM917536 NTI917536 ODE917536 ONA917536 OWW917536 PGS917536 PQO917536 QAK917536 QKG917536 QUC917536 RDY917536 RNU917536 RXQ917536 SHM917536 SRI917536 TBE917536 TLA917536 TUW917536 UES917536 UOO917536 UYK917536 VIG917536 VSC917536 WBY917536 WLU917536 WVQ917536 I983072 JE983072 TA983072 ACW983072 AMS983072 AWO983072 BGK983072 BQG983072 CAC983072 CJY983072 CTU983072 DDQ983072 DNM983072 DXI983072 EHE983072 ERA983072 FAW983072 FKS983072 FUO983072 GEK983072 GOG983072 GYC983072 HHY983072 HRU983072 IBQ983072 ILM983072 IVI983072 JFE983072 JPA983072 JYW983072 KIS983072 KSO983072 LCK983072 LMG983072 LWC983072 MFY983072 MPU983072 MZQ983072 NJM983072 NTI983072 ODE983072 ONA983072 OWW983072 PGS983072 PQO983072 QAK983072 QKG983072 QUC983072 RDY983072 RNU983072 RXQ983072 SHM983072 SRI983072 TBE983072 TLA983072 TUW983072 UES983072 UOO983072 UYK983072 VIG983072 VSC983072 WBY983072 WLU983072 WVQ983072 I24 JE24 TA24 ACW24 AMS24 AWO24 BGK24 BQG24 CAC24 CJY24 CTU24 DDQ24 DNM24 DXI24 EHE24 ERA24 FAW24 FKS24 FUO24 GEK24 GOG24 GYC24 HHY24 HRU24 IBQ24 ILM24 IVI24 JFE24 JPA24 JYW24 KIS24 KSO24 LCK24 LMG24 LWC24 MFY24 MPU24 MZQ24 NJM24 NTI24 ODE24 ONA24 OWW24 PGS24 PQO24 QAK24 QKG24 QUC24 RDY24 RNU24 RXQ24 SHM24 SRI24 TBE24 TLA24 TUW24 UES24 UOO24 UYK24 VIG24 VSC24 WBY24 WLU24 WVQ24 I65560 JE65560 TA65560 ACW65560 AMS65560 AWO65560 BGK65560 BQG65560 CAC65560 CJY65560 CTU65560 DDQ65560 DNM65560 DXI65560 EHE65560 ERA65560 FAW65560 FKS65560 FUO65560 GEK65560 GOG65560 GYC65560 HHY65560 HRU65560 IBQ65560 ILM65560 IVI65560 JFE65560 JPA65560 JYW65560 KIS65560 KSO65560 LCK65560 LMG65560 LWC65560 MFY65560 MPU65560 MZQ65560 NJM65560 NTI65560 ODE65560 ONA65560 OWW65560 PGS65560 PQO65560 QAK65560 QKG65560 QUC65560 RDY65560 RNU65560 RXQ65560 SHM65560 SRI65560 TBE65560 TLA65560 TUW65560 UES65560 UOO65560 UYK65560 VIG65560 VSC65560 WBY65560 WLU65560 WVQ65560 I131096 JE131096 TA131096 ACW131096 AMS131096 AWO131096 BGK131096 BQG131096 CAC131096 CJY131096 CTU131096 DDQ131096 DNM131096 DXI131096 EHE131096 ERA131096 FAW131096 FKS131096 FUO131096 GEK131096 GOG131096 GYC131096 HHY131096 HRU131096 IBQ131096 ILM131096 IVI131096 JFE131096 JPA131096 JYW131096 KIS131096 KSO131096 LCK131096 LMG131096 LWC131096 MFY131096 MPU131096 MZQ131096 NJM131096 NTI131096 ODE131096 ONA131096 OWW131096 PGS131096 PQO131096 QAK131096 QKG131096 QUC131096 RDY131096 RNU131096 RXQ131096 SHM131096 SRI131096 TBE131096 TLA131096 TUW131096 UES131096 UOO131096 UYK131096 VIG131096 VSC131096 WBY131096 WLU131096 WVQ131096 I196632 JE196632 TA196632 ACW196632 AMS196632 AWO196632 BGK196632 BQG196632 CAC196632 CJY196632 CTU196632 DDQ196632 DNM196632 DXI196632 EHE196632 ERA196632 FAW196632 FKS196632 FUO196632 GEK196632 GOG196632 GYC196632 HHY196632 HRU196632 IBQ196632 ILM196632 IVI196632 JFE196632 JPA196632 JYW196632 KIS196632 KSO196632 LCK196632 LMG196632 LWC196632 MFY196632 MPU196632 MZQ196632 NJM196632 NTI196632 ODE196632 ONA196632 OWW196632 PGS196632 PQO196632 QAK196632 QKG196632 QUC196632 RDY196632 RNU196632 RXQ196632 SHM196632 SRI196632 TBE196632 TLA196632 TUW196632 UES196632 UOO196632 UYK196632 VIG196632 VSC196632 WBY196632 WLU196632 WVQ196632 I262168 JE262168 TA262168 ACW262168 AMS262168 AWO262168 BGK262168 BQG262168 CAC262168 CJY262168 CTU262168 DDQ262168 DNM262168 DXI262168 EHE262168 ERA262168 FAW262168 FKS262168 FUO262168 GEK262168 GOG262168 GYC262168 HHY262168 HRU262168 IBQ262168 ILM262168 IVI262168 JFE262168 JPA262168 JYW262168 KIS262168 KSO262168 LCK262168 LMG262168 LWC262168 MFY262168 MPU262168 MZQ262168 NJM262168 NTI262168 ODE262168 ONA262168 OWW262168 PGS262168 PQO262168 QAK262168 QKG262168 QUC262168 RDY262168 RNU262168 RXQ262168 SHM262168 SRI262168 TBE262168 TLA262168 TUW262168 UES262168 UOO262168 UYK262168 VIG262168 VSC262168 WBY262168 WLU262168 WVQ262168 I327704 JE327704 TA327704 ACW327704 AMS327704 AWO327704 BGK327704 BQG327704 CAC327704 CJY327704 CTU327704 DDQ327704 DNM327704 DXI327704 EHE327704 ERA327704 FAW327704 FKS327704 FUO327704 GEK327704 GOG327704 GYC327704 HHY327704 HRU327704 IBQ327704 ILM327704 IVI327704 JFE327704 JPA327704 JYW327704 KIS327704 KSO327704 LCK327704 LMG327704 LWC327704 MFY327704 MPU327704 MZQ327704 NJM327704 NTI327704 ODE327704 ONA327704 OWW327704 PGS327704 PQO327704 QAK327704 QKG327704 QUC327704 RDY327704 RNU327704 RXQ327704 SHM327704 SRI327704 TBE327704 TLA327704 TUW327704 UES327704 UOO327704 UYK327704 VIG327704 VSC327704 WBY327704 WLU327704 WVQ327704 I393240 JE393240 TA393240 ACW393240 AMS393240 AWO393240 BGK393240 BQG393240 CAC393240 CJY393240 CTU393240 DDQ393240 DNM393240 DXI393240 EHE393240 ERA393240 FAW393240 FKS393240 FUO393240 GEK393240 GOG393240 GYC393240 HHY393240 HRU393240 IBQ393240 ILM393240 IVI393240 JFE393240 JPA393240 JYW393240 KIS393240 KSO393240 LCK393240 LMG393240 LWC393240 MFY393240 MPU393240 MZQ393240 NJM393240 NTI393240 ODE393240 ONA393240 OWW393240 PGS393240 PQO393240 QAK393240 QKG393240 QUC393240 RDY393240 RNU393240 RXQ393240 SHM393240 SRI393240 TBE393240 TLA393240 TUW393240 UES393240 UOO393240 UYK393240 VIG393240 VSC393240 WBY393240 WLU393240 WVQ393240 I458776 JE458776 TA458776 ACW458776 AMS458776 AWO458776 BGK458776 BQG458776 CAC458776 CJY458776 CTU458776 DDQ458776 DNM458776 DXI458776 EHE458776 ERA458776 FAW458776 FKS458776 FUO458776 GEK458776 GOG458776 GYC458776 HHY458776 HRU458776 IBQ458776 ILM458776 IVI458776 JFE458776 JPA458776 JYW458776 KIS458776 KSO458776 LCK458776 LMG458776 LWC458776 MFY458776 MPU458776 MZQ458776 NJM458776 NTI458776 ODE458776 ONA458776 OWW458776 PGS458776 PQO458776 QAK458776 QKG458776 QUC458776 RDY458776 RNU458776 RXQ458776 SHM458776 SRI458776 TBE458776 TLA458776 TUW458776 UES458776 UOO458776 UYK458776 VIG458776 VSC458776 WBY458776 WLU458776 WVQ458776 I524312 JE524312 TA524312 ACW524312 AMS524312 AWO524312 BGK524312 BQG524312 CAC524312 CJY524312 CTU524312 DDQ524312 DNM524312 DXI524312 EHE524312 ERA524312 FAW524312 FKS524312 FUO524312 GEK524312 GOG524312 GYC524312 HHY524312 HRU524312 IBQ524312 ILM524312 IVI524312 JFE524312 JPA524312 JYW524312 KIS524312 KSO524312 LCK524312 LMG524312 LWC524312 MFY524312 MPU524312 MZQ524312 NJM524312 NTI524312 ODE524312 ONA524312 OWW524312 PGS524312 PQO524312 QAK524312 QKG524312 QUC524312 RDY524312 RNU524312 RXQ524312 SHM524312 SRI524312 TBE524312 TLA524312 TUW524312 UES524312 UOO524312 UYK524312 VIG524312 VSC524312 WBY524312 WLU524312 WVQ524312 I589848 JE589848 TA589848 ACW589848 AMS589848 AWO589848 BGK589848 BQG589848 CAC589848 CJY589848 CTU589848 DDQ589848 DNM589848 DXI589848 EHE589848 ERA589848 FAW589848 FKS589848 FUO589848 GEK589848 GOG589848 GYC589848 HHY589848 HRU589848 IBQ589848 ILM589848 IVI589848 JFE589848 JPA589848 JYW589848 KIS589848 KSO589848 LCK589848 LMG589848 LWC589848 MFY589848 MPU589848 MZQ589848 NJM589848 NTI589848 ODE589848 ONA589848 OWW589848 PGS589848 PQO589848 QAK589848 QKG589848 QUC589848 RDY589848 RNU589848 RXQ589848 SHM589848 SRI589848 TBE589848 TLA589848 TUW589848 UES589848 UOO589848 UYK589848 VIG589848 VSC589848 WBY589848 WLU589848 WVQ589848 I655384 JE655384 TA655384 ACW655384 AMS655384 AWO655384 BGK655384 BQG655384 CAC655384 CJY655384 CTU655384 DDQ655384 DNM655384 DXI655384 EHE655384 ERA655384 FAW655384 FKS655384 FUO655384 GEK655384 GOG655384 GYC655384 HHY655384 HRU655384 IBQ655384 ILM655384 IVI655384 JFE655384 JPA655384 JYW655384 KIS655384 KSO655384 LCK655384 LMG655384 LWC655384 MFY655384 MPU655384 MZQ655384 NJM655384 NTI655384 ODE655384 ONA655384 OWW655384 PGS655384 PQO655384 QAK655384 QKG655384 QUC655384 RDY655384 RNU655384 RXQ655384 SHM655384 SRI655384 TBE655384 TLA655384 TUW655384 UES655384 UOO655384 UYK655384 VIG655384 VSC655384 WBY655384 WLU655384 WVQ655384 I720920 JE720920 TA720920 ACW720920 AMS720920 AWO720920 BGK720920 BQG720920 CAC720920 CJY720920 CTU720920 DDQ720920 DNM720920 DXI720920 EHE720920 ERA720920 FAW720920 FKS720920 FUO720920 GEK720920 GOG720920 GYC720920 HHY720920 HRU720920 IBQ720920 ILM720920 IVI720920 JFE720920 JPA720920 JYW720920 KIS720920 KSO720920 LCK720920 LMG720920 LWC720920 MFY720920 MPU720920 MZQ720920 NJM720920 NTI720920 ODE720920 ONA720920 OWW720920 PGS720920 PQO720920 QAK720920 QKG720920 QUC720920 RDY720920 RNU720920 RXQ720920 SHM720920 SRI720920 TBE720920 TLA720920 TUW720920 UES720920 UOO720920 UYK720920 VIG720920 VSC720920 WBY720920 WLU720920 WVQ720920 I786456 JE786456 TA786456 ACW786456 AMS786456 AWO786456 BGK786456 BQG786456 CAC786456 CJY786456 CTU786456 DDQ786456 DNM786456 DXI786456 EHE786456 ERA786456 FAW786456 FKS786456 FUO786456 GEK786456 GOG786456 GYC786456 HHY786456 HRU786456 IBQ786456 ILM786456 IVI786456 JFE786456 JPA786456 JYW786456 KIS786456 KSO786456 LCK786456 LMG786456 LWC786456 MFY786456 MPU786456 MZQ786456 NJM786456 NTI786456 ODE786456 ONA786456 OWW786456 PGS786456 PQO786456 QAK786456 QKG786456 QUC786456 RDY786456 RNU786456 RXQ786456 SHM786456 SRI786456 TBE786456 TLA786456 TUW786456 UES786456 UOO786456 UYK786456 VIG786456 VSC786456 WBY786456 WLU786456 WVQ786456 I851992 JE851992 TA851992 ACW851992 AMS851992 AWO851992 BGK851992 BQG851992 CAC851992 CJY851992 CTU851992 DDQ851992 DNM851992 DXI851992 EHE851992 ERA851992 FAW851992 FKS851992 FUO851992 GEK851992 GOG851992 GYC851992 HHY851992 HRU851992 IBQ851992 ILM851992 IVI851992 JFE851992 JPA851992 JYW851992 KIS851992 KSO851992 LCK851992 LMG851992 LWC851992 MFY851992 MPU851992 MZQ851992 NJM851992 NTI851992 ODE851992 ONA851992 OWW851992 PGS851992 PQO851992 QAK851992 QKG851992 QUC851992 RDY851992 RNU851992 RXQ851992 SHM851992 SRI851992 TBE851992 TLA851992 TUW851992 UES851992 UOO851992 UYK851992 VIG851992 VSC851992 WBY851992 WLU851992 WVQ851992 I917528 JE917528 TA917528 ACW917528 AMS917528 AWO917528 BGK917528 BQG917528 CAC917528 CJY917528 CTU917528 DDQ917528 DNM917528 DXI917528 EHE917528 ERA917528 FAW917528 FKS917528 FUO917528 GEK917528 GOG917528 GYC917528 HHY917528 HRU917528 IBQ917528 ILM917528 IVI917528 JFE917528 JPA917528 JYW917528 KIS917528 KSO917528 LCK917528 LMG917528 LWC917528 MFY917528 MPU917528 MZQ917528 NJM917528 NTI917528 ODE917528 ONA917528 OWW917528 PGS917528 PQO917528 QAK917528 QKG917528 QUC917528 RDY917528 RNU917528 RXQ917528 SHM917528 SRI917528 TBE917528 TLA917528 TUW917528 UES917528 UOO917528 UYK917528 VIG917528 VSC917528 WBY917528 WLU917528 WVQ917528 I983064 JE983064 TA983064 ACW983064 AMS983064 AWO983064 BGK983064 BQG983064 CAC983064 CJY983064 CTU983064 DDQ983064 DNM983064 DXI983064 EHE983064 ERA983064 FAW983064 FKS983064 FUO983064 GEK983064 GOG983064 GYC983064 HHY983064 HRU983064 IBQ983064 ILM983064 IVI983064 JFE983064 JPA983064 JYW983064 KIS983064 KSO983064 LCK983064 LMG983064 LWC983064 MFY983064 MPU983064 MZQ983064 NJM983064 NTI983064 ODE983064 ONA983064 OWW983064 PGS983064 PQO983064 QAK983064 QKG983064 QUC983064 RDY983064 RNU983064 RXQ983064 SHM983064 SRI983064 TBE983064 TLA983064 TUW983064 UES983064 UOO983064 UYK983064 VIG983064 VSC983064 WBY983064 WLU983064 WVQ983064 I20 JE20 TA20 ACW20 AMS20 AWO20 BGK20 BQG20 CAC20 CJY20 CTU20 DDQ20 DNM20 DXI20 EHE20 ERA20 FAW20 FKS20 FUO20 GEK20 GOG20 GYC20 HHY20 HRU20 IBQ20 ILM20 IVI20 JFE20 JPA20 JYW20 KIS20 KSO20 LCK20 LMG20 LWC20 MFY20 MPU20 MZQ20 NJM20 NTI20 ODE20 ONA20 OWW20 PGS20 PQO20 QAK20 QKG20 QUC20 RDY20 RNU20 RXQ20 SHM20 SRI20 TBE20 TLA20 TUW20 UES20 UOO20 UYK20 VIG20 VSC20 WBY20 WLU20 WVQ20 I65556 JE65556 TA65556 ACW65556 AMS65556 AWO65556 BGK65556 BQG65556 CAC65556 CJY65556 CTU65556 DDQ65556 DNM65556 DXI65556 EHE65556 ERA65556 FAW65556 FKS65556 FUO65556 GEK65556 GOG65556 GYC65556 HHY65556 HRU65556 IBQ65556 ILM65556 IVI65556 JFE65556 JPA65556 JYW65556 KIS65556 KSO65556 LCK65556 LMG65556 LWC65556 MFY65556 MPU65556 MZQ65556 NJM65556 NTI65556 ODE65556 ONA65556 OWW65556 PGS65556 PQO65556 QAK65556 QKG65556 QUC65556 RDY65556 RNU65556 RXQ65556 SHM65556 SRI65556 TBE65556 TLA65556 TUW65556 UES65556 UOO65556 UYK65556 VIG65556 VSC65556 WBY65556 WLU65556 WVQ65556 I131092 JE131092 TA131092 ACW131092 AMS131092 AWO131092 BGK131092 BQG131092 CAC131092 CJY131092 CTU131092 DDQ131092 DNM131092 DXI131092 EHE131092 ERA131092 FAW131092 FKS131092 FUO131092 GEK131092 GOG131092 GYC131092 HHY131092 HRU131092 IBQ131092 ILM131092 IVI131092 JFE131092 JPA131092 JYW131092 KIS131092 KSO131092 LCK131092 LMG131092 LWC131092 MFY131092 MPU131092 MZQ131092 NJM131092 NTI131092 ODE131092 ONA131092 OWW131092 PGS131092 PQO131092 QAK131092 QKG131092 QUC131092 RDY131092 RNU131092 RXQ131092 SHM131092 SRI131092 TBE131092 TLA131092 TUW131092 UES131092 UOO131092 UYK131092 VIG131092 VSC131092 WBY131092 WLU131092 WVQ131092 I196628 JE196628 TA196628 ACW196628 AMS196628 AWO196628 BGK196628 BQG196628 CAC196628 CJY196628 CTU196628 DDQ196628 DNM196628 DXI196628 EHE196628 ERA196628 FAW196628 FKS196628 FUO196628 GEK196628 GOG196628 GYC196628 HHY196628 HRU196628 IBQ196628 ILM196628 IVI196628 JFE196628 JPA196628 JYW196628 KIS196628 KSO196628 LCK196628 LMG196628 LWC196628 MFY196628 MPU196628 MZQ196628 NJM196628 NTI196628 ODE196628 ONA196628 OWW196628 PGS196628 PQO196628 QAK196628 QKG196628 QUC196628 RDY196628 RNU196628 RXQ196628 SHM196628 SRI196628 TBE196628 TLA196628 TUW196628 UES196628 UOO196628 UYK196628 VIG196628 VSC196628 WBY196628 WLU196628 WVQ196628 I262164 JE262164 TA262164 ACW262164 AMS262164 AWO262164 BGK262164 BQG262164 CAC262164 CJY262164 CTU262164 DDQ262164 DNM262164 DXI262164 EHE262164 ERA262164 FAW262164 FKS262164 FUO262164 GEK262164 GOG262164 GYC262164 HHY262164 HRU262164 IBQ262164 ILM262164 IVI262164 JFE262164 JPA262164 JYW262164 KIS262164 KSO262164 LCK262164 LMG262164 LWC262164 MFY262164 MPU262164 MZQ262164 NJM262164 NTI262164 ODE262164 ONA262164 OWW262164 PGS262164 PQO262164 QAK262164 QKG262164 QUC262164 RDY262164 RNU262164 RXQ262164 SHM262164 SRI262164 TBE262164 TLA262164 TUW262164 UES262164 UOO262164 UYK262164 VIG262164 VSC262164 WBY262164 WLU262164 WVQ262164 I327700 JE327700 TA327700 ACW327700 AMS327700 AWO327700 BGK327700 BQG327700 CAC327700 CJY327700 CTU327700 DDQ327700 DNM327700 DXI327700 EHE327700 ERA327700 FAW327700 FKS327700 FUO327700 GEK327700 GOG327700 GYC327700 HHY327700 HRU327700 IBQ327700 ILM327700 IVI327700 JFE327700 JPA327700 JYW327700 KIS327700 KSO327700 LCK327700 LMG327700 LWC327700 MFY327700 MPU327700 MZQ327700 NJM327700 NTI327700 ODE327700 ONA327700 OWW327700 PGS327700 PQO327700 QAK327700 QKG327700 QUC327700 RDY327700 RNU327700 RXQ327700 SHM327700 SRI327700 TBE327700 TLA327700 TUW327700 UES327700 UOO327700 UYK327700 VIG327700 VSC327700 WBY327700 WLU327700 WVQ327700 I393236 JE393236 TA393236 ACW393236 AMS393236 AWO393236 BGK393236 BQG393236 CAC393236 CJY393236 CTU393236 DDQ393236 DNM393236 DXI393236 EHE393236 ERA393236 FAW393236 FKS393236 FUO393236 GEK393236 GOG393236 GYC393236 HHY393236 HRU393236 IBQ393236 ILM393236 IVI393236 JFE393236 JPA393236 JYW393236 KIS393236 KSO393236 LCK393236 LMG393236 LWC393236 MFY393236 MPU393236 MZQ393236 NJM393236 NTI393236 ODE393236 ONA393236 OWW393236 PGS393236 PQO393236 QAK393236 QKG393236 QUC393236 RDY393236 RNU393236 RXQ393236 SHM393236 SRI393236 TBE393236 TLA393236 TUW393236 UES393236 UOO393236 UYK393236 VIG393236 VSC393236 WBY393236 WLU393236 WVQ393236 I458772 JE458772 TA458772 ACW458772 AMS458772 AWO458772 BGK458772 BQG458772 CAC458772 CJY458772 CTU458772 DDQ458772 DNM458772 DXI458772 EHE458772 ERA458772 FAW458772 FKS458772 FUO458772 GEK458772 GOG458772 GYC458772 HHY458772 HRU458772 IBQ458772 ILM458772 IVI458772 JFE458772 JPA458772 JYW458772 KIS458772 KSO458772 LCK458772 LMG458772 LWC458772 MFY458772 MPU458772 MZQ458772 NJM458772 NTI458772 ODE458772 ONA458772 OWW458772 PGS458772 PQO458772 QAK458772 QKG458772 QUC458772 RDY458772 RNU458772 RXQ458772 SHM458772 SRI458772 TBE458772 TLA458772 TUW458772 UES458772 UOO458772 UYK458772 VIG458772 VSC458772 WBY458772 WLU458772 WVQ458772 I524308 JE524308 TA524308 ACW524308 AMS524308 AWO524308 BGK524308 BQG524308 CAC524308 CJY524308 CTU524308 DDQ524308 DNM524308 DXI524308 EHE524308 ERA524308 FAW524308 FKS524308 FUO524308 GEK524308 GOG524308 GYC524308 HHY524308 HRU524308 IBQ524308 ILM524308 IVI524308 JFE524308 JPA524308 JYW524308 KIS524308 KSO524308 LCK524308 LMG524308 LWC524308 MFY524308 MPU524308 MZQ524308 NJM524308 NTI524308 ODE524308 ONA524308 OWW524308 PGS524308 PQO524308 QAK524308 QKG524308 QUC524308 RDY524308 RNU524308 RXQ524308 SHM524308 SRI524308 TBE524308 TLA524308 TUW524308 UES524308 UOO524308 UYK524308 VIG524308 VSC524308 WBY524308 WLU524308 WVQ524308 I589844 JE589844 TA589844 ACW589844 AMS589844 AWO589844 BGK589844 BQG589844 CAC589844 CJY589844 CTU589844 DDQ589844 DNM589844 DXI589844 EHE589844 ERA589844 FAW589844 FKS589844 FUO589844 GEK589844 GOG589844 GYC589844 HHY589844 HRU589844 IBQ589844 ILM589844 IVI589844 JFE589844 JPA589844 JYW589844 KIS589844 KSO589844 LCK589844 LMG589844 LWC589844 MFY589844 MPU589844 MZQ589844 NJM589844 NTI589844 ODE589844 ONA589844 OWW589844 PGS589844 PQO589844 QAK589844 QKG589844 QUC589844 RDY589844 RNU589844 RXQ589844 SHM589844 SRI589844 TBE589844 TLA589844 TUW589844 UES589844 UOO589844 UYK589844 VIG589844 VSC589844 WBY589844 WLU589844 WVQ589844 I655380 JE655380 TA655380 ACW655380 AMS655380 AWO655380 BGK655380 BQG655380 CAC655380 CJY655380 CTU655380 DDQ655380 DNM655380 DXI655380 EHE655380 ERA655380 FAW655380 FKS655380 FUO655380 GEK655380 GOG655380 GYC655380 HHY655380 HRU655380 IBQ655380 ILM655380 IVI655380 JFE655380 JPA655380 JYW655380 KIS655380 KSO655380 LCK655380 LMG655380 LWC655380 MFY655380 MPU655380 MZQ655380 NJM655380 NTI655380 ODE655380 ONA655380 OWW655380 PGS655380 PQO655380 QAK655380 QKG655380 QUC655380 RDY655380 RNU655380 RXQ655380 SHM655380 SRI655380 TBE655380 TLA655380 TUW655380 UES655380 UOO655380 UYK655380 VIG655380 VSC655380 WBY655380 WLU655380 WVQ655380 I720916 JE720916 TA720916 ACW720916 AMS720916 AWO720916 BGK720916 BQG720916 CAC720916 CJY720916 CTU720916 DDQ720916 DNM720916 DXI720916 EHE720916 ERA720916 FAW720916 FKS720916 FUO720916 GEK720916 GOG720916 GYC720916 HHY720916 HRU720916 IBQ720916 ILM720916 IVI720916 JFE720916 JPA720916 JYW720916 KIS720916 KSO720916 LCK720916 LMG720916 LWC720916 MFY720916 MPU720916 MZQ720916 NJM720916 NTI720916 ODE720916 ONA720916 OWW720916 PGS720916 PQO720916 QAK720916 QKG720916 QUC720916 RDY720916 RNU720916 RXQ720916 SHM720916 SRI720916 TBE720916 TLA720916 TUW720916 UES720916 UOO720916 UYK720916 VIG720916 VSC720916 WBY720916 WLU720916 WVQ720916 I786452 JE786452 TA786452 ACW786452 AMS786452 AWO786452 BGK786452 BQG786452 CAC786452 CJY786452 CTU786452 DDQ786452 DNM786452 DXI786452 EHE786452 ERA786452 FAW786452 FKS786452 FUO786452 GEK786452 GOG786452 GYC786452 HHY786452 HRU786452 IBQ786452 ILM786452 IVI786452 JFE786452 JPA786452 JYW786452 KIS786452 KSO786452 LCK786452 LMG786452 LWC786452 MFY786452 MPU786452 MZQ786452 NJM786452 NTI786452 ODE786452 ONA786452 OWW786452 PGS786452 PQO786452 QAK786452 QKG786452 QUC786452 RDY786452 RNU786452 RXQ786452 SHM786452 SRI786452 TBE786452 TLA786452 TUW786452 UES786452 UOO786452 UYK786452 VIG786452 VSC786452 WBY786452 WLU786452 WVQ786452 I851988 JE851988 TA851988 ACW851988 AMS851988 AWO851988 BGK851988 BQG851988 CAC851988 CJY851988 CTU851988 DDQ851988 DNM851988 DXI851988 EHE851988 ERA851988 FAW851988 FKS851988 FUO851988 GEK851988 GOG851988 GYC851988 HHY851988 HRU851988 IBQ851988 ILM851988 IVI851988 JFE851988 JPA851988 JYW851988 KIS851988 KSO851988 LCK851988 LMG851988 LWC851988 MFY851988 MPU851988 MZQ851988 NJM851988 NTI851988 ODE851988 ONA851988 OWW851988 PGS851988 PQO851988 QAK851988 QKG851988 QUC851988 RDY851988 RNU851988 RXQ851988 SHM851988 SRI851988 TBE851988 TLA851988 TUW851988 UES851988 UOO851988 UYK851988 VIG851988 VSC851988 WBY851988 WLU851988 WVQ851988 I917524 JE917524 TA917524 ACW917524 AMS917524 AWO917524 BGK917524 BQG917524 CAC917524 CJY917524 CTU917524 DDQ917524 DNM917524 DXI917524 EHE917524 ERA917524 FAW917524 FKS917524 FUO917524 GEK917524 GOG917524 GYC917524 HHY917524 HRU917524 IBQ917524 ILM917524 IVI917524 JFE917524 JPA917524 JYW917524 KIS917524 KSO917524 LCK917524 LMG917524 LWC917524 MFY917524 MPU917524 MZQ917524 NJM917524 NTI917524 ODE917524 ONA917524 OWW917524 PGS917524 PQO917524 QAK917524 QKG917524 QUC917524 RDY917524 RNU917524 RXQ917524 SHM917524 SRI917524 TBE917524 TLA917524 TUW917524 UES917524 UOO917524 UYK917524 VIG917524 VSC917524 WBY917524 WLU917524 WVQ917524 I983060 JE983060 TA983060 ACW983060 AMS983060 AWO983060 BGK983060 BQG983060 CAC983060 CJY983060 CTU983060 DDQ983060 DNM983060 DXI983060 EHE983060 ERA983060 FAW983060 FKS983060 FUO983060 GEK983060 GOG983060 GYC983060 HHY983060 HRU983060 IBQ983060 ILM983060 IVI983060 JFE983060 JPA983060 JYW983060 KIS983060 KSO983060 LCK983060 LMG983060 LWC983060 MFY983060 MPU983060 MZQ983060 NJM983060 NTI983060 ODE983060 ONA983060 OWW983060 PGS983060 PQO983060 QAK983060 QKG983060 QUC983060 RDY983060 RNU983060 RXQ983060 SHM983060 SRI983060 TBE983060 TLA983060 TUW983060 UES983060 UOO983060 UYK983060 VIG983060 VSC983060 WBY983060 WLU983060 WVQ983060 I28 JE28 TA28 ACW28 AMS28 AWO28 BGK28 BQG28 CAC28 CJY28 CTU28 DDQ28 DNM28 DXI28 EHE28 ERA28 FAW28 FKS28 FUO28 GEK28 GOG28 GYC28 HHY28 HRU28 IBQ28 ILM28 IVI28 JFE28 JPA28 JYW28 KIS28 KSO28 LCK28 LMG28 LWC28 MFY28 MPU28 MZQ28 NJM28 NTI28 ODE28 ONA28 OWW28 PGS28 PQO28 QAK28 QKG28 QUC28 RDY28 RNU28 RXQ28 SHM28 SRI28 TBE28 TLA28 TUW28 UES28 UOO28 UYK28 VIG28 VSC28 WBY28 WLU28 WVQ28 I65564 JE65564 TA65564 ACW65564 AMS65564 AWO65564 BGK65564 BQG65564 CAC65564 CJY65564 CTU65564 DDQ65564 DNM65564 DXI65564 EHE65564 ERA65564 FAW65564 FKS65564 FUO65564 GEK65564 GOG65564 GYC65564 HHY65564 HRU65564 IBQ65564 ILM65564 IVI65564 JFE65564 JPA65564 JYW65564 KIS65564 KSO65564 LCK65564 LMG65564 LWC65564 MFY65564 MPU65564 MZQ65564 NJM65564 NTI65564 ODE65564 ONA65564 OWW65564 PGS65564 PQO65564 QAK65564 QKG65564 QUC65564 RDY65564 RNU65564 RXQ65564 SHM65564 SRI65564 TBE65564 TLA65564 TUW65564 UES65564 UOO65564 UYK65564 VIG65564 VSC65564 WBY65564 WLU65564 WVQ65564 I131100 JE131100 TA131100 ACW131100 AMS131100 AWO131100 BGK131100 BQG131100 CAC131100 CJY131100 CTU131100 DDQ131100 DNM131100 DXI131100 EHE131100 ERA131100 FAW131100 FKS131100 FUO131100 GEK131100 GOG131100 GYC131100 HHY131100 HRU131100 IBQ131100 ILM131100 IVI131100 JFE131100 JPA131100 JYW131100 KIS131100 KSO131100 LCK131100 LMG131100 LWC131100 MFY131100 MPU131100 MZQ131100 NJM131100 NTI131100 ODE131100 ONA131100 OWW131100 PGS131100 PQO131100 QAK131100 QKG131100 QUC131100 RDY131100 RNU131100 RXQ131100 SHM131100 SRI131100 TBE131100 TLA131100 TUW131100 UES131100 UOO131100 UYK131100 VIG131100 VSC131100 WBY131100 WLU131100 WVQ131100 I196636 JE196636 TA196636 ACW196636 AMS196636 AWO196636 BGK196636 BQG196636 CAC196636 CJY196636 CTU196636 DDQ196636 DNM196636 DXI196636 EHE196636 ERA196636 FAW196636 FKS196636 FUO196636 GEK196636 GOG196636 GYC196636 HHY196636 HRU196636 IBQ196636 ILM196636 IVI196636 JFE196636 JPA196636 JYW196636 KIS196636 KSO196636 LCK196636 LMG196636 LWC196636 MFY196636 MPU196636 MZQ196636 NJM196636 NTI196636 ODE196636 ONA196636 OWW196636 PGS196636 PQO196636 QAK196636 QKG196636 QUC196636 RDY196636 RNU196636 RXQ196636 SHM196636 SRI196636 TBE196636 TLA196636 TUW196636 UES196636 UOO196636 UYK196636 VIG196636 VSC196636 WBY196636 WLU196636 WVQ196636 I262172 JE262172 TA262172 ACW262172 AMS262172 AWO262172 BGK262172 BQG262172 CAC262172 CJY262172 CTU262172 DDQ262172 DNM262172 DXI262172 EHE262172 ERA262172 FAW262172 FKS262172 FUO262172 GEK262172 GOG262172 GYC262172 HHY262172 HRU262172 IBQ262172 ILM262172 IVI262172 JFE262172 JPA262172 JYW262172 KIS262172 KSO262172 LCK262172 LMG262172 LWC262172 MFY262172 MPU262172 MZQ262172 NJM262172 NTI262172 ODE262172 ONA262172 OWW262172 PGS262172 PQO262172 QAK262172 QKG262172 QUC262172 RDY262172 RNU262172 RXQ262172 SHM262172 SRI262172 TBE262172 TLA262172 TUW262172 UES262172 UOO262172 UYK262172 VIG262172 VSC262172 WBY262172 WLU262172 WVQ262172 I327708 JE327708 TA327708 ACW327708 AMS327708 AWO327708 BGK327708 BQG327708 CAC327708 CJY327708 CTU327708 DDQ327708 DNM327708 DXI327708 EHE327708 ERA327708 FAW327708 FKS327708 FUO327708 GEK327708 GOG327708 GYC327708 HHY327708 HRU327708 IBQ327708 ILM327708 IVI327708 JFE327708 JPA327708 JYW327708 KIS327708 KSO327708 LCK327708 LMG327708 LWC327708 MFY327708 MPU327708 MZQ327708 NJM327708 NTI327708 ODE327708 ONA327708 OWW327708 PGS327708 PQO327708 QAK327708 QKG327708 QUC327708 RDY327708 RNU327708 RXQ327708 SHM327708 SRI327708 TBE327708 TLA327708 TUW327708 UES327708 UOO327708 UYK327708 VIG327708 VSC327708 WBY327708 WLU327708 WVQ327708 I393244 JE393244 TA393244 ACW393244 AMS393244 AWO393244 BGK393244 BQG393244 CAC393244 CJY393244 CTU393244 DDQ393244 DNM393244 DXI393244 EHE393244 ERA393244 FAW393244 FKS393244 FUO393244 GEK393244 GOG393244 GYC393244 HHY393244 HRU393244 IBQ393244 ILM393244 IVI393244 JFE393244 JPA393244 JYW393244 KIS393244 KSO393244 LCK393244 LMG393244 LWC393244 MFY393244 MPU393244 MZQ393244 NJM393244 NTI393244 ODE393244 ONA393244 OWW393244 PGS393244 PQO393244 QAK393244 QKG393244 QUC393244 RDY393244 RNU393244 RXQ393244 SHM393244 SRI393244 TBE393244 TLA393244 TUW393244 UES393244 UOO393244 UYK393244 VIG393244 VSC393244 WBY393244 WLU393244 WVQ393244 I458780 JE458780 TA458780 ACW458780 AMS458780 AWO458780 BGK458780 BQG458780 CAC458780 CJY458780 CTU458780 DDQ458780 DNM458780 DXI458780 EHE458780 ERA458780 FAW458780 FKS458780 FUO458780 GEK458780 GOG458780 GYC458780 HHY458780 HRU458780 IBQ458780 ILM458780 IVI458780 JFE458780 JPA458780 JYW458780 KIS458780 KSO458780 LCK458780 LMG458780 LWC458780 MFY458780 MPU458780 MZQ458780 NJM458780 NTI458780 ODE458780 ONA458780 OWW458780 PGS458780 PQO458780 QAK458780 QKG458780 QUC458780 RDY458780 RNU458780 RXQ458780 SHM458780 SRI458780 TBE458780 TLA458780 TUW458780 UES458780 UOO458780 UYK458780 VIG458780 VSC458780 WBY458780 WLU458780 WVQ458780 I524316 JE524316 TA524316 ACW524316 AMS524316 AWO524316 BGK524316 BQG524316 CAC524316 CJY524316 CTU524316 DDQ524316 DNM524316 DXI524316 EHE524316 ERA524316 FAW524316 FKS524316 FUO524316 GEK524316 GOG524316 GYC524316 HHY524316 HRU524316 IBQ524316 ILM524316 IVI524316 JFE524316 JPA524316 JYW524316 KIS524316 KSO524316 LCK524316 LMG524316 LWC524316 MFY524316 MPU524316 MZQ524316 NJM524316 NTI524316 ODE524316 ONA524316 OWW524316 PGS524316 PQO524316 QAK524316 QKG524316 QUC524316 RDY524316 RNU524316 RXQ524316 SHM524316 SRI524316 TBE524316 TLA524316 TUW524316 UES524316 UOO524316 UYK524316 VIG524316 VSC524316 WBY524316 WLU524316 WVQ524316 I589852 JE589852 TA589852 ACW589852 AMS589852 AWO589852 BGK589852 BQG589852 CAC589852 CJY589852 CTU589852 DDQ589852 DNM589852 DXI589852 EHE589852 ERA589852 FAW589852 FKS589852 FUO589852 GEK589852 GOG589852 GYC589852 HHY589852 HRU589852 IBQ589852 ILM589852 IVI589852 JFE589852 JPA589852 JYW589852 KIS589852 KSO589852 LCK589852 LMG589852 LWC589852 MFY589852 MPU589852 MZQ589852 NJM589852 NTI589852 ODE589852 ONA589852 OWW589852 PGS589852 PQO589852 QAK589852 QKG589852 QUC589852 RDY589852 RNU589852 RXQ589852 SHM589852 SRI589852 TBE589852 TLA589852 TUW589852 UES589852 UOO589852 UYK589852 VIG589852 VSC589852 WBY589852 WLU589852 WVQ589852 I655388 JE655388 TA655388 ACW655388 AMS655388 AWO655388 BGK655388 BQG655388 CAC655388 CJY655388 CTU655388 DDQ655388 DNM655388 DXI655388 EHE655388 ERA655388 FAW655388 FKS655388 FUO655388 GEK655388 GOG655388 GYC655388 HHY655388 HRU655388 IBQ655388 ILM655388 IVI655388 JFE655388 JPA655388 JYW655388 KIS655388 KSO655388 LCK655388 LMG655388 LWC655388 MFY655388 MPU655388 MZQ655388 NJM655388 NTI655388 ODE655388 ONA655388 OWW655388 PGS655388 PQO655388 QAK655388 QKG655388 QUC655388 RDY655388 RNU655388 RXQ655388 SHM655388 SRI655388 TBE655388 TLA655388 TUW655388 UES655388 UOO655388 UYK655388 VIG655388 VSC655388 WBY655388 WLU655388 WVQ655388 I720924 JE720924 TA720924 ACW720924 AMS720924 AWO720924 BGK720924 BQG720924 CAC720924 CJY720924 CTU720924 DDQ720924 DNM720924 DXI720924 EHE720924 ERA720924 FAW720924 FKS720924 FUO720924 GEK720924 GOG720924 GYC720924 HHY720924 HRU720924 IBQ720924 ILM720924 IVI720924 JFE720924 JPA720924 JYW720924 KIS720924 KSO720924 LCK720924 LMG720924 LWC720924 MFY720924 MPU720924 MZQ720924 NJM720924 NTI720924 ODE720924 ONA720924 OWW720924 PGS720924 PQO720924 QAK720924 QKG720924 QUC720924 RDY720924 RNU720924 RXQ720924 SHM720924 SRI720924 TBE720924 TLA720924 TUW720924 UES720924 UOO720924 UYK720924 VIG720924 VSC720924 WBY720924 WLU720924 WVQ720924 I786460 JE786460 TA786460 ACW786460 AMS786460 AWO786460 BGK786460 BQG786460 CAC786460 CJY786460 CTU786460 DDQ786460 DNM786460 DXI786460 EHE786460 ERA786460 FAW786460 FKS786460 FUO786460 GEK786460 GOG786460 GYC786460 HHY786460 HRU786460 IBQ786460 ILM786460 IVI786460 JFE786460 JPA786460 JYW786460 KIS786460 KSO786460 LCK786460 LMG786460 LWC786460 MFY786460 MPU786460 MZQ786460 NJM786460 NTI786460 ODE786460 ONA786460 OWW786460 PGS786460 PQO786460 QAK786460 QKG786460 QUC786460 RDY786460 RNU786460 RXQ786460 SHM786460 SRI786460 TBE786460 TLA786460 TUW786460 UES786460 UOO786460 UYK786460 VIG786460 VSC786460 WBY786460 WLU786460 WVQ786460 I851996 JE851996 TA851996 ACW851996 AMS851996 AWO851996 BGK851996 BQG851996 CAC851996 CJY851996 CTU851996 DDQ851996 DNM851996 DXI851996 EHE851996 ERA851996 FAW851996 FKS851996 FUO851996 GEK851996 GOG851996 GYC851996 HHY851996 HRU851996 IBQ851996 ILM851996 IVI851996 JFE851996 JPA851996 JYW851996 KIS851996 KSO851996 LCK851996 LMG851996 LWC851996 MFY851996 MPU851996 MZQ851996 NJM851996 NTI851996 ODE851996 ONA851996 OWW851996 PGS851996 PQO851996 QAK851996 QKG851996 QUC851996 RDY851996 RNU851996 RXQ851996 SHM851996 SRI851996 TBE851996 TLA851996 TUW851996 UES851996 UOO851996 UYK851996 VIG851996 VSC851996 WBY851996 WLU851996 WVQ851996 I917532 JE917532 TA917532 ACW917532 AMS917532 AWO917532 BGK917532 BQG917532 CAC917532 CJY917532 CTU917532 DDQ917532 DNM917532 DXI917532 EHE917532 ERA917532 FAW917532 FKS917532 FUO917532 GEK917532 GOG917532 GYC917532 HHY917532 HRU917532 IBQ917532 ILM917532 IVI917532 JFE917532 JPA917532 JYW917532 KIS917532 KSO917532 LCK917532 LMG917532 LWC917532 MFY917532 MPU917532 MZQ917532 NJM917532 NTI917532 ODE917532 ONA917532 OWW917532 PGS917532 PQO917532 QAK917532 QKG917532 QUC917532 RDY917532 RNU917532 RXQ917532 SHM917532 SRI917532 TBE917532 TLA917532 TUW917532 UES917532 UOO917532 UYK917532 VIG917532 VSC917532 WBY917532 WLU917532 WVQ917532 I983068 JE983068 TA983068 ACW983068 AMS983068 AWO983068 BGK983068 BQG983068 CAC983068 CJY983068 CTU983068 DDQ983068 DNM983068 DXI983068 EHE983068 ERA983068 FAW983068 FKS983068 FUO983068 GEK983068 GOG983068 GYC983068 HHY983068 HRU983068 IBQ983068 ILM983068 IVI983068 JFE983068 JPA983068 JYW983068 KIS983068 KSO983068 LCK983068 LMG983068 LWC983068 MFY983068 MPU983068 MZQ983068 NJM983068 NTI983068 ODE983068 ONA983068 OWW983068 PGS983068 PQO983068 QAK983068 QKG983068 QUC983068 RDY983068 RNU983068 RXQ983068 SHM983068 SRI983068 TBE983068 TLA983068 TUW983068 UES983068 UOO983068 UYK983068 VIG983068 VSC983068 WBY983068 WLU983068 WVQ983068</xm:sqref>
        </x14:dataValidation>
      </x14:dataValidations>
    </ext>
  </extLst>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1A43B2-BD2A-4872-A841-5499F4D81321}">
  <sheetPr codeName="Sheet21">
    <tabColor indexed="42"/>
  </sheetPr>
  <dimension ref="A1:Q156"/>
  <sheetViews>
    <sheetView showGridLines="0" showZeros="0" workbookViewId="0">
      <pane ySplit="6" topLeftCell="A7" activePane="bottomLeft" state="frozen"/>
      <selection activeCell="V11" sqref="V11"/>
      <selection pane="bottomLeft" activeCell="V11" sqref="V11"/>
    </sheetView>
  </sheetViews>
  <sheetFormatPr defaultRowHeight="13.2" x14ac:dyDescent="0.25"/>
  <cols>
    <col min="1" max="1" width="3.88671875" style="270" customWidth="1"/>
    <col min="2" max="2" width="14.33203125" style="270" customWidth="1"/>
    <col min="3" max="3" width="12" style="270" customWidth="1"/>
    <col min="4" max="4" width="30.44140625" style="346" customWidth="1"/>
    <col min="5" max="5" width="9.33203125" style="347" customWidth="1"/>
    <col min="6" max="6" width="6.109375" style="348" hidden="1" customWidth="1"/>
    <col min="7" max="7" width="33.88671875" style="348" customWidth="1"/>
    <col min="8" max="8" width="7.6640625" style="346" customWidth="1"/>
    <col min="9" max="13" width="7.44140625" style="346" hidden="1" customWidth="1"/>
    <col min="14" max="15" width="7.44140625" style="346" customWidth="1"/>
    <col min="16" max="16" width="7.44140625" style="346" hidden="1" customWidth="1"/>
    <col min="17" max="17" width="7.44140625" style="346" customWidth="1"/>
    <col min="18" max="256" width="8.88671875" style="270"/>
    <col min="257" max="257" width="3.88671875" style="270" customWidth="1"/>
    <col min="258" max="258" width="14.33203125" style="270" customWidth="1"/>
    <col min="259" max="259" width="12" style="270" customWidth="1"/>
    <col min="260" max="260" width="30.44140625" style="270" customWidth="1"/>
    <col min="261" max="261" width="9.33203125" style="270" customWidth="1"/>
    <col min="262" max="262" width="0" style="270" hidden="1" customWidth="1"/>
    <col min="263" max="263" width="33.88671875" style="270" customWidth="1"/>
    <col min="264" max="264" width="7.6640625" style="270" customWidth="1"/>
    <col min="265" max="269" width="0" style="270" hidden="1" customWidth="1"/>
    <col min="270" max="271" width="7.44140625" style="270" customWidth="1"/>
    <col min="272" max="272" width="0" style="270" hidden="1" customWidth="1"/>
    <col min="273" max="273" width="7.44140625" style="270" customWidth="1"/>
    <col min="274" max="512" width="8.88671875" style="270"/>
    <col min="513" max="513" width="3.88671875" style="270" customWidth="1"/>
    <col min="514" max="514" width="14.33203125" style="270" customWidth="1"/>
    <col min="515" max="515" width="12" style="270" customWidth="1"/>
    <col min="516" max="516" width="30.44140625" style="270" customWidth="1"/>
    <col min="517" max="517" width="9.33203125" style="270" customWidth="1"/>
    <col min="518" max="518" width="0" style="270" hidden="1" customWidth="1"/>
    <col min="519" max="519" width="33.88671875" style="270" customWidth="1"/>
    <col min="520" max="520" width="7.6640625" style="270" customWidth="1"/>
    <col min="521" max="525" width="0" style="270" hidden="1" customWidth="1"/>
    <col min="526" max="527" width="7.44140625" style="270" customWidth="1"/>
    <col min="528" max="528" width="0" style="270" hidden="1" customWidth="1"/>
    <col min="529" max="529" width="7.44140625" style="270" customWidth="1"/>
    <col min="530" max="768" width="8.88671875" style="270"/>
    <col min="769" max="769" width="3.88671875" style="270" customWidth="1"/>
    <col min="770" max="770" width="14.33203125" style="270" customWidth="1"/>
    <col min="771" max="771" width="12" style="270" customWidth="1"/>
    <col min="772" max="772" width="30.44140625" style="270" customWidth="1"/>
    <col min="773" max="773" width="9.33203125" style="270" customWidth="1"/>
    <col min="774" max="774" width="0" style="270" hidden="1" customWidth="1"/>
    <col min="775" max="775" width="33.88671875" style="270" customWidth="1"/>
    <col min="776" max="776" width="7.6640625" style="270" customWidth="1"/>
    <col min="777" max="781" width="0" style="270" hidden="1" customWidth="1"/>
    <col min="782" max="783" width="7.44140625" style="270" customWidth="1"/>
    <col min="784" max="784" width="0" style="270" hidden="1" customWidth="1"/>
    <col min="785" max="785" width="7.44140625" style="270" customWidth="1"/>
    <col min="786" max="1024" width="8.88671875" style="270"/>
    <col min="1025" max="1025" width="3.88671875" style="270" customWidth="1"/>
    <col min="1026" max="1026" width="14.33203125" style="270" customWidth="1"/>
    <col min="1027" max="1027" width="12" style="270" customWidth="1"/>
    <col min="1028" max="1028" width="30.44140625" style="270" customWidth="1"/>
    <col min="1029" max="1029" width="9.33203125" style="270" customWidth="1"/>
    <col min="1030" max="1030" width="0" style="270" hidden="1" customWidth="1"/>
    <col min="1031" max="1031" width="33.88671875" style="270" customWidth="1"/>
    <col min="1032" max="1032" width="7.6640625" style="270" customWidth="1"/>
    <col min="1033" max="1037" width="0" style="270" hidden="1" customWidth="1"/>
    <col min="1038" max="1039" width="7.44140625" style="270" customWidth="1"/>
    <col min="1040" max="1040" width="0" style="270" hidden="1" customWidth="1"/>
    <col min="1041" max="1041" width="7.44140625" style="270" customWidth="1"/>
    <col min="1042" max="1280" width="8.88671875" style="270"/>
    <col min="1281" max="1281" width="3.88671875" style="270" customWidth="1"/>
    <col min="1282" max="1282" width="14.33203125" style="270" customWidth="1"/>
    <col min="1283" max="1283" width="12" style="270" customWidth="1"/>
    <col min="1284" max="1284" width="30.44140625" style="270" customWidth="1"/>
    <col min="1285" max="1285" width="9.33203125" style="270" customWidth="1"/>
    <col min="1286" max="1286" width="0" style="270" hidden="1" customWidth="1"/>
    <col min="1287" max="1287" width="33.88671875" style="270" customWidth="1"/>
    <col min="1288" max="1288" width="7.6640625" style="270" customWidth="1"/>
    <col min="1289" max="1293" width="0" style="270" hidden="1" customWidth="1"/>
    <col min="1294" max="1295" width="7.44140625" style="270" customWidth="1"/>
    <col min="1296" max="1296" width="0" style="270" hidden="1" customWidth="1"/>
    <col min="1297" max="1297" width="7.44140625" style="270" customWidth="1"/>
    <col min="1298" max="1536" width="8.88671875" style="270"/>
    <col min="1537" max="1537" width="3.88671875" style="270" customWidth="1"/>
    <col min="1538" max="1538" width="14.33203125" style="270" customWidth="1"/>
    <col min="1539" max="1539" width="12" style="270" customWidth="1"/>
    <col min="1540" max="1540" width="30.44140625" style="270" customWidth="1"/>
    <col min="1541" max="1541" width="9.33203125" style="270" customWidth="1"/>
    <col min="1542" max="1542" width="0" style="270" hidden="1" customWidth="1"/>
    <col min="1543" max="1543" width="33.88671875" style="270" customWidth="1"/>
    <col min="1544" max="1544" width="7.6640625" style="270" customWidth="1"/>
    <col min="1545" max="1549" width="0" style="270" hidden="1" customWidth="1"/>
    <col min="1550" max="1551" width="7.44140625" style="270" customWidth="1"/>
    <col min="1552" max="1552" width="0" style="270" hidden="1" customWidth="1"/>
    <col min="1553" max="1553" width="7.44140625" style="270" customWidth="1"/>
    <col min="1554" max="1792" width="8.88671875" style="270"/>
    <col min="1793" max="1793" width="3.88671875" style="270" customWidth="1"/>
    <col min="1794" max="1794" width="14.33203125" style="270" customWidth="1"/>
    <col min="1795" max="1795" width="12" style="270" customWidth="1"/>
    <col min="1796" max="1796" width="30.44140625" style="270" customWidth="1"/>
    <col min="1797" max="1797" width="9.33203125" style="270" customWidth="1"/>
    <col min="1798" max="1798" width="0" style="270" hidden="1" customWidth="1"/>
    <col min="1799" max="1799" width="33.88671875" style="270" customWidth="1"/>
    <col min="1800" max="1800" width="7.6640625" style="270" customWidth="1"/>
    <col min="1801" max="1805" width="0" style="270" hidden="1" customWidth="1"/>
    <col min="1806" max="1807" width="7.44140625" style="270" customWidth="1"/>
    <col min="1808" max="1808" width="0" style="270" hidden="1" customWidth="1"/>
    <col min="1809" max="1809" width="7.44140625" style="270" customWidth="1"/>
    <col min="1810" max="2048" width="8.88671875" style="270"/>
    <col min="2049" max="2049" width="3.88671875" style="270" customWidth="1"/>
    <col min="2050" max="2050" width="14.33203125" style="270" customWidth="1"/>
    <col min="2051" max="2051" width="12" style="270" customWidth="1"/>
    <col min="2052" max="2052" width="30.44140625" style="270" customWidth="1"/>
    <col min="2053" max="2053" width="9.33203125" style="270" customWidth="1"/>
    <col min="2054" max="2054" width="0" style="270" hidden="1" customWidth="1"/>
    <col min="2055" max="2055" width="33.88671875" style="270" customWidth="1"/>
    <col min="2056" max="2056" width="7.6640625" style="270" customWidth="1"/>
    <col min="2057" max="2061" width="0" style="270" hidden="1" customWidth="1"/>
    <col min="2062" max="2063" width="7.44140625" style="270" customWidth="1"/>
    <col min="2064" max="2064" width="0" style="270" hidden="1" customWidth="1"/>
    <col min="2065" max="2065" width="7.44140625" style="270" customWidth="1"/>
    <col min="2066" max="2304" width="8.88671875" style="270"/>
    <col min="2305" max="2305" width="3.88671875" style="270" customWidth="1"/>
    <col min="2306" max="2306" width="14.33203125" style="270" customWidth="1"/>
    <col min="2307" max="2307" width="12" style="270" customWidth="1"/>
    <col min="2308" max="2308" width="30.44140625" style="270" customWidth="1"/>
    <col min="2309" max="2309" width="9.33203125" style="270" customWidth="1"/>
    <col min="2310" max="2310" width="0" style="270" hidden="1" customWidth="1"/>
    <col min="2311" max="2311" width="33.88671875" style="270" customWidth="1"/>
    <col min="2312" max="2312" width="7.6640625" style="270" customWidth="1"/>
    <col min="2313" max="2317" width="0" style="270" hidden="1" customWidth="1"/>
    <col min="2318" max="2319" width="7.44140625" style="270" customWidth="1"/>
    <col min="2320" max="2320" width="0" style="270" hidden="1" customWidth="1"/>
    <col min="2321" max="2321" width="7.44140625" style="270" customWidth="1"/>
    <col min="2322" max="2560" width="8.88671875" style="270"/>
    <col min="2561" max="2561" width="3.88671875" style="270" customWidth="1"/>
    <col min="2562" max="2562" width="14.33203125" style="270" customWidth="1"/>
    <col min="2563" max="2563" width="12" style="270" customWidth="1"/>
    <col min="2564" max="2564" width="30.44140625" style="270" customWidth="1"/>
    <col min="2565" max="2565" width="9.33203125" style="270" customWidth="1"/>
    <col min="2566" max="2566" width="0" style="270" hidden="1" customWidth="1"/>
    <col min="2567" max="2567" width="33.88671875" style="270" customWidth="1"/>
    <col min="2568" max="2568" width="7.6640625" style="270" customWidth="1"/>
    <col min="2569" max="2573" width="0" style="270" hidden="1" customWidth="1"/>
    <col min="2574" max="2575" width="7.44140625" style="270" customWidth="1"/>
    <col min="2576" max="2576" width="0" style="270" hidden="1" customWidth="1"/>
    <col min="2577" max="2577" width="7.44140625" style="270" customWidth="1"/>
    <col min="2578" max="2816" width="8.88671875" style="270"/>
    <col min="2817" max="2817" width="3.88671875" style="270" customWidth="1"/>
    <col min="2818" max="2818" width="14.33203125" style="270" customWidth="1"/>
    <col min="2819" max="2819" width="12" style="270" customWidth="1"/>
    <col min="2820" max="2820" width="30.44140625" style="270" customWidth="1"/>
    <col min="2821" max="2821" width="9.33203125" style="270" customWidth="1"/>
    <col min="2822" max="2822" width="0" style="270" hidden="1" customWidth="1"/>
    <col min="2823" max="2823" width="33.88671875" style="270" customWidth="1"/>
    <col min="2824" max="2824" width="7.6640625" style="270" customWidth="1"/>
    <col min="2825" max="2829" width="0" style="270" hidden="1" customWidth="1"/>
    <col min="2830" max="2831" width="7.44140625" style="270" customWidth="1"/>
    <col min="2832" max="2832" width="0" style="270" hidden="1" customWidth="1"/>
    <col min="2833" max="2833" width="7.44140625" style="270" customWidth="1"/>
    <col min="2834" max="3072" width="8.88671875" style="270"/>
    <col min="3073" max="3073" width="3.88671875" style="270" customWidth="1"/>
    <col min="3074" max="3074" width="14.33203125" style="270" customWidth="1"/>
    <col min="3075" max="3075" width="12" style="270" customWidth="1"/>
    <col min="3076" max="3076" width="30.44140625" style="270" customWidth="1"/>
    <col min="3077" max="3077" width="9.33203125" style="270" customWidth="1"/>
    <col min="3078" max="3078" width="0" style="270" hidden="1" customWidth="1"/>
    <col min="3079" max="3079" width="33.88671875" style="270" customWidth="1"/>
    <col min="3080" max="3080" width="7.6640625" style="270" customWidth="1"/>
    <col min="3081" max="3085" width="0" style="270" hidden="1" customWidth="1"/>
    <col min="3086" max="3087" width="7.44140625" style="270" customWidth="1"/>
    <col min="3088" max="3088" width="0" style="270" hidden="1" customWidth="1"/>
    <col min="3089" max="3089" width="7.44140625" style="270" customWidth="1"/>
    <col min="3090" max="3328" width="8.88671875" style="270"/>
    <col min="3329" max="3329" width="3.88671875" style="270" customWidth="1"/>
    <col min="3330" max="3330" width="14.33203125" style="270" customWidth="1"/>
    <col min="3331" max="3331" width="12" style="270" customWidth="1"/>
    <col min="3332" max="3332" width="30.44140625" style="270" customWidth="1"/>
    <col min="3333" max="3333" width="9.33203125" style="270" customWidth="1"/>
    <col min="3334" max="3334" width="0" style="270" hidden="1" customWidth="1"/>
    <col min="3335" max="3335" width="33.88671875" style="270" customWidth="1"/>
    <col min="3336" max="3336" width="7.6640625" style="270" customWidth="1"/>
    <col min="3337" max="3341" width="0" style="270" hidden="1" customWidth="1"/>
    <col min="3342" max="3343" width="7.44140625" style="270" customWidth="1"/>
    <col min="3344" max="3344" width="0" style="270" hidden="1" customWidth="1"/>
    <col min="3345" max="3345" width="7.44140625" style="270" customWidth="1"/>
    <col min="3346" max="3584" width="8.88671875" style="270"/>
    <col min="3585" max="3585" width="3.88671875" style="270" customWidth="1"/>
    <col min="3586" max="3586" width="14.33203125" style="270" customWidth="1"/>
    <col min="3587" max="3587" width="12" style="270" customWidth="1"/>
    <col min="3588" max="3588" width="30.44140625" style="270" customWidth="1"/>
    <col min="3589" max="3589" width="9.33203125" style="270" customWidth="1"/>
    <col min="3590" max="3590" width="0" style="270" hidden="1" customWidth="1"/>
    <col min="3591" max="3591" width="33.88671875" style="270" customWidth="1"/>
    <col min="3592" max="3592" width="7.6640625" style="270" customWidth="1"/>
    <col min="3593" max="3597" width="0" style="270" hidden="1" customWidth="1"/>
    <col min="3598" max="3599" width="7.44140625" style="270" customWidth="1"/>
    <col min="3600" max="3600" width="0" style="270" hidden="1" customWidth="1"/>
    <col min="3601" max="3601" width="7.44140625" style="270" customWidth="1"/>
    <col min="3602" max="3840" width="8.88671875" style="270"/>
    <col min="3841" max="3841" width="3.88671875" style="270" customWidth="1"/>
    <col min="3842" max="3842" width="14.33203125" style="270" customWidth="1"/>
    <col min="3843" max="3843" width="12" style="270" customWidth="1"/>
    <col min="3844" max="3844" width="30.44140625" style="270" customWidth="1"/>
    <col min="3845" max="3845" width="9.33203125" style="270" customWidth="1"/>
    <col min="3846" max="3846" width="0" style="270" hidden="1" customWidth="1"/>
    <col min="3847" max="3847" width="33.88671875" style="270" customWidth="1"/>
    <col min="3848" max="3848" width="7.6640625" style="270" customWidth="1"/>
    <col min="3849" max="3853" width="0" style="270" hidden="1" customWidth="1"/>
    <col min="3854" max="3855" width="7.44140625" style="270" customWidth="1"/>
    <col min="3856" max="3856" width="0" style="270" hidden="1" customWidth="1"/>
    <col min="3857" max="3857" width="7.44140625" style="270" customWidth="1"/>
    <col min="3858" max="4096" width="8.88671875" style="270"/>
    <col min="4097" max="4097" width="3.88671875" style="270" customWidth="1"/>
    <col min="4098" max="4098" width="14.33203125" style="270" customWidth="1"/>
    <col min="4099" max="4099" width="12" style="270" customWidth="1"/>
    <col min="4100" max="4100" width="30.44140625" style="270" customWidth="1"/>
    <col min="4101" max="4101" width="9.33203125" style="270" customWidth="1"/>
    <col min="4102" max="4102" width="0" style="270" hidden="1" customWidth="1"/>
    <col min="4103" max="4103" width="33.88671875" style="270" customWidth="1"/>
    <col min="4104" max="4104" width="7.6640625" style="270" customWidth="1"/>
    <col min="4105" max="4109" width="0" style="270" hidden="1" customWidth="1"/>
    <col min="4110" max="4111" width="7.44140625" style="270" customWidth="1"/>
    <col min="4112" max="4112" width="0" style="270" hidden="1" customWidth="1"/>
    <col min="4113" max="4113" width="7.44140625" style="270" customWidth="1"/>
    <col min="4114" max="4352" width="8.88671875" style="270"/>
    <col min="4353" max="4353" width="3.88671875" style="270" customWidth="1"/>
    <col min="4354" max="4354" width="14.33203125" style="270" customWidth="1"/>
    <col min="4355" max="4355" width="12" style="270" customWidth="1"/>
    <col min="4356" max="4356" width="30.44140625" style="270" customWidth="1"/>
    <col min="4357" max="4357" width="9.33203125" style="270" customWidth="1"/>
    <col min="4358" max="4358" width="0" style="270" hidden="1" customWidth="1"/>
    <col min="4359" max="4359" width="33.88671875" style="270" customWidth="1"/>
    <col min="4360" max="4360" width="7.6640625" style="270" customWidth="1"/>
    <col min="4361" max="4365" width="0" style="270" hidden="1" customWidth="1"/>
    <col min="4366" max="4367" width="7.44140625" style="270" customWidth="1"/>
    <col min="4368" max="4368" width="0" style="270" hidden="1" customWidth="1"/>
    <col min="4369" max="4369" width="7.44140625" style="270" customWidth="1"/>
    <col min="4370" max="4608" width="8.88671875" style="270"/>
    <col min="4609" max="4609" width="3.88671875" style="270" customWidth="1"/>
    <col min="4610" max="4610" width="14.33203125" style="270" customWidth="1"/>
    <col min="4611" max="4611" width="12" style="270" customWidth="1"/>
    <col min="4612" max="4612" width="30.44140625" style="270" customWidth="1"/>
    <col min="4613" max="4613" width="9.33203125" style="270" customWidth="1"/>
    <col min="4614" max="4614" width="0" style="270" hidden="1" customWidth="1"/>
    <col min="4615" max="4615" width="33.88671875" style="270" customWidth="1"/>
    <col min="4616" max="4616" width="7.6640625" style="270" customWidth="1"/>
    <col min="4617" max="4621" width="0" style="270" hidden="1" customWidth="1"/>
    <col min="4622" max="4623" width="7.44140625" style="270" customWidth="1"/>
    <col min="4624" max="4624" width="0" style="270" hidden="1" customWidth="1"/>
    <col min="4625" max="4625" width="7.44140625" style="270" customWidth="1"/>
    <col min="4626" max="4864" width="8.88671875" style="270"/>
    <col min="4865" max="4865" width="3.88671875" style="270" customWidth="1"/>
    <col min="4866" max="4866" width="14.33203125" style="270" customWidth="1"/>
    <col min="4867" max="4867" width="12" style="270" customWidth="1"/>
    <col min="4868" max="4868" width="30.44140625" style="270" customWidth="1"/>
    <col min="4869" max="4869" width="9.33203125" style="270" customWidth="1"/>
    <col min="4870" max="4870" width="0" style="270" hidden="1" customWidth="1"/>
    <col min="4871" max="4871" width="33.88671875" style="270" customWidth="1"/>
    <col min="4872" max="4872" width="7.6640625" style="270" customWidth="1"/>
    <col min="4873" max="4877" width="0" style="270" hidden="1" customWidth="1"/>
    <col min="4878" max="4879" width="7.44140625" style="270" customWidth="1"/>
    <col min="4880" max="4880" width="0" style="270" hidden="1" customWidth="1"/>
    <col min="4881" max="4881" width="7.44140625" style="270" customWidth="1"/>
    <col min="4882" max="5120" width="8.88671875" style="270"/>
    <col min="5121" max="5121" width="3.88671875" style="270" customWidth="1"/>
    <col min="5122" max="5122" width="14.33203125" style="270" customWidth="1"/>
    <col min="5123" max="5123" width="12" style="270" customWidth="1"/>
    <col min="5124" max="5124" width="30.44140625" style="270" customWidth="1"/>
    <col min="5125" max="5125" width="9.33203125" style="270" customWidth="1"/>
    <col min="5126" max="5126" width="0" style="270" hidden="1" customWidth="1"/>
    <col min="5127" max="5127" width="33.88671875" style="270" customWidth="1"/>
    <col min="5128" max="5128" width="7.6640625" style="270" customWidth="1"/>
    <col min="5129" max="5133" width="0" style="270" hidden="1" customWidth="1"/>
    <col min="5134" max="5135" width="7.44140625" style="270" customWidth="1"/>
    <col min="5136" max="5136" width="0" style="270" hidden="1" customWidth="1"/>
    <col min="5137" max="5137" width="7.44140625" style="270" customWidth="1"/>
    <col min="5138" max="5376" width="8.88671875" style="270"/>
    <col min="5377" max="5377" width="3.88671875" style="270" customWidth="1"/>
    <col min="5378" max="5378" width="14.33203125" style="270" customWidth="1"/>
    <col min="5379" max="5379" width="12" style="270" customWidth="1"/>
    <col min="5380" max="5380" width="30.44140625" style="270" customWidth="1"/>
    <col min="5381" max="5381" width="9.33203125" style="270" customWidth="1"/>
    <col min="5382" max="5382" width="0" style="270" hidden="1" customWidth="1"/>
    <col min="5383" max="5383" width="33.88671875" style="270" customWidth="1"/>
    <col min="5384" max="5384" width="7.6640625" style="270" customWidth="1"/>
    <col min="5385" max="5389" width="0" style="270" hidden="1" customWidth="1"/>
    <col min="5390" max="5391" width="7.44140625" style="270" customWidth="1"/>
    <col min="5392" max="5392" width="0" style="270" hidden="1" customWidth="1"/>
    <col min="5393" max="5393" width="7.44140625" style="270" customWidth="1"/>
    <col min="5394" max="5632" width="8.88671875" style="270"/>
    <col min="5633" max="5633" width="3.88671875" style="270" customWidth="1"/>
    <col min="5634" max="5634" width="14.33203125" style="270" customWidth="1"/>
    <col min="5635" max="5635" width="12" style="270" customWidth="1"/>
    <col min="5636" max="5636" width="30.44140625" style="270" customWidth="1"/>
    <col min="5637" max="5637" width="9.33203125" style="270" customWidth="1"/>
    <col min="5638" max="5638" width="0" style="270" hidden="1" customWidth="1"/>
    <col min="5639" max="5639" width="33.88671875" style="270" customWidth="1"/>
    <col min="5640" max="5640" width="7.6640625" style="270" customWidth="1"/>
    <col min="5641" max="5645" width="0" style="270" hidden="1" customWidth="1"/>
    <col min="5646" max="5647" width="7.44140625" style="270" customWidth="1"/>
    <col min="5648" max="5648" width="0" style="270" hidden="1" customWidth="1"/>
    <col min="5649" max="5649" width="7.44140625" style="270" customWidth="1"/>
    <col min="5650" max="5888" width="8.88671875" style="270"/>
    <col min="5889" max="5889" width="3.88671875" style="270" customWidth="1"/>
    <col min="5890" max="5890" width="14.33203125" style="270" customWidth="1"/>
    <col min="5891" max="5891" width="12" style="270" customWidth="1"/>
    <col min="5892" max="5892" width="30.44140625" style="270" customWidth="1"/>
    <col min="5893" max="5893" width="9.33203125" style="270" customWidth="1"/>
    <col min="5894" max="5894" width="0" style="270" hidden="1" customWidth="1"/>
    <col min="5895" max="5895" width="33.88671875" style="270" customWidth="1"/>
    <col min="5896" max="5896" width="7.6640625" style="270" customWidth="1"/>
    <col min="5897" max="5901" width="0" style="270" hidden="1" customWidth="1"/>
    <col min="5902" max="5903" width="7.44140625" style="270" customWidth="1"/>
    <col min="5904" max="5904" width="0" style="270" hidden="1" customWidth="1"/>
    <col min="5905" max="5905" width="7.44140625" style="270" customWidth="1"/>
    <col min="5906" max="6144" width="8.88671875" style="270"/>
    <col min="6145" max="6145" width="3.88671875" style="270" customWidth="1"/>
    <col min="6146" max="6146" width="14.33203125" style="270" customWidth="1"/>
    <col min="6147" max="6147" width="12" style="270" customWidth="1"/>
    <col min="6148" max="6148" width="30.44140625" style="270" customWidth="1"/>
    <col min="6149" max="6149" width="9.33203125" style="270" customWidth="1"/>
    <col min="6150" max="6150" width="0" style="270" hidden="1" customWidth="1"/>
    <col min="6151" max="6151" width="33.88671875" style="270" customWidth="1"/>
    <col min="6152" max="6152" width="7.6640625" style="270" customWidth="1"/>
    <col min="6153" max="6157" width="0" style="270" hidden="1" customWidth="1"/>
    <col min="6158" max="6159" width="7.44140625" style="270" customWidth="1"/>
    <col min="6160" max="6160" width="0" style="270" hidden="1" customWidth="1"/>
    <col min="6161" max="6161" width="7.44140625" style="270" customWidth="1"/>
    <col min="6162" max="6400" width="8.88671875" style="270"/>
    <col min="6401" max="6401" width="3.88671875" style="270" customWidth="1"/>
    <col min="6402" max="6402" width="14.33203125" style="270" customWidth="1"/>
    <col min="6403" max="6403" width="12" style="270" customWidth="1"/>
    <col min="6404" max="6404" width="30.44140625" style="270" customWidth="1"/>
    <col min="6405" max="6405" width="9.33203125" style="270" customWidth="1"/>
    <col min="6406" max="6406" width="0" style="270" hidden="1" customWidth="1"/>
    <col min="6407" max="6407" width="33.88671875" style="270" customWidth="1"/>
    <col min="6408" max="6408" width="7.6640625" style="270" customWidth="1"/>
    <col min="6409" max="6413" width="0" style="270" hidden="1" customWidth="1"/>
    <col min="6414" max="6415" width="7.44140625" style="270" customWidth="1"/>
    <col min="6416" max="6416" width="0" style="270" hidden="1" customWidth="1"/>
    <col min="6417" max="6417" width="7.44140625" style="270" customWidth="1"/>
    <col min="6418" max="6656" width="8.88671875" style="270"/>
    <col min="6657" max="6657" width="3.88671875" style="270" customWidth="1"/>
    <col min="6658" max="6658" width="14.33203125" style="270" customWidth="1"/>
    <col min="6659" max="6659" width="12" style="270" customWidth="1"/>
    <col min="6660" max="6660" width="30.44140625" style="270" customWidth="1"/>
    <col min="6661" max="6661" width="9.33203125" style="270" customWidth="1"/>
    <col min="6662" max="6662" width="0" style="270" hidden="1" customWidth="1"/>
    <col min="6663" max="6663" width="33.88671875" style="270" customWidth="1"/>
    <col min="6664" max="6664" width="7.6640625" style="270" customWidth="1"/>
    <col min="6665" max="6669" width="0" style="270" hidden="1" customWidth="1"/>
    <col min="6670" max="6671" width="7.44140625" style="270" customWidth="1"/>
    <col min="6672" max="6672" width="0" style="270" hidden="1" customWidth="1"/>
    <col min="6673" max="6673" width="7.44140625" style="270" customWidth="1"/>
    <col min="6674" max="6912" width="8.88671875" style="270"/>
    <col min="6913" max="6913" width="3.88671875" style="270" customWidth="1"/>
    <col min="6914" max="6914" width="14.33203125" style="270" customWidth="1"/>
    <col min="6915" max="6915" width="12" style="270" customWidth="1"/>
    <col min="6916" max="6916" width="30.44140625" style="270" customWidth="1"/>
    <col min="6917" max="6917" width="9.33203125" style="270" customWidth="1"/>
    <col min="6918" max="6918" width="0" style="270" hidden="1" customWidth="1"/>
    <col min="6919" max="6919" width="33.88671875" style="270" customWidth="1"/>
    <col min="6920" max="6920" width="7.6640625" style="270" customWidth="1"/>
    <col min="6921" max="6925" width="0" style="270" hidden="1" customWidth="1"/>
    <col min="6926" max="6927" width="7.44140625" style="270" customWidth="1"/>
    <col min="6928" max="6928" width="0" style="270" hidden="1" customWidth="1"/>
    <col min="6929" max="6929" width="7.44140625" style="270" customWidth="1"/>
    <col min="6930" max="7168" width="8.88671875" style="270"/>
    <col min="7169" max="7169" width="3.88671875" style="270" customWidth="1"/>
    <col min="7170" max="7170" width="14.33203125" style="270" customWidth="1"/>
    <col min="7171" max="7171" width="12" style="270" customWidth="1"/>
    <col min="7172" max="7172" width="30.44140625" style="270" customWidth="1"/>
    <col min="7173" max="7173" width="9.33203125" style="270" customWidth="1"/>
    <col min="7174" max="7174" width="0" style="270" hidden="1" customWidth="1"/>
    <col min="7175" max="7175" width="33.88671875" style="270" customWidth="1"/>
    <col min="7176" max="7176" width="7.6640625" style="270" customWidth="1"/>
    <col min="7177" max="7181" width="0" style="270" hidden="1" customWidth="1"/>
    <col min="7182" max="7183" width="7.44140625" style="270" customWidth="1"/>
    <col min="7184" max="7184" width="0" style="270" hidden="1" customWidth="1"/>
    <col min="7185" max="7185" width="7.44140625" style="270" customWidth="1"/>
    <col min="7186" max="7424" width="8.88671875" style="270"/>
    <col min="7425" max="7425" width="3.88671875" style="270" customWidth="1"/>
    <col min="7426" max="7426" width="14.33203125" style="270" customWidth="1"/>
    <col min="7427" max="7427" width="12" style="270" customWidth="1"/>
    <col min="7428" max="7428" width="30.44140625" style="270" customWidth="1"/>
    <col min="7429" max="7429" width="9.33203125" style="270" customWidth="1"/>
    <col min="7430" max="7430" width="0" style="270" hidden="1" customWidth="1"/>
    <col min="7431" max="7431" width="33.88671875" style="270" customWidth="1"/>
    <col min="7432" max="7432" width="7.6640625" style="270" customWidth="1"/>
    <col min="7433" max="7437" width="0" style="270" hidden="1" customWidth="1"/>
    <col min="7438" max="7439" width="7.44140625" style="270" customWidth="1"/>
    <col min="7440" max="7440" width="0" style="270" hidden="1" customWidth="1"/>
    <col min="7441" max="7441" width="7.44140625" style="270" customWidth="1"/>
    <col min="7442" max="7680" width="8.88671875" style="270"/>
    <col min="7681" max="7681" width="3.88671875" style="270" customWidth="1"/>
    <col min="7682" max="7682" width="14.33203125" style="270" customWidth="1"/>
    <col min="7683" max="7683" width="12" style="270" customWidth="1"/>
    <col min="7684" max="7684" width="30.44140625" style="270" customWidth="1"/>
    <col min="7685" max="7685" width="9.33203125" style="270" customWidth="1"/>
    <col min="7686" max="7686" width="0" style="270" hidden="1" customWidth="1"/>
    <col min="7687" max="7687" width="33.88671875" style="270" customWidth="1"/>
    <col min="7688" max="7688" width="7.6640625" style="270" customWidth="1"/>
    <col min="7689" max="7693" width="0" style="270" hidden="1" customWidth="1"/>
    <col min="7694" max="7695" width="7.44140625" style="270" customWidth="1"/>
    <col min="7696" max="7696" width="0" style="270" hidden="1" customWidth="1"/>
    <col min="7697" max="7697" width="7.44140625" style="270" customWidth="1"/>
    <col min="7698" max="7936" width="8.88671875" style="270"/>
    <col min="7937" max="7937" width="3.88671875" style="270" customWidth="1"/>
    <col min="7938" max="7938" width="14.33203125" style="270" customWidth="1"/>
    <col min="7939" max="7939" width="12" style="270" customWidth="1"/>
    <col min="7940" max="7940" width="30.44140625" style="270" customWidth="1"/>
    <col min="7941" max="7941" width="9.33203125" style="270" customWidth="1"/>
    <col min="7942" max="7942" width="0" style="270" hidden="1" customWidth="1"/>
    <col min="7943" max="7943" width="33.88671875" style="270" customWidth="1"/>
    <col min="7944" max="7944" width="7.6640625" style="270" customWidth="1"/>
    <col min="7945" max="7949" width="0" style="270" hidden="1" customWidth="1"/>
    <col min="7950" max="7951" width="7.44140625" style="270" customWidth="1"/>
    <col min="7952" max="7952" width="0" style="270" hidden="1" customWidth="1"/>
    <col min="7953" max="7953" width="7.44140625" style="270" customWidth="1"/>
    <col min="7954" max="8192" width="8.88671875" style="270"/>
    <col min="8193" max="8193" width="3.88671875" style="270" customWidth="1"/>
    <col min="8194" max="8194" width="14.33203125" style="270" customWidth="1"/>
    <col min="8195" max="8195" width="12" style="270" customWidth="1"/>
    <col min="8196" max="8196" width="30.44140625" style="270" customWidth="1"/>
    <col min="8197" max="8197" width="9.33203125" style="270" customWidth="1"/>
    <col min="8198" max="8198" width="0" style="270" hidden="1" customWidth="1"/>
    <col min="8199" max="8199" width="33.88671875" style="270" customWidth="1"/>
    <col min="8200" max="8200" width="7.6640625" style="270" customWidth="1"/>
    <col min="8201" max="8205" width="0" style="270" hidden="1" customWidth="1"/>
    <col min="8206" max="8207" width="7.44140625" style="270" customWidth="1"/>
    <col min="8208" max="8208" width="0" style="270" hidden="1" customWidth="1"/>
    <col min="8209" max="8209" width="7.44140625" style="270" customWidth="1"/>
    <col min="8210" max="8448" width="8.88671875" style="270"/>
    <col min="8449" max="8449" width="3.88671875" style="270" customWidth="1"/>
    <col min="8450" max="8450" width="14.33203125" style="270" customWidth="1"/>
    <col min="8451" max="8451" width="12" style="270" customWidth="1"/>
    <col min="8452" max="8452" width="30.44140625" style="270" customWidth="1"/>
    <col min="8453" max="8453" width="9.33203125" style="270" customWidth="1"/>
    <col min="8454" max="8454" width="0" style="270" hidden="1" customWidth="1"/>
    <col min="8455" max="8455" width="33.88671875" style="270" customWidth="1"/>
    <col min="8456" max="8456" width="7.6640625" style="270" customWidth="1"/>
    <col min="8457" max="8461" width="0" style="270" hidden="1" customWidth="1"/>
    <col min="8462" max="8463" width="7.44140625" style="270" customWidth="1"/>
    <col min="8464" max="8464" width="0" style="270" hidden="1" customWidth="1"/>
    <col min="8465" max="8465" width="7.44140625" style="270" customWidth="1"/>
    <col min="8466" max="8704" width="8.88671875" style="270"/>
    <col min="8705" max="8705" width="3.88671875" style="270" customWidth="1"/>
    <col min="8706" max="8706" width="14.33203125" style="270" customWidth="1"/>
    <col min="8707" max="8707" width="12" style="270" customWidth="1"/>
    <col min="8708" max="8708" width="30.44140625" style="270" customWidth="1"/>
    <col min="8709" max="8709" width="9.33203125" style="270" customWidth="1"/>
    <col min="8710" max="8710" width="0" style="270" hidden="1" customWidth="1"/>
    <col min="8711" max="8711" width="33.88671875" style="270" customWidth="1"/>
    <col min="8712" max="8712" width="7.6640625" style="270" customWidth="1"/>
    <col min="8713" max="8717" width="0" style="270" hidden="1" customWidth="1"/>
    <col min="8718" max="8719" width="7.44140625" style="270" customWidth="1"/>
    <col min="8720" max="8720" width="0" style="270" hidden="1" customWidth="1"/>
    <col min="8721" max="8721" width="7.44140625" style="270" customWidth="1"/>
    <col min="8722" max="8960" width="8.88671875" style="270"/>
    <col min="8961" max="8961" width="3.88671875" style="270" customWidth="1"/>
    <col min="8962" max="8962" width="14.33203125" style="270" customWidth="1"/>
    <col min="8963" max="8963" width="12" style="270" customWidth="1"/>
    <col min="8964" max="8964" width="30.44140625" style="270" customWidth="1"/>
    <col min="8965" max="8965" width="9.33203125" style="270" customWidth="1"/>
    <col min="8966" max="8966" width="0" style="270" hidden="1" customWidth="1"/>
    <col min="8967" max="8967" width="33.88671875" style="270" customWidth="1"/>
    <col min="8968" max="8968" width="7.6640625" style="270" customWidth="1"/>
    <col min="8969" max="8973" width="0" style="270" hidden="1" customWidth="1"/>
    <col min="8974" max="8975" width="7.44140625" style="270" customWidth="1"/>
    <col min="8976" max="8976" width="0" style="270" hidden="1" customWidth="1"/>
    <col min="8977" max="8977" width="7.44140625" style="270" customWidth="1"/>
    <col min="8978" max="9216" width="8.88671875" style="270"/>
    <col min="9217" max="9217" width="3.88671875" style="270" customWidth="1"/>
    <col min="9218" max="9218" width="14.33203125" style="270" customWidth="1"/>
    <col min="9219" max="9219" width="12" style="270" customWidth="1"/>
    <col min="9220" max="9220" width="30.44140625" style="270" customWidth="1"/>
    <col min="9221" max="9221" width="9.33203125" style="270" customWidth="1"/>
    <col min="9222" max="9222" width="0" style="270" hidden="1" customWidth="1"/>
    <col min="9223" max="9223" width="33.88671875" style="270" customWidth="1"/>
    <col min="9224" max="9224" width="7.6640625" style="270" customWidth="1"/>
    <col min="9225" max="9229" width="0" style="270" hidden="1" customWidth="1"/>
    <col min="9230" max="9231" width="7.44140625" style="270" customWidth="1"/>
    <col min="9232" max="9232" width="0" style="270" hidden="1" customWidth="1"/>
    <col min="9233" max="9233" width="7.44140625" style="270" customWidth="1"/>
    <col min="9234" max="9472" width="8.88671875" style="270"/>
    <col min="9473" max="9473" width="3.88671875" style="270" customWidth="1"/>
    <col min="9474" max="9474" width="14.33203125" style="270" customWidth="1"/>
    <col min="9475" max="9475" width="12" style="270" customWidth="1"/>
    <col min="9476" max="9476" width="30.44140625" style="270" customWidth="1"/>
    <col min="9477" max="9477" width="9.33203125" style="270" customWidth="1"/>
    <col min="9478" max="9478" width="0" style="270" hidden="1" customWidth="1"/>
    <col min="9479" max="9479" width="33.88671875" style="270" customWidth="1"/>
    <col min="9480" max="9480" width="7.6640625" style="270" customWidth="1"/>
    <col min="9481" max="9485" width="0" style="270" hidden="1" customWidth="1"/>
    <col min="9486" max="9487" width="7.44140625" style="270" customWidth="1"/>
    <col min="9488" max="9488" width="0" style="270" hidden="1" customWidth="1"/>
    <col min="9489" max="9489" width="7.44140625" style="270" customWidth="1"/>
    <col min="9490" max="9728" width="8.88671875" style="270"/>
    <col min="9729" max="9729" width="3.88671875" style="270" customWidth="1"/>
    <col min="9730" max="9730" width="14.33203125" style="270" customWidth="1"/>
    <col min="9731" max="9731" width="12" style="270" customWidth="1"/>
    <col min="9732" max="9732" width="30.44140625" style="270" customWidth="1"/>
    <col min="9733" max="9733" width="9.33203125" style="270" customWidth="1"/>
    <col min="9734" max="9734" width="0" style="270" hidden="1" customWidth="1"/>
    <col min="9735" max="9735" width="33.88671875" style="270" customWidth="1"/>
    <col min="9736" max="9736" width="7.6640625" style="270" customWidth="1"/>
    <col min="9737" max="9741" width="0" style="270" hidden="1" customWidth="1"/>
    <col min="9742" max="9743" width="7.44140625" style="270" customWidth="1"/>
    <col min="9744" max="9744" width="0" style="270" hidden="1" customWidth="1"/>
    <col min="9745" max="9745" width="7.44140625" style="270" customWidth="1"/>
    <col min="9746" max="9984" width="8.88671875" style="270"/>
    <col min="9985" max="9985" width="3.88671875" style="270" customWidth="1"/>
    <col min="9986" max="9986" width="14.33203125" style="270" customWidth="1"/>
    <col min="9987" max="9987" width="12" style="270" customWidth="1"/>
    <col min="9988" max="9988" width="30.44140625" style="270" customWidth="1"/>
    <col min="9989" max="9989" width="9.33203125" style="270" customWidth="1"/>
    <col min="9990" max="9990" width="0" style="270" hidden="1" customWidth="1"/>
    <col min="9991" max="9991" width="33.88671875" style="270" customWidth="1"/>
    <col min="9992" max="9992" width="7.6640625" style="270" customWidth="1"/>
    <col min="9993" max="9997" width="0" style="270" hidden="1" customWidth="1"/>
    <col min="9998" max="9999" width="7.44140625" style="270" customWidth="1"/>
    <col min="10000" max="10000" width="0" style="270" hidden="1" customWidth="1"/>
    <col min="10001" max="10001" width="7.44140625" style="270" customWidth="1"/>
    <col min="10002" max="10240" width="8.88671875" style="270"/>
    <col min="10241" max="10241" width="3.88671875" style="270" customWidth="1"/>
    <col min="10242" max="10242" width="14.33203125" style="270" customWidth="1"/>
    <col min="10243" max="10243" width="12" style="270" customWidth="1"/>
    <col min="10244" max="10244" width="30.44140625" style="270" customWidth="1"/>
    <col min="10245" max="10245" width="9.33203125" style="270" customWidth="1"/>
    <col min="10246" max="10246" width="0" style="270" hidden="1" customWidth="1"/>
    <col min="10247" max="10247" width="33.88671875" style="270" customWidth="1"/>
    <col min="10248" max="10248" width="7.6640625" style="270" customWidth="1"/>
    <col min="10249" max="10253" width="0" style="270" hidden="1" customWidth="1"/>
    <col min="10254" max="10255" width="7.44140625" style="270" customWidth="1"/>
    <col min="10256" max="10256" width="0" style="270" hidden="1" customWidth="1"/>
    <col min="10257" max="10257" width="7.44140625" style="270" customWidth="1"/>
    <col min="10258" max="10496" width="8.88671875" style="270"/>
    <col min="10497" max="10497" width="3.88671875" style="270" customWidth="1"/>
    <col min="10498" max="10498" width="14.33203125" style="270" customWidth="1"/>
    <col min="10499" max="10499" width="12" style="270" customWidth="1"/>
    <col min="10500" max="10500" width="30.44140625" style="270" customWidth="1"/>
    <col min="10501" max="10501" width="9.33203125" style="270" customWidth="1"/>
    <col min="10502" max="10502" width="0" style="270" hidden="1" customWidth="1"/>
    <col min="10503" max="10503" width="33.88671875" style="270" customWidth="1"/>
    <col min="10504" max="10504" width="7.6640625" style="270" customWidth="1"/>
    <col min="10505" max="10509" width="0" style="270" hidden="1" customWidth="1"/>
    <col min="10510" max="10511" width="7.44140625" style="270" customWidth="1"/>
    <col min="10512" max="10512" width="0" style="270" hidden="1" customWidth="1"/>
    <col min="10513" max="10513" width="7.44140625" style="270" customWidth="1"/>
    <col min="10514" max="10752" width="8.88671875" style="270"/>
    <col min="10753" max="10753" width="3.88671875" style="270" customWidth="1"/>
    <col min="10754" max="10754" width="14.33203125" style="270" customWidth="1"/>
    <col min="10755" max="10755" width="12" style="270" customWidth="1"/>
    <col min="10756" max="10756" width="30.44140625" style="270" customWidth="1"/>
    <col min="10757" max="10757" width="9.33203125" style="270" customWidth="1"/>
    <col min="10758" max="10758" width="0" style="270" hidden="1" customWidth="1"/>
    <col min="10759" max="10759" width="33.88671875" style="270" customWidth="1"/>
    <col min="10760" max="10760" width="7.6640625" style="270" customWidth="1"/>
    <col min="10761" max="10765" width="0" style="270" hidden="1" customWidth="1"/>
    <col min="10766" max="10767" width="7.44140625" style="270" customWidth="1"/>
    <col min="10768" max="10768" width="0" style="270" hidden="1" customWidth="1"/>
    <col min="10769" max="10769" width="7.44140625" style="270" customWidth="1"/>
    <col min="10770" max="11008" width="8.88671875" style="270"/>
    <col min="11009" max="11009" width="3.88671875" style="270" customWidth="1"/>
    <col min="11010" max="11010" width="14.33203125" style="270" customWidth="1"/>
    <col min="11011" max="11011" width="12" style="270" customWidth="1"/>
    <col min="11012" max="11012" width="30.44140625" style="270" customWidth="1"/>
    <col min="11013" max="11013" width="9.33203125" style="270" customWidth="1"/>
    <col min="11014" max="11014" width="0" style="270" hidden="1" customWidth="1"/>
    <col min="11015" max="11015" width="33.88671875" style="270" customWidth="1"/>
    <col min="11016" max="11016" width="7.6640625" style="270" customWidth="1"/>
    <col min="11017" max="11021" width="0" style="270" hidden="1" customWidth="1"/>
    <col min="11022" max="11023" width="7.44140625" style="270" customWidth="1"/>
    <col min="11024" max="11024" width="0" style="270" hidden="1" customWidth="1"/>
    <col min="11025" max="11025" width="7.44140625" style="270" customWidth="1"/>
    <col min="11026" max="11264" width="8.88671875" style="270"/>
    <col min="11265" max="11265" width="3.88671875" style="270" customWidth="1"/>
    <col min="11266" max="11266" width="14.33203125" style="270" customWidth="1"/>
    <col min="11267" max="11267" width="12" style="270" customWidth="1"/>
    <col min="11268" max="11268" width="30.44140625" style="270" customWidth="1"/>
    <col min="11269" max="11269" width="9.33203125" style="270" customWidth="1"/>
    <col min="11270" max="11270" width="0" style="270" hidden="1" customWidth="1"/>
    <col min="11271" max="11271" width="33.88671875" style="270" customWidth="1"/>
    <col min="11272" max="11272" width="7.6640625" style="270" customWidth="1"/>
    <col min="11273" max="11277" width="0" style="270" hidden="1" customWidth="1"/>
    <col min="11278" max="11279" width="7.44140625" style="270" customWidth="1"/>
    <col min="11280" max="11280" width="0" style="270" hidden="1" customWidth="1"/>
    <col min="11281" max="11281" width="7.44140625" style="270" customWidth="1"/>
    <col min="11282" max="11520" width="8.88671875" style="270"/>
    <col min="11521" max="11521" width="3.88671875" style="270" customWidth="1"/>
    <col min="11522" max="11522" width="14.33203125" style="270" customWidth="1"/>
    <col min="11523" max="11523" width="12" style="270" customWidth="1"/>
    <col min="11524" max="11524" width="30.44140625" style="270" customWidth="1"/>
    <col min="11525" max="11525" width="9.33203125" style="270" customWidth="1"/>
    <col min="11526" max="11526" width="0" style="270" hidden="1" customWidth="1"/>
    <col min="11527" max="11527" width="33.88671875" style="270" customWidth="1"/>
    <col min="11528" max="11528" width="7.6640625" style="270" customWidth="1"/>
    <col min="11529" max="11533" width="0" style="270" hidden="1" customWidth="1"/>
    <col min="11534" max="11535" width="7.44140625" style="270" customWidth="1"/>
    <col min="11536" max="11536" width="0" style="270" hidden="1" customWidth="1"/>
    <col min="11537" max="11537" width="7.44140625" style="270" customWidth="1"/>
    <col min="11538" max="11776" width="8.88671875" style="270"/>
    <col min="11777" max="11777" width="3.88671875" style="270" customWidth="1"/>
    <col min="11778" max="11778" width="14.33203125" style="270" customWidth="1"/>
    <col min="11779" max="11779" width="12" style="270" customWidth="1"/>
    <col min="11780" max="11780" width="30.44140625" style="270" customWidth="1"/>
    <col min="11781" max="11781" width="9.33203125" style="270" customWidth="1"/>
    <col min="11782" max="11782" width="0" style="270" hidden="1" customWidth="1"/>
    <col min="11783" max="11783" width="33.88671875" style="270" customWidth="1"/>
    <col min="11784" max="11784" width="7.6640625" style="270" customWidth="1"/>
    <col min="11785" max="11789" width="0" style="270" hidden="1" customWidth="1"/>
    <col min="11790" max="11791" width="7.44140625" style="270" customWidth="1"/>
    <col min="11792" max="11792" width="0" style="270" hidden="1" customWidth="1"/>
    <col min="11793" max="11793" width="7.44140625" style="270" customWidth="1"/>
    <col min="11794" max="12032" width="8.88671875" style="270"/>
    <col min="12033" max="12033" width="3.88671875" style="270" customWidth="1"/>
    <col min="12034" max="12034" width="14.33203125" style="270" customWidth="1"/>
    <col min="12035" max="12035" width="12" style="270" customWidth="1"/>
    <col min="12036" max="12036" width="30.44140625" style="270" customWidth="1"/>
    <col min="12037" max="12037" width="9.33203125" style="270" customWidth="1"/>
    <col min="12038" max="12038" width="0" style="270" hidden="1" customWidth="1"/>
    <col min="12039" max="12039" width="33.88671875" style="270" customWidth="1"/>
    <col min="12040" max="12040" width="7.6640625" style="270" customWidth="1"/>
    <col min="12041" max="12045" width="0" style="270" hidden="1" customWidth="1"/>
    <col min="12046" max="12047" width="7.44140625" style="270" customWidth="1"/>
    <col min="12048" max="12048" width="0" style="270" hidden="1" customWidth="1"/>
    <col min="12049" max="12049" width="7.44140625" style="270" customWidth="1"/>
    <col min="12050" max="12288" width="8.88671875" style="270"/>
    <col min="12289" max="12289" width="3.88671875" style="270" customWidth="1"/>
    <col min="12290" max="12290" width="14.33203125" style="270" customWidth="1"/>
    <col min="12291" max="12291" width="12" style="270" customWidth="1"/>
    <col min="12292" max="12292" width="30.44140625" style="270" customWidth="1"/>
    <col min="12293" max="12293" width="9.33203125" style="270" customWidth="1"/>
    <col min="12294" max="12294" width="0" style="270" hidden="1" customWidth="1"/>
    <col min="12295" max="12295" width="33.88671875" style="270" customWidth="1"/>
    <col min="12296" max="12296" width="7.6640625" style="270" customWidth="1"/>
    <col min="12297" max="12301" width="0" style="270" hidden="1" customWidth="1"/>
    <col min="12302" max="12303" width="7.44140625" style="270" customWidth="1"/>
    <col min="12304" max="12304" width="0" style="270" hidden="1" customWidth="1"/>
    <col min="12305" max="12305" width="7.44140625" style="270" customWidth="1"/>
    <col min="12306" max="12544" width="8.88671875" style="270"/>
    <col min="12545" max="12545" width="3.88671875" style="270" customWidth="1"/>
    <col min="12546" max="12546" width="14.33203125" style="270" customWidth="1"/>
    <col min="12547" max="12547" width="12" style="270" customWidth="1"/>
    <col min="12548" max="12548" width="30.44140625" style="270" customWidth="1"/>
    <col min="12549" max="12549" width="9.33203125" style="270" customWidth="1"/>
    <col min="12550" max="12550" width="0" style="270" hidden="1" customWidth="1"/>
    <col min="12551" max="12551" width="33.88671875" style="270" customWidth="1"/>
    <col min="12552" max="12552" width="7.6640625" style="270" customWidth="1"/>
    <col min="12553" max="12557" width="0" style="270" hidden="1" customWidth="1"/>
    <col min="12558" max="12559" width="7.44140625" style="270" customWidth="1"/>
    <col min="12560" max="12560" width="0" style="270" hidden="1" customWidth="1"/>
    <col min="12561" max="12561" width="7.44140625" style="270" customWidth="1"/>
    <col min="12562" max="12800" width="8.88671875" style="270"/>
    <col min="12801" max="12801" width="3.88671875" style="270" customWidth="1"/>
    <col min="12802" max="12802" width="14.33203125" style="270" customWidth="1"/>
    <col min="12803" max="12803" width="12" style="270" customWidth="1"/>
    <col min="12804" max="12804" width="30.44140625" style="270" customWidth="1"/>
    <col min="12805" max="12805" width="9.33203125" style="270" customWidth="1"/>
    <col min="12806" max="12806" width="0" style="270" hidden="1" customWidth="1"/>
    <col min="12807" max="12807" width="33.88671875" style="270" customWidth="1"/>
    <col min="12808" max="12808" width="7.6640625" style="270" customWidth="1"/>
    <col min="12809" max="12813" width="0" style="270" hidden="1" customWidth="1"/>
    <col min="12814" max="12815" width="7.44140625" style="270" customWidth="1"/>
    <col min="12816" max="12816" width="0" style="270" hidden="1" customWidth="1"/>
    <col min="12817" max="12817" width="7.44140625" style="270" customWidth="1"/>
    <col min="12818" max="13056" width="8.88671875" style="270"/>
    <col min="13057" max="13057" width="3.88671875" style="270" customWidth="1"/>
    <col min="13058" max="13058" width="14.33203125" style="270" customWidth="1"/>
    <col min="13059" max="13059" width="12" style="270" customWidth="1"/>
    <col min="13060" max="13060" width="30.44140625" style="270" customWidth="1"/>
    <col min="13061" max="13061" width="9.33203125" style="270" customWidth="1"/>
    <col min="13062" max="13062" width="0" style="270" hidden="1" customWidth="1"/>
    <col min="13063" max="13063" width="33.88671875" style="270" customWidth="1"/>
    <col min="13064" max="13064" width="7.6640625" style="270" customWidth="1"/>
    <col min="13065" max="13069" width="0" style="270" hidden="1" customWidth="1"/>
    <col min="13070" max="13071" width="7.44140625" style="270" customWidth="1"/>
    <col min="13072" max="13072" width="0" style="270" hidden="1" customWidth="1"/>
    <col min="13073" max="13073" width="7.44140625" style="270" customWidth="1"/>
    <col min="13074" max="13312" width="8.88671875" style="270"/>
    <col min="13313" max="13313" width="3.88671875" style="270" customWidth="1"/>
    <col min="13314" max="13314" width="14.33203125" style="270" customWidth="1"/>
    <col min="13315" max="13315" width="12" style="270" customWidth="1"/>
    <col min="13316" max="13316" width="30.44140625" style="270" customWidth="1"/>
    <col min="13317" max="13317" width="9.33203125" style="270" customWidth="1"/>
    <col min="13318" max="13318" width="0" style="270" hidden="1" customWidth="1"/>
    <col min="13319" max="13319" width="33.88671875" style="270" customWidth="1"/>
    <col min="13320" max="13320" width="7.6640625" style="270" customWidth="1"/>
    <col min="13321" max="13325" width="0" style="270" hidden="1" customWidth="1"/>
    <col min="13326" max="13327" width="7.44140625" style="270" customWidth="1"/>
    <col min="13328" max="13328" width="0" style="270" hidden="1" customWidth="1"/>
    <col min="13329" max="13329" width="7.44140625" style="270" customWidth="1"/>
    <col min="13330" max="13568" width="8.88671875" style="270"/>
    <col min="13569" max="13569" width="3.88671875" style="270" customWidth="1"/>
    <col min="13570" max="13570" width="14.33203125" style="270" customWidth="1"/>
    <col min="13571" max="13571" width="12" style="270" customWidth="1"/>
    <col min="13572" max="13572" width="30.44140625" style="270" customWidth="1"/>
    <col min="13573" max="13573" width="9.33203125" style="270" customWidth="1"/>
    <col min="13574" max="13574" width="0" style="270" hidden="1" customWidth="1"/>
    <col min="13575" max="13575" width="33.88671875" style="270" customWidth="1"/>
    <col min="13576" max="13576" width="7.6640625" style="270" customWidth="1"/>
    <col min="13577" max="13581" width="0" style="270" hidden="1" customWidth="1"/>
    <col min="13582" max="13583" width="7.44140625" style="270" customWidth="1"/>
    <col min="13584" max="13584" width="0" style="270" hidden="1" customWidth="1"/>
    <col min="13585" max="13585" width="7.44140625" style="270" customWidth="1"/>
    <col min="13586" max="13824" width="8.88671875" style="270"/>
    <col min="13825" max="13825" width="3.88671875" style="270" customWidth="1"/>
    <col min="13826" max="13826" width="14.33203125" style="270" customWidth="1"/>
    <col min="13827" max="13827" width="12" style="270" customWidth="1"/>
    <col min="13828" max="13828" width="30.44140625" style="270" customWidth="1"/>
    <col min="13829" max="13829" width="9.33203125" style="270" customWidth="1"/>
    <col min="13830" max="13830" width="0" style="270" hidden="1" customWidth="1"/>
    <col min="13831" max="13831" width="33.88671875" style="270" customWidth="1"/>
    <col min="13832" max="13832" width="7.6640625" style="270" customWidth="1"/>
    <col min="13833" max="13837" width="0" style="270" hidden="1" customWidth="1"/>
    <col min="13838" max="13839" width="7.44140625" style="270" customWidth="1"/>
    <col min="13840" max="13840" width="0" style="270" hidden="1" customWidth="1"/>
    <col min="13841" max="13841" width="7.44140625" style="270" customWidth="1"/>
    <col min="13842" max="14080" width="8.88671875" style="270"/>
    <col min="14081" max="14081" width="3.88671875" style="270" customWidth="1"/>
    <col min="14082" max="14082" width="14.33203125" style="270" customWidth="1"/>
    <col min="14083" max="14083" width="12" style="270" customWidth="1"/>
    <col min="14084" max="14084" width="30.44140625" style="270" customWidth="1"/>
    <col min="14085" max="14085" width="9.33203125" style="270" customWidth="1"/>
    <col min="14086" max="14086" width="0" style="270" hidden="1" customWidth="1"/>
    <col min="14087" max="14087" width="33.88671875" style="270" customWidth="1"/>
    <col min="14088" max="14088" width="7.6640625" style="270" customWidth="1"/>
    <col min="14089" max="14093" width="0" style="270" hidden="1" customWidth="1"/>
    <col min="14094" max="14095" width="7.44140625" style="270" customWidth="1"/>
    <col min="14096" max="14096" width="0" style="270" hidden="1" customWidth="1"/>
    <col min="14097" max="14097" width="7.44140625" style="270" customWidth="1"/>
    <col min="14098" max="14336" width="8.88671875" style="270"/>
    <col min="14337" max="14337" width="3.88671875" style="270" customWidth="1"/>
    <col min="14338" max="14338" width="14.33203125" style="270" customWidth="1"/>
    <col min="14339" max="14339" width="12" style="270" customWidth="1"/>
    <col min="14340" max="14340" width="30.44140625" style="270" customWidth="1"/>
    <col min="14341" max="14341" width="9.33203125" style="270" customWidth="1"/>
    <col min="14342" max="14342" width="0" style="270" hidden="1" customWidth="1"/>
    <col min="14343" max="14343" width="33.88671875" style="270" customWidth="1"/>
    <col min="14344" max="14344" width="7.6640625" style="270" customWidth="1"/>
    <col min="14345" max="14349" width="0" style="270" hidden="1" customWidth="1"/>
    <col min="14350" max="14351" width="7.44140625" style="270" customWidth="1"/>
    <col min="14352" max="14352" width="0" style="270" hidden="1" customWidth="1"/>
    <col min="14353" max="14353" width="7.44140625" style="270" customWidth="1"/>
    <col min="14354" max="14592" width="8.88671875" style="270"/>
    <col min="14593" max="14593" width="3.88671875" style="270" customWidth="1"/>
    <col min="14594" max="14594" width="14.33203125" style="270" customWidth="1"/>
    <col min="14595" max="14595" width="12" style="270" customWidth="1"/>
    <col min="14596" max="14596" width="30.44140625" style="270" customWidth="1"/>
    <col min="14597" max="14597" width="9.33203125" style="270" customWidth="1"/>
    <col min="14598" max="14598" width="0" style="270" hidden="1" customWidth="1"/>
    <col min="14599" max="14599" width="33.88671875" style="270" customWidth="1"/>
    <col min="14600" max="14600" width="7.6640625" style="270" customWidth="1"/>
    <col min="14601" max="14605" width="0" style="270" hidden="1" customWidth="1"/>
    <col min="14606" max="14607" width="7.44140625" style="270" customWidth="1"/>
    <col min="14608" max="14608" width="0" style="270" hidden="1" customWidth="1"/>
    <col min="14609" max="14609" width="7.44140625" style="270" customWidth="1"/>
    <col min="14610" max="14848" width="8.88671875" style="270"/>
    <col min="14849" max="14849" width="3.88671875" style="270" customWidth="1"/>
    <col min="14850" max="14850" width="14.33203125" style="270" customWidth="1"/>
    <col min="14851" max="14851" width="12" style="270" customWidth="1"/>
    <col min="14852" max="14852" width="30.44140625" style="270" customWidth="1"/>
    <col min="14853" max="14853" width="9.33203125" style="270" customWidth="1"/>
    <col min="14854" max="14854" width="0" style="270" hidden="1" customWidth="1"/>
    <col min="14855" max="14855" width="33.88671875" style="270" customWidth="1"/>
    <col min="14856" max="14856" width="7.6640625" style="270" customWidth="1"/>
    <col min="14857" max="14861" width="0" style="270" hidden="1" customWidth="1"/>
    <col min="14862" max="14863" width="7.44140625" style="270" customWidth="1"/>
    <col min="14864" max="14864" width="0" style="270" hidden="1" customWidth="1"/>
    <col min="14865" max="14865" width="7.44140625" style="270" customWidth="1"/>
    <col min="14866" max="15104" width="8.88671875" style="270"/>
    <col min="15105" max="15105" width="3.88671875" style="270" customWidth="1"/>
    <col min="15106" max="15106" width="14.33203125" style="270" customWidth="1"/>
    <col min="15107" max="15107" width="12" style="270" customWidth="1"/>
    <col min="15108" max="15108" width="30.44140625" style="270" customWidth="1"/>
    <col min="15109" max="15109" width="9.33203125" style="270" customWidth="1"/>
    <col min="15110" max="15110" width="0" style="270" hidden="1" customWidth="1"/>
    <col min="15111" max="15111" width="33.88671875" style="270" customWidth="1"/>
    <col min="15112" max="15112" width="7.6640625" style="270" customWidth="1"/>
    <col min="15113" max="15117" width="0" style="270" hidden="1" customWidth="1"/>
    <col min="15118" max="15119" width="7.44140625" style="270" customWidth="1"/>
    <col min="15120" max="15120" width="0" style="270" hidden="1" customWidth="1"/>
    <col min="15121" max="15121" width="7.44140625" style="270" customWidth="1"/>
    <col min="15122" max="15360" width="8.88671875" style="270"/>
    <col min="15361" max="15361" width="3.88671875" style="270" customWidth="1"/>
    <col min="15362" max="15362" width="14.33203125" style="270" customWidth="1"/>
    <col min="15363" max="15363" width="12" style="270" customWidth="1"/>
    <col min="15364" max="15364" width="30.44140625" style="270" customWidth="1"/>
    <col min="15365" max="15365" width="9.33203125" style="270" customWidth="1"/>
    <col min="15366" max="15366" width="0" style="270" hidden="1" customWidth="1"/>
    <col min="15367" max="15367" width="33.88671875" style="270" customWidth="1"/>
    <col min="15368" max="15368" width="7.6640625" style="270" customWidth="1"/>
    <col min="15369" max="15373" width="0" style="270" hidden="1" customWidth="1"/>
    <col min="15374" max="15375" width="7.44140625" style="270" customWidth="1"/>
    <col min="15376" max="15376" width="0" style="270" hidden="1" customWidth="1"/>
    <col min="15377" max="15377" width="7.44140625" style="270" customWidth="1"/>
    <col min="15378" max="15616" width="8.88671875" style="270"/>
    <col min="15617" max="15617" width="3.88671875" style="270" customWidth="1"/>
    <col min="15618" max="15618" width="14.33203125" style="270" customWidth="1"/>
    <col min="15619" max="15619" width="12" style="270" customWidth="1"/>
    <col min="15620" max="15620" width="30.44140625" style="270" customWidth="1"/>
    <col min="15621" max="15621" width="9.33203125" style="270" customWidth="1"/>
    <col min="15622" max="15622" width="0" style="270" hidden="1" customWidth="1"/>
    <col min="15623" max="15623" width="33.88671875" style="270" customWidth="1"/>
    <col min="15624" max="15624" width="7.6640625" style="270" customWidth="1"/>
    <col min="15625" max="15629" width="0" style="270" hidden="1" customWidth="1"/>
    <col min="15630" max="15631" width="7.44140625" style="270" customWidth="1"/>
    <col min="15632" max="15632" width="0" style="270" hidden="1" customWidth="1"/>
    <col min="15633" max="15633" width="7.44140625" style="270" customWidth="1"/>
    <col min="15634" max="15872" width="8.88671875" style="270"/>
    <col min="15873" max="15873" width="3.88671875" style="270" customWidth="1"/>
    <col min="15874" max="15874" width="14.33203125" style="270" customWidth="1"/>
    <col min="15875" max="15875" width="12" style="270" customWidth="1"/>
    <col min="15876" max="15876" width="30.44140625" style="270" customWidth="1"/>
    <col min="15877" max="15877" width="9.33203125" style="270" customWidth="1"/>
    <col min="15878" max="15878" width="0" style="270" hidden="1" customWidth="1"/>
    <col min="15879" max="15879" width="33.88671875" style="270" customWidth="1"/>
    <col min="15880" max="15880" width="7.6640625" style="270" customWidth="1"/>
    <col min="15881" max="15885" width="0" style="270" hidden="1" customWidth="1"/>
    <col min="15886" max="15887" width="7.44140625" style="270" customWidth="1"/>
    <col min="15888" max="15888" width="0" style="270" hidden="1" customWidth="1"/>
    <col min="15889" max="15889" width="7.44140625" style="270" customWidth="1"/>
    <col min="15890" max="16128" width="8.88671875" style="270"/>
    <col min="16129" max="16129" width="3.88671875" style="270" customWidth="1"/>
    <col min="16130" max="16130" width="14.33203125" style="270" customWidth="1"/>
    <col min="16131" max="16131" width="12" style="270" customWidth="1"/>
    <col min="16132" max="16132" width="30.44140625" style="270" customWidth="1"/>
    <col min="16133" max="16133" width="9.33203125" style="270" customWidth="1"/>
    <col min="16134" max="16134" width="0" style="270" hidden="1" customWidth="1"/>
    <col min="16135" max="16135" width="33.88671875" style="270" customWidth="1"/>
    <col min="16136" max="16136" width="7.6640625" style="270" customWidth="1"/>
    <col min="16137" max="16141" width="0" style="270" hidden="1" customWidth="1"/>
    <col min="16142" max="16143" width="7.44140625" style="270" customWidth="1"/>
    <col min="16144" max="16144" width="0" style="270" hidden="1" customWidth="1"/>
    <col min="16145" max="16145" width="7.44140625" style="270" customWidth="1"/>
    <col min="16146" max="16384" width="8.88671875" style="270"/>
  </cols>
  <sheetData>
    <row r="1" spans="1:17" ht="24.6" x14ac:dyDescent="0.4">
      <c r="A1" s="261" t="str">
        <f>[1]Altalanos!$A$6</f>
        <v>Somogy Vármegyei Tenisz DO B kategória - Fiú</v>
      </c>
      <c r="B1" s="262"/>
      <c r="C1" s="262"/>
      <c r="D1" s="263"/>
      <c r="E1" s="264" t="s">
        <v>44</v>
      </c>
      <c r="F1" s="265"/>
      <c r="G1" s="266"/>
      <c r="H1" s="267"/>
      <c r="I1" s="267"/>
      <c r="J1" s="268"/>
      <c r="K1" s="268"/>
      <c r="L1" s="268"/>
      <c r="M1" s="268"/>
      <c r="N1" s="268"/>
      <c r="O1" s="268"/>
      <c r="P1" s="268"/>
      <c r="Q1" s="269"/>
    </row>
    <row r="2" spans="1:17" ht="13.8" thickBot="1" x14ac:dyDescent="0.3">
      <c r="B2" s="271" t="s">
        <v>43</v>
      </c>
      <c r="C2" s="595" t="s">
        <v>486</v>
      </c>
      <c r="D2" s="265"/>
      <c r="E2" s="264" t="s">
        <v>29</v>
      </c>
      <c r="F2" s="272"/>
      <c r="G2" s="272"/>
      <c r="H2" s="273"/>
      <c r="I2" s="273"/>
      <c r="J2" s="267"/>
      <c r="K2" s="267"/>
      <c r="L2" s="267"/>
      <c r="M2" s="267"/>
      <c r="N2" s="274"/>
      <c r="O2" s="275"/>
      <c r="P2" s="275"/>
      <c r="Q2" s="274"/>
    </row>
    <row r="3" spans="1:17" s="285" customFormat="1" ht="13.8" thickBot="1" x14ac:dyDescent="0.3">
      <c r="A3" s="276" t="s">
        <v>42</v>
      </c>
      <c r="B3" s="277"/>
      <c r="C3" s="277"/>
      <c r="D3" s="277"/>
      <c r="E3" s="277"/>
      <c r="F3" s="277"/>
      <c r="G3" s="277"/>
      <c r="H3" s="277"/>
      <c r="I3" s="278"/>
      <c r="J3" s="279"/>
      <c r="K3" s="280"/>
      <c r="L3" s="280"/>
      <c r="M3" s="280"/>
      <c r="N3" s="281" t="s">
        <v>28</v>
      </c>
      <c r="O3" s="282"/>
      <c r="P3" s="283"/>
      <c r="Q3" s="284"/>
    </row>
    <row r="4" spans="1:17" s="285" customFormat="1" x14ac:dyDescent="0.25">
      <c r="A4" s="286" t="s">
        <v>21</v>
      </c>
      <c r="B4" s="286"/>
      <c r="C4" s="287" t="s">
        <v>19</v>
      </c>
      <c r="D4" s="286" t="s">
        <v>24</v>
      </c>
      <c r="E4" s="288"/>
      <c r="G4" s="289"/>
      <c r="H4" s="290" t="s">
        <v>25</v>
      </c>
      <c r="I4" s="291"/>
      <c r="J4" s="292"/>
      <c r="K4" s="293"/>
      <c r="L4" s="293"/>
      <c r="M4" s="293"/>
      <c r="N4" s="292"/>
      <c r="O4" s="294"/>
      <c r="P4" s="294"/>
      <c r="Q4" s="295"/>
    </row>
    <row r="5" spans="1:17" s="285" customFormat="1" ht="13.8" thickBot="1" x14ac:dyDescent="0.3">
      <c r="A5" s="296">
        <f>[1]Altalanos!$A$10</f>
        <v>46135</v>
      </c>
      <c r="B5" s="296"/>
      <c r="C5" s="297" t="str">
        <f>[1]Altalanos!$C$10</f>
        <v>Balatonboglár</v>
      </c>
      <c r="D5" s="298" t="str">
        <f>[1]Altalanos!$D$10</f>
        <v xml:space="preserve">  </v>
      </c>
      <c r="E5" s="298"/>
      <c r="F5" s="298"/>
      <c r="G5" s="298"/>
      <c r="H5" s="299" t="str">
        <f>[1]Altalanos!$E$10</f>
        <v>Nagyistók-Nádasi Judit</v>
      </c>
      <c r="I5" s="300"/>
      <c r="J5" s="301"/>
      <c r="K5" s="302"/>
      <c r="L5" s="302"/>
      <c r="M5" s="302"/>
      <c r="N5" s="301"/>
      <c r="O5" s="298"/>
      <c r="P5" s="298"/>
      <c r="Q5" s="303"/>
    </row>
    <row r="6" spans="1:17" ht="30" customHeight="1" thickBot="1" x14ac:dyDescent="0.3">
      <c r="A6" s="304" t="s">
        <v>30</v>
      </c>
      <c r="B6" s="305" t="s">
        <v>22</v>
      </c>
      <c r="C6" s="305" t="s">
        <v>23</v>
      </c>
      <c r="D6" s="305" t="s">
        <v>26</v>
      </c>
      <c r="E6" s="306" t="s">
        <v>27</v>
      </c>
      <c r="F6" s="306" t="s">
        <v>31</v>
      </c>
      <c r="G6" s="306" t="s">
        <v>83</v>
      </c>
      <c r="H6" s="307" t="s">
        <v>32</v>
      </c>
      <c r="I6" s="308"/>
      <c r="J6" s="309" t="s">
        <v>14</v>
      </c>
      <c r="K6" s="310" t="s">
        <v>12</v>
      </c>
      <c r="L6" s="311" t="s">
        <v>0</v>
      </c>
      <c r="M6" s="312" t="s">
        <v>13</v>
      </c>
      <c r="N6" s="313" t="s">
        <v>40</v>
      </c>
      <c r="O6" s="314" t="s">
        <v>33</v>
      </c>
      <c r="P6" s="315" t="s">
        <v>1</v>
      </c>
      <c r="Q6" s="306" t="s">
        <v>34</v>
      </c>
    </row>
    <row r="7" spans="1:17" s="330" customFormat="1" ht="18.899999999999999" customHeight="1" x14ac:dyDescent="0.25">
      <c r="A7" s="316">
        <v>1</v>
      </c>
      <c r="B7" s="337" t="s">
        <v>487</v>
      </c>
      <c r="C7" s="337" t="s">
        <v>488</v>
      </c>
      <c r="D7" s="319" t="s">
        <v>489</v>
      </c>
      <c r="E7" s="320" t="s">
        <v>490</v>
      </c>
      <c r="F7" s="321"/>
      <c r="G7" s="322"/>
      <c r="H7" s="323"/>
      <c r="I7" s="323"/>
      <c r="J7" s="324"/>
      <c r="K7" s="325"/>
      <c r="L7" s="326"/>
      <c r="M7" s="325"/>
      <c r="N7" s="327"/>
      <c r="O7" s="323"/>
      <c r="P7" s="328"/>
      <c r="Q7" s="329"/>
    </row>
    <row r="8" spans="1:17" s="330" customFormat="1" ht="18.899999999999999" customHeight="1" x14ac:dyDescent="0.25">
      <c r="A8" s="316">
        <v>2</v>
      </c>
      <c r="B8" s="337" t="s">
        <v>491</v>
      </c>
      <c r="C8" s="337" t="s">
        <v>492</v>
      </c>
      <c r="D8" s="319" t="s">
        <v>493</v>
      </c>
      <c r="E8" s="320" t="s">
        <v>494</v>
      </c>
      <c r="F8" s="333"/>
      <c r="G8" s="334"/>
      <c r="H8" s="323"/>
      <c r="I8" s="323"/>
      <c r="J8" s="324"/>
      <c r="K8" s="325"/>
      <c r="L8" s="326"/>
      <c r="M8" s="325"/>
      <c r="N8" s="327"/>
      <c r="O8" s="323"/>
      <c r="P8" s="328"/>
      <c r="Q8" s="329"/>
    </row>
    <row r="9" spans="1:17" s="330" customFormat="1" ht="18.899999999999999" customHeight="1" x14ac:dyDescent="0.25">
      <c r="A9" s="316">
        <v>3</v>
      </c>
      <c r="B9" s="337" t="s">
        <v>495</v>
      </c>
      <c r="C9" s="337" t="s">
        <v>496</v>
      </c>
      <c r="D9" s="319" t="s">
        <v>493</v>
      </c>
      <c r="E9" s="320" t="s">
        <v>497</v>
      </c>
      <c r="F9" s="333"/>
      <c r="G9" s="334"/>
      <c r="H9" s="323"/>
      <c r="I9" s="323"/>
      <c r="J9" s="324"/>
      <c r="K9" s="325"/>
      <c r="L9" s="326"/>
      <c r="M9" s="325"/>
      <c r="N9" s="327"/>
      <c r="O9" s="323"/>
      <c r="P9" s="335"/>
      <c r="Q9" s="336"/>
    </row>
    <row r="10" spans="1:17" s="330" customFormat="1" ht="18.899999999999999" customHeight="1" x14ac:dyDescent="0.25">
      <c r="A10" s="316">
        <v>4</v>
      </c>
      <c r="B10" s="337" t="s">
        <v>498</v>
      </c>
      <c r="C10" s="337" t="s">
        <v>475</v>
      </c>
      <c r="D10" s="319" t="s">
        <v>493</v>
      </c>
      <c r="E10" s="320" t="s">
        <v>499</v>
      </c>
      <c r="F10" s="333"/>
      <c r="G10" s="334"/>
      <c r="H10" s="323"/>
      <c r="I10" s="323"/>
      <c r="J10" s="324"/>
      <c r="K10" s="325"/>
      <c r="L10" s="326"/>
      <c r="M10" s="325"/>
      <c r="N10" s="327"/>
      <c r="O10" s="323"/>
      <c r="P10" s="338"/>
      <c r="Q10" s="339"/>
    </row>
    <row r="11" spans="1:17" s="330" customFormat="1" ht="18.899999999999999" customHeight="1" x14ac:dyDescent="0.25">
      <c r="A11" s="316">
        <v>5</v>
      </c>
      <c r="B11" s="337" t="s">
        <v>500</v>
      </c>
      <c r="C11" s="337" t="s">
        <v>501</v>
      </c>
      <c r="D11" s="319" t="s">
        <v>502</v>
      </c>
      <c r="E11" s="320" t="s">
        <v>503</v>
      </c>
      <c r="F11" s="333"/>
      <c r="G11" s="334"/>
      <c r="H11" s="323"/>
      <c r="I11" s="323"/>
      <c r="J11" s="324"/>
      <c r="K11" s="325"/>
      <c r="L11" s="326"/>
      <c r="M11" s="325"/>
      <c r="N11" s="327"/>
      <c r="O11" s="323"/>
      <c r="P11" s="338"/>
      <c r="Q11" s="339"/>
    </row>
    <row r="12" spans="1:17" s="330" customFormat="1" ht="18.899999999999999" customHeight="1" x14ac:dyDescent="0.25">
      <c r="A12" s="316">
        <v>6</v>
      </c>
      <c r="B12" s="337" t="s">
        <v>504</v>
      </c>
      <c r="C12" s="337" t="s">
        <v>505</v>
      </c>
      <c r="D12" s="319" t="s">
        <v>506</v>
      </c>
      <c r="E12" s="320" t="s">
        <v>507</v>
      </c>
      <c r="F12" s="333"/>
      <c r="G12" s="334"/>
      <c r="H12" s="323"/>
      <c r="I12" s="323"/>
      <c r="J12" s="324"/>
      <c r="K12" s="325"/>
      <c r="L12" s="326"/>
      <c r="M12" s="325"/>
      <c r="N12" s="327"/>
      <c r="O12" s="323"/>
      <c r="P12" s="338"/>
      <c r="Q12" s="339"/>
    </row>
    <row r="13" spans="1:17" s="330" customFormat="1" ht="18.899999999999999" customHeight="1" x14ac:dyDescent="0.25">
      <c r="A13" s="316">
        <v>7</v>
      </c>
      <c r="B13" s="337"/>
      <c r="C13" s="337"/>
      <c r="D13" s="323"/>
      <c r="E13" s="320"/>
      <c r="F13" s="333"/>
      <c r="G13" s="334"/>
      <c r="H13" s="323"/>
      <c r="I13" s="323"/>
      <c r="J13" s="324"/>
      <c r="K13" s="325"/>
      <c r="L13" s="326"/>
      <c r="M13" s="325"/>
      <c r="N13" s="327"/>
      <c r="O13" s="323"/>
      <c r="P13" s="338"/>
      <c r="Q13" s="339"/>
    </row>
    <row r="14" spans="1:17" s="330" customFormat="1" ht="18.899999999999999" customHeight="1" x14ac:dyDescent="0.25">
      <c r="A14" s="316">
        <v>8</v>
      </c>
      <c r="B14" s="337"/>
      <c r="C14" s="337"/>
      <c r="D14" s="323"/>
      <c r="E14" s="320"/>
      <c r="F14" s="333"/>
      <c r="G14" s="334"/>
      <c r="H14" s="323"/>
      <c r="I14" s="323"/>
      <c r="J14" s="324"/>
      <c r="K14" s="325"/>
      <c r="L14" s="326"/>
      <c r="M14" s="325"/>
      <c r="N14" s="327"/>
      <c r="O14" s="323"/>
      <c r="P14" s="338"/>
      <c r="Q14" s="339"/>
    </row>
    <row r="15" spans="1:17" s="330" customFormat="1" ht="18.899999999999999" customHeight="1" x14ac:dyDescent="0.25">
      <c r="A15" s="316">
        <v>9</v>
      </c>
      <c r="B15" s="337"/>
      <c r="C15" s="337"/>
      <c r="D15" s="323"/>
      <c r="E15" s="320"/>
      <c r="F15" s="329"/>
      <c r="G15" s="329"/>
      <c r="H15" s="323"/>
      <c r="I15" s="323"/>
      <c r="J15" s="324"/>
      <c r="K15" s="325"/>
      <c r="L15" s="326"/>
      <c r="M15" s="340"/>
      <c r="N15" s="327"/>
      <c r="O15" s="323"/>
      <c r="P15" s="329"/>
      <c r="Q15" s="329"/>
    </row>
    <row r="16" spans="1:17" s="330" customFormat="1" ht="18.899999999999999" customHeight="1" x14ac:dyDescent="0.25">
      <c r="A16" s="316">
        <v>10</v>
      </c>
      <c r="B16" s="341"/>
      <c r="C16" s="337"/>
      <c r="D16" s="323"/>
      <c r="E16" s="320"/>
      <c r="F16" s="329"/>
      <c r="G16" s="329"/>
      <c r="H16" s="323"/>
      <c r="I16" s="323"/>
      <c r="J16" s="324"/>
      <c r="K16" s="325"/>
      <c r="L16" s="326"/>
      <c r="M16" s="340"/>
      <c r="N16" s="327"/>
      <c r="O16" s="323"/>
      <c r="P16" s="328"/>
      <c r="Q16" s="329"/>
    </row>
    <row r="17" spans="1:17" s="330" customFormat="1" ht="18.899999999999999" customHeight="1" x14ac:dyDescent="0.25">
      <c r="A17" s="316">
        <v>11</v>
      </c>
      <c r="B17" s="337"/>
      <c r="C17" s="337"/>
      <c r="D17" s="323"/>
      <c r="E17" s="320"/>
      <c r="F17" s="329"/>
      <c r="G17" s="329"/>
      <c r="H17" s="323"/>
      <c r="I17" s="323"/>
      <c r="J17" s="324"/>
      <c r="K17" s="325"/>
      <c r="L17" s="326"/>
      <c r="M17" s="340"/>
      <c r="N17" s="327"/>
      <c r="O17" s="323"/>
      <c r="P17" s="328"/>
      <c r="Q17" s="329"/>
    </row>
    <row r="18" spans="1:17" s="330" customFormat="1" ht="18.899999999999999" customHeight="1" x14ac:dyDescent="0.25">
      <c r="A18" s="316">
        <v>12</v>
      </c>
      <c r="B18" s="337"/>
      <c r="C18" s="337"/>
      <c r="D18" s="323"/>
      <c r="E18" s="320"/>
      <c r="F18" s="329"/>
      <c r="G18" s="329"/>
      <c r="H18" s="323"/>
      <c r="I18" s="323"/>
      <c r="J18" s="324"/>
      <c r="K18" s="325"/>
      <c r="L18" s="326"/>
      <c r="M18" s="340"/>
      <c r="N18" s="327"/>
      <c r="O18" s="323"/>
      <c r="P18" s="328"/>
      <c r="Q18" s="329"/>
    </row>
    <row r="19" spans="1:17" s="330" customFormat="1" ht="18.899999999999999" customHeight="1" x14ac:dyDescent="0.25">
      <c r="A19" s="316">
        <v>13</v>
      </c>
      <c r="B19" s="337"/>
      <c r="C19" s="337"/>
      <c r="D19" s="323"/>
      <c r="E19" s="320"/>
      <c r="F19" s="329"/>
      <c r="G19" s="329"/>
      <c r="H19" s="323"/>
      <c r="I19" s="323"/>
      <c r="J19" s="324"/>
      <c r="K19" s="325"/>
      <c r="L19" s="326"/>
      <c r="M19" s="340"/>
      <c r="N19" s="327"/>
      <c r="O19" s="323"/>
      <c r="P19" s="328"/>
      <c r="Q19" s="329"/>
    </row>
    <row r="20" spans="1:17" s="330" customFormat="1" ht="18.899999999999999" customHeight="1" x14ac:dyDescent="0.25">
      <c r="A20" s="316">
        <v>14</v>
      </c>
      <c r="B20" s="337"/>
      <c r="C20" s="337"/>
      <c r="D20" s="323"/>
      <c r="E20" s="320"/>
      <c r="F20" s="329"/>
      <c r="G20" s="329"/>
      <c r="H20" s="323"/>
      <c r="I20" s="323"/>
      <c r="J20" s="324"/>
      <c r="K20" s="325"/>
      <c r="L20" s="326"/>
      <c r="M20" s="340"/>
      <c r="N20" s="327"/>
      <c r="O20" s="323"/>
      <c r="P20" s="328"/>
      <c r="Q20" s="329"/>
    </row>
    <row r="21" spans="1:17" s="330" customFormat="1" ht="18.899999999999999" customHeight="1" x14ac:dyDescent="0.25">
      <c r="A21" s="316">
        <v>15</v>
      </c>
      <c r="B21" s="337"/>
      <c r="C21" s="337"/>
      <c r="D21" s="323"/>
      <c r="E21" s="320"/>
      <c r="F21" s="329"/>
      <c r="G21" s="329"/>
      <c r="H21" s="323"/>
      <c r="I21" s="323"/>
      <c r="J21" s="324"/>
      <c r="K21" s="325"/>
      <c r="L21" s="326"/>
      <c r="M21" s="340"/>
      <c r="N21" s="327"/>
      <c r="O21" s="323"/>
      <c r="P21" s="328"/>
      <c r="Q21" s="329"/>
    </row>
    <row r="22" spans="1:17" s="330" customFormat="1" ht="18.899999999999999" customHeight="1" x14ac:dyDescent="0.25">
      <c r="A22" s="316">
        <v>16</v>
      </c>
      <c r="B22" s="337"/>
      <c r="C22" s="337"/>
      <c r="D22" s="323"/>
      <c r="E22" s="320"/>
      <c r="F22" s="329"/>
      <c r="G22" s="329"/>
      <c r="H22" s="323"/>
      <c r="I22" s="323"/>
      <c r="J22" s="324"/>
      <c r="K22" s="325"/>
      <c r="L22" s="326"/>
      <c r="M22" s="340"/>
      <c r="N22" s="327"/>
      <c r="O22" s="323"/>
      <c r="P22" s="328"/>
      <c r="Q22" s="329"/>
    </row>
    <row r="23" spans="1:17" s="330" customFormat="1" ht="18.899999999999999" customHeight="1" x14ac:dyDescent="0.25">
      <c r="A23" s="316">
        <v>17</v>
      </c>
      <c r="B23" s="337"/>
      <c r="C23" s="337"/>
      <c r="D23" s="323"/>
      <c r="E23" s="320"/>
      <c r="F23" s="329"/>
      <c r="G23" s="329"/>
      <c r="H23" s="323"/>
      <c r="I23" s="323"/>
      <c r="J23" s="324"/>
      <c r="K23" s="325"/>
      <c r="L23" s="326"/>
      <c r="M23" s="340"/>
      <c r="N23" s="327"/>
      <c r="O23" s="323"/>
      <c r="P23" s="328"/>
      <c r="Q23" s="329"/>
    </row>
    <row r="24" spans="1:17" s="330" customFormat="1" ht="18.899999999999999" customHeight="1" x14ac:dyDescent="0.25">
      <c r="A24" s="316">
        <v>18</v>
      </c>
      <c r="B24" s="337"/>
      <c r="C24" s="337"/>
      <c r="D24" s="323"/>
      <c r="E24" s="320"/>
      <c r="F24" s="329"/>
      <c r="G24" s="329"/>
      <c r="H24" s="323"/>
      <c r="I24" s="323"/>
      <c r="J24" s="324"/>
      <c r="K24" s="325"/>
      <c r="L24" s="326"/>
      <c r="M24" s="340"/>
      <c r="N24" s="327"/>
      <c r="O24" s="323"/>
      <c r="P24" s="328"/>
      <c r="Q24" s="329"/>
    </row>
    <row r="25" spans="1:17" s="330" customFormat="1" ht="18.899999999999999" customHeight="1" x14ac:dyDescent="0.25">
      <c r="A25" s="316">
        <v>19</v>
      </c>
      <c r="B25" s="337"/>
      <c r="C25" s="337"/>
      <c r="D25" s="323"/>
      <c r="E25" s="320"/>
      <c r="F25" s="329"/>
      <c r="G25" s="329"/>
      <c r="H25" s="323"/>
      <c r="I25" s="323"/>
      <c r="J25" s="324"/>
      <c r="K25" s="325"/>
      <c r="L25" s="326"/>
      <c r="M25" s="340"/>
      <c r="N25" s="327"/>
      <c r="O25" s="323"/>
      <c r="P25" s="328"/>
      <c r="Q25" s="329"/>
    </row>
    <row r="26" spans="1:17" s="330" customFormat="1" ht="18.899999999999999" customHeight="1" x14ac:dyDescent="0.25">
      <c r="A26" s="316">
        <v>20</v>
      </c>
      <c r="B26" s="337"/>
      <c r="C26" s="337"/>
      <c r="D26" s="323"/>
      <c r="E26" s="320"/>
      <c r="F26" s="329"/>
      <c r="G26" s="329"/>
      <c r="H26" s="323"/>
      <c r="I26" s="323"/>
      <c r="J26" s="324"/>
      <c r="K26" s="325"/>
      <c r="L26" s="326"/>
      <c r="M26" s="340"/>
      <c r="N26" s="327"/>
      <c r="O26" s="323"/>
      <c r="P26" s="328"/>
      <c r="Q26" s="329"/>
    </row>
    <row r="27" spans="1:17" s="330" customFormat="1" ht="18.899999999999999" customHeight="1" x14ac:dyDescent="0.25">
      <c r="A27" s="316">
        <v>21</v>
      </c>
      <c r="B27" s="337"/>
      <c r="C27" s="337"/>
      <c r="D27" s="323"/>
      <c r="E27" s="320"/>
      <c r="F27" s="329"/>
      <c r="G27" s="329"/>
      <c r="H27" s="323"/>
      <c r="I27" s="323"/>
      <c r="J27" s="324"/>
      <c r="K27" s="325"/>
      <c r="L27" s="326"/>
      <c r="M27" s="340"/>
      <c r="N27" s="327"/>
      <c r="O27" s="323"/>
      <c r="P27" s="328"/>
      <c r="Q27" s="329"/>
    </row>
    <row r="28" spans="1:17" s="330" customFormat="1" ht="18.899999999999999" customHeight="1" x14ac:dyDescent="0.25">
      <c r="A28" s="316">
        <v>22</v>
      </c>
      <c r="B28" s="337"/>
      <c r="C28" s="337"/>
      <c r="D28" s="323"/>
      <c r="E28" s="342"/>
      <c r="F28" s="343"/>
      <c r="G28" s="336"/>
      <c r="H28" s="323"/>
      <c r="I28" s="323"/>
      <c r="J28" s="324"/>
      <c r="K28" s="325"/>
      <c r="L28" s="326"/>
      <c r="M28" s="340"/>
      <c r="N28" s="327"/>
      <c r="O28" s="323"/>
      <c r="P28" s="328"/>
      <c r="Q28" s="329"/>
    </row>
    <row r="29" spans="1:17" s="330" customFormat="1" ht="18.899999999999999" customHeight="1" x14ac:dyDescent="0.25">
      <c r="A29" s="316">
        <v>23</v>
      </c>
      <c r="B29" s="337"/>
      <c r="C29" s="337"/>
      <c r="D29" s="323"/>
      <c r="E29" s="344"/>
      <c r="F29" s="329"/>
      <c r="G29" s="329"/>
      <c r="H29" s="323"/>
      <c r="I29" s="323"/>
      <c r="J29" s="324"/>
      <c r="K29" s="325"/>
      <c r="L29" s="326"/>
      <c r="M29" s="340"/>
      <c r="N29" s="327"/>
      <c r="O29" s="323"/>
      <c r="P29" s="328"/>
      <c r="Q29" s="329"/>
    </row>
    <row r="30" spans="1:17" s="330" customFormat="1" ht="18.899999999999999" customHeight="1" x14ac:dyDescent="0.25">
      <c r="A30" s="316">
        <v>24</v>
      </c>
      <c r="B30" s="337"/>
      <c r="C30" s="337"/>
      <c r="D30" s="323"/>
      <c r="E30" s="320"/>
      <c r="F30" s="329"/>
      <c r="G30" s="329"/>
      <c r="H30" s="323"/>
      <c r="I30" s="323"/>
      <c r="J30" s="324"/>
      <c r="K30" s="325"/>
      <c r="L30" s="326"/>
      <c r="M30" s="340"/>
      <c r="N30" s="327"/>
      <c r="O30" s="323"/>
      <c r="P30" s="328"/>
      <c r="Q30" s="329"/>
    </row>
    <row r="31" spans="1:17" s="330" customFormat="1" ht="18.899999999999999" customHeight="1" x14ac:dyDescent="0.25">
      <c r="A31" s="316">
        <v>25</v>
      </c>
      <c r="B31" s="337"/>
      <c r="C31" s="337"/>
      <c r="D31" s="323"/>
      <c r="E31" s="320"/>
      <c r="F31" s="329"/>
      <c r="G31" s="329"/>
      <c r="H31" s="323"/>
      <c r="I31" s="323"/>
      <c r="J31" s="324"/>
      <c r="K31" s="325"/>
      <c r="L31" s="326"/>
      <c r="M31" s="340"/>
      <c r="N31" s="327"/>
      <c r="O31" s="323"/>
      <c r="P31" s="328"/>
      <c r="Q31" s="329"/>
    </row>
    <row r="32" spans="1:17" s="330" customFormat="1" ht="18.899999999999999" customHeight="1" x14ac:dyDescent="0.25">
      <c r="A32" s="316">
        <v>26</v>
      </c>
      <c r="B32" s="337"/>
      <c r="C32" s="337"/>
      <c r="D32" s="323"/>
      <c r="E32" s="458"/>
      <c r="F32" s="329"/>
      <c r="G32" s="329"/>
      <c r="H32" s="323"/>
      <c r="I32" s="323"/>
      <c r="J32" s="324"/>
      <c r="K32" s="325"/>
      <c r="L32" s="326"/>
      <c r="M32" s="340"/>
      <c r="N32" s="327"/>
      <c r="O32" s="323"/>
      <c r="P32" s="328"/>
      <c r="Q32" s="329"/>
    </row>
    <row r="33" spans="1:17" s="330" customFormat="1" ht="18.899999999999999" customHeight="1" x14ac:dyDescent="0.25">
      <c r="A33" s="316">
        <v>27</v>
      </c>
      <c r="B33" s="337"/>
      <c r="C33" s="337"/>
      <c r="D33" s="323"/>
      <c r="E33" s="320"/>
      <c r="F33" s="329"/>
      <c r="G33" s="329"/>
      <c r="H33" s="323"/>
      <c r="I33" s="323"/>
      <c r="J33" s="324"/>
      <c r="K33" s="325"/>
      <c r="L33" s="326"/>
      <c r="M33" s="340"/>
      <c r="N33" s="327"/>
      <c r="O33" s="323"/>
      <c r="P33" s="328"/>
      <c r="Q33" s="329"/>
    </row>
    <row r="34" spans="1:17" s="330" customFormat="1" ht="18.899999999999999" customHeight="1" x14ac:dyDescent="0.25">
      <c r="A34" s="316">
        <v>28</v>
      </c>
      <c r="B34" s="337"/>
      <c r="C34" s="337"/>
      <c r="D34" s="323"/>
      <c r="E34" s="320"/>
      <c r="F34" s="329"/>
      <c r="G34" s="329"/>
      <c r="H34" s="323"/>
      <c r="I34" s="323"/>
      <c r="J34" s="324"/>
      <c r="K34" s="325"/>
      <c r="L34" s="326"/>
      <c r="M34" s="340"/>
      <c r="N34" s="327"/>
      <c r="O34" s="323"/>
      <c r="P34" s="328"/>
      <c r="Q34" s="329"/>
    </row>
    <row r="35" spans="1:17" s="330" customFormat="1" ht="18.899999999999999" customHeight="1" x14ac:dyDescent="0.25">
      <c r="A35" s="316">
        <v>29</v>
      </c>
      <c r="B35" s="337"/>
      <c r="C35" s="337"/>
      <c r="D35" s="323"/>
      <c r="E35" s="320"/>
      <c r="F35" s="329"/>
      <c r="G35" s="329"/>
      <c r="H35" s="323"/>
      <c r="I35" s="323"/>
      <c r="J35" s="324"/>
      <c r="K35" s="325"/>
      <c r="L35" s="326"/>
      <c r="M35" s="340"/>
      <c r="N35" s="327"/>
      <c r="O35" s="323"/>
      <c r="P35" s="328"/>
      <c r="Q35" s="329"/>
    </row>
    <row r="36" spans="1:17" s="330" customFormat="1" ht="18.899999999999999" customHeight="1" x14ac:dyDescent="0.25">
      <c r="A36" s="316">
        <v>30</v>
      </c>
      <c r="B36" s="337"/>
      <c r="C36" s="337"/>
      <c r="D36" s="323"/>
      <c r="E36" s="320"/>
      <c r="F36" s="329"/>
      <c r="G36" s="329"/>
      <c r="H36" s="323"/>
      <c r="I36" s="323"/>
      <c r="J36" s="324"/>
      <c r="K36" s="325"/>
      <c r="L36" s="326"/>
      <c r="M36" s="340"/>
      <c r="N36" s="327"/>
      <c r="O36" s="323"/>
      <c r="P36" s="328"/>
      <c r="Q36" s="329"/>
    </row>
    <row r="37" spans="1:17" s="330" customFormat="1" ht="18.899999999999999" customHeight="1" x14ac:dyDescent="0.25">
      <c r="A37" s="316">
        <v>31</v>
      </c>
      <c r="B37" s="337"/>
      <c r="C37" s="337"/>
      <c r="D37" s="323"/>
      <c r="E37" s="320"/>
      <c r="F37" s="329"/>
      <c r="G37" s="329"/>
      <c r="H37" s="323"/>
      <c r="I37" s="323"/>
      <c r="J37" s="324"/>
      <c r="K37" s="325"/>
      <c r="L37" s="326"/>
      <c r="M37" s="340"/>
      <c r="N37" s="327"/>
      <c r="O37" s="323"/>
      <c r="P37" s="328"/>
      <c r="Q37" s="329"/>
    </row>
    <row r="38" spans="1:17" s="330" customFormat="1" ht="18.899999999999999" customHeight="1" x14ac:dyDescent="0.25">
      <c r="A38" s="316">
        <v>32</v>
      </c>
      <c r="B38" s="337"/>
      <c r="C38" s="337"/>
      <c r="D38" s="323"/>
      <c r="E38" s="320"/>
      <c r="F38" s="329"/>
      <c r="G38" s="329"/>
      <c r="H38" s="333"/>
      <c r="I38" s="334"/>
      <c r="J38" s="324"/>
      <c r="K38" s="325"/>
      <c r="L38" s="326"/>
      <c r="M38" s="340"/>
      <c r="N38" s="327"/>
      <c r="O38" s="329"/>
      <c r="P38" s="328"/>
      <c r="Q38" s="329"/>
    </row>
    <row r="39" spans="1:17" s="330" customFormat="1" ht="18.899999999999999" customHeight="1" x14ac:dyDescent="0.25">
      <c r="A39" s="316">
        <v>33</v>
      </c>
      <c r="B39" s="337"/>
      <c r="C39" s="337"/>
      <c r="D39" s="323"/>
      <c r="E39" s="320"/>
      <c r="F39" s="329"/>
      <c r="G39" s="329"/>
      <c r="H39" s="333"/>
      <c r="I39" s="334"/>
      <c r="J39" s="324"/>
      <c r="K39" s="325"/>
      <c r="L39" s="326"/>
      <c r="M39" s="340"/>
      <c r="N39" s="336"/>
      <c r="O39" s="329"/>
      <c r="P39" s="328"/>
      <c r="Q39" s="329"/>
    </row>
    <row r="40" spans="1:17" s="330" customFormat="1" ht="18.899999999999999" customHeight="1" x14ac:dyDescent="0.25">
      <c r="A40" s="316">
        <v>34</v>
      </c>
      <c r="B40" s="337"/>
      <c r="C40" s="337"/>
      <c r="D40" s="323"/>
      <c r="E40" s="320"/>
      <c r="F40" s="329"/>
      <c r="G40" s="329"/>
      <c r="H40" s="333"/>
      <c r="I40" s="334"/>
      <c r="J40" s="324" t="e">
        <f>IF(AND(Q40="",#REF!&gt;0,#REF!&lt;5),K40,)</f>
        <v>#REF!</v>
      </c>
      <c r="K40" s="325" t="str">
        <f>IF(D40="","ZZZ9",IF(AND(#REF!&gt;0,#REF!&lt;5),D40&amp;#REF!,D40&amp;"9"))</f>
        <v>ZZZ9</v>
      </c>
      <c r="L40" s="326">
        <f t="shared" ref="L40:L103" si="0">IF(Q40="",999,Q40)</f>
        <v>999</v>
      </c>
      <c r="M40" s="340">
        <f t="shared" ref="M40:M103" si="1">IF(P40=999,999,1)</f>
        <v>999</v>
      </c>
      <c r="N40" s="336"/>
      <c r="O40" s="329"/>
      <c r="P40" s="328">
        <f t="shared" ref="P40:P103" si="2">IF(N40="DA",1,IF(N40="WC",2,IF(N40="SE",3,IF(N40="Q",4,IF(N40="LL",5,999)))))</f>
        <v>999</v>
      </c>
      <c r="Q40" s="329"/>
    </row>
    <row r="41" spans="1:17" s="330" customFormat="1" ht="18.899999999999999" customHeight="1" x14ac:dyDescent="0.25">
      <c r="A41" s="316">
        <v>35</v>
      </c>
      <c r="B41" s="337"/>
      <c r="C41" s="337"/>
      <c r="D41" s="323"/>
      <c r="E41" s="320"/>
      <c r="F41" s="329"/>
      <c r="G41" s="329"/>
      <c r="H41" s="333"/>
      <c r="I41" s="334"/>
      <c r="J41" s="324" t="e">
        <f>IF(AND(Q41="",#REF!&gt;0,#REF!&lt;5),K41,)</f>
        <v>#REF!</v>
      </c>
      <c r="K41" s="325" t="str">
        <f>IF(D41="","ZZZ9",IF(AND(#REF!&gt;0,#REF!&lt;5),D41&amp;#REF!,D41&amp;"9"))</f>
        <v>ZZZ9</v>
      </c>
      <c r="L41" s="326">
        <f t="shared" si="0"/>
        <v>999</v>
      </c>
      <c r="M41" s="340">
        <f t="shared" si="1"/>
        <v>999</v>
      </c>
      <c r="N41" s="336"/>
      <c r="O41" s="329"/>
      <c r="P41" s="328">
        <f t="shared" si="2"/>
        <v>999</v>
      </c>
      <c r="Q41" s="329"/>
    </row>
    <row r="42" spans="1:17" s="330" customFormat="1" ht="18.899999999999999" customHeight="1" x14ac:dyDescent="0.25">
      <c r="A42" s="316">
        <v>36</v>
      </c>
      <c r="B42" s="337"/>
      <c r="C42" s="337"/>
      <c r="D42" s="323"/>
      <c r="E42" s="320"/>
      <c r="F42" s="329"/>
      <c r="G42" s="329"/>
      <c r="H42" s="333"/>
      <c r="I42" s="334"/>
      <c r="J42" s="324" t="e">
        <f>IF(AND(Q42="",#REF!&gt;0,#REF!&lt;5),K42,)</f>
        <v>#REF!</v>
      </c>
      <c r="K42" s="325" t="str">
        <f>IF(D42="","ZZZ9",IF(AND(#REF!&gt;0,#REF!&lt;5),D42&amp;#REF!,D42&amp;"9"))</f>
        <v>ZZZ9</v>
      </c>
      <c r="L42" s="326">
        <f t="shared" si="0"/>
        <v>999</v>
      </c>
      <c r="M42" s="340">
        <f t="shared" si="1"/>
        <v>999</v>
      </c>
      <c r="N42" s="336"/>
      <c r="O42" s="329"/>
      <c r="P42" s="328">
        <f t="shared" si="2"/>
        <v>999</v>
      </c>
      <c r="Q42" s="329"/>
    </row>
    <row r="43" spans="1:17" s="330" customFormat="1" ht="18.899999999999999" customHeight="1" x14ac:dyDescent="0.25">
      <c r="A43" s="316">
        <v>37</v>
      </c>
      <c r="B43" s="337"/>
      <c r="C43" s="337"/>
      <c r="D43" s="323"/>
      <c r="E43" s="320"/>
      <c r="F43" s="329"/>
      <c r="G43" s="329"/>
      <c r="H43" s="333"/>
      <c r="I43" s="334"/>
      <c r="J43" s="324" t="e">
        <f>IF(AND(Q43="",#REF!&gt;0,#REF!&lt;5),K43,)</f>
        <v>#REF!</v>
      </c>
      <c r="K43" s="325" t="str">
        <f>IF(D43="","ZZZ9",IF(AND(#REF!&gt;0,#REF!&lt;5),D43&amp;#REF!,D43&amp;"9"))</f>
        <v>ZZZ9</v>
      </c>
      <c r="L43" s="326">
        <f t="shared" si="0"/>
        <v>999</v>
      </c>
      <c r="M43" s="340">
        <f t="shared" si="1"/>
        <v>999</v>
      </c>
      <c r="N43" s="336"/>
      <c r="O43" s="329"/>
      <c r="P43" s="328">
        <f t="shared" si="2"/>
        <v>999</v>
      </c>
      <c r="Q43" s="329"/>
    </row>
    <row r="44" spans="1:17" s="330" customFormat="1" ht="18.899999999999999" customHeight="1" x14ac:dyDescent="0.25">
      <c r="A44" s="316">
        <v>38</v>
      </c>
      <c r="B44" s="337"/>
      <c r="C44" s="337"/>
      <c r="D44" s="323"/>
      <c r="E44" s="320"/>
      <c r="F44" s="329"/>
      <c r="G44" s="329"/>
      <c r="H44" s="333"/>
      <c r="I44" s="334"/>
      <c r="J44" s="324" t="e">
        <f>IF(AND(Q44="",#REF!&gt;0,#REF!&lt;5),K44,)</f>
        <v>#REF!</v>
      </c>
      <c r="K44" s="325" t="str">
        <f>IF(D44="","ZZZ9",IF(AND(#REF!&gt;0,#REF!&lt;5),D44&amp;#REF!,D44&amp;"9"))</f>
        <v>ZZZ9</v>
      </c>
      <c r="L44" s="326">
        <f t="shared" si="0"/>
        <v>999</v>
      </c>
      <c r="M44" s="340">
        <f t="shared" si="1"/>
        <v>999</v>
      </c>
      <c r="N44" s="336"/>
      <c r="O44" s="329"/>
      <c r="P44" s="328">
        <f t="shared" si="2"/>
        <v>999</v>
      </c>
      <c r="Q44" s="329"/>
    </row>
    <row r="45" spans="1:17" s="330" customFormat="1" ht="18.899999999999999" customHeight="1" x14ac:dyDescent="0.25">
      <c r="A45" s="316">
        <v>39</v>
      </c>
      <c r="B45" s="337"/>
      <c r="C45" s="337"/>
      <c r="D45" s="323"/>
      <c r="E45" s="320"/>
      <c r="F45" s="329"/>
      <c r="G45" s="329"/>
      <c r="H45" s="333"/>
      <c r="I45" s="334"/>
      <c r="J45" s="324" t="e">
        <f>IF(AND(Q45="",#REF!&gt;0,#REF!&lt;5),K45,)</f>
        <v>#REF!</v>
      </c>
      <c r="K45" s="325" t="str">
        <f>IF(D45="","ZZZ9",IF(AND(#REF!&gt;0,#REF!&lt;5),D45&amp;#REF!,D45&amp;"9"))</f>
        <v>ZZZ9</v>
      </c>
      <c r="L45" s="326">
        <f t="shared" si="0"/>
        <v>999</v>
      </c>
      <c r="M45" s="340">
        <f t="shared" si="1"/>
        <v>999</v>
      </c>
      <c r="N45" s="336"/>
      <c r="O45" s="329"/>
      <c r="P45" s="328">
        <f t="shared" si="2"/>
        <v>999</v>
      </c>
      <c r="Q45" s="329"/>
    </row>
    <row r="46" spans="1:17" s="330" customFormat="1" ht="18.899999999999999" customHeight="1" x14ac:dyDescent="0.25">
      <c r="A46" s="316">
        <v>40</v>
      </c>
      <c r="B46" s="337"/>
      <c r="C46" s="337"/>
      <c r="D46" s="323"/>
      <c r="E46" s="320"/>
      <c r="F46" s="329"/>
      <c r="G46" s="329"/>
      <c r="H46" s="333"/>
      <c r="I46" s="334"/>
      <c r="J46" s="324" t="e">
        <f>IF(AND(Q46="",#REF!&gt;0,#REF!&lt;5),K46,)</f>
        <v>#REF!</v>
      </c>
      <c r="K46" s="325" t="str">
        <f>IF(D46="","ZZZ9",IF(AND(#REF!&gt;0,#REF!&lt;5),D46&amp;#REF!,D46&amp;"9"))</f>
        <v>ZZZ9</v>
      </c>
      <c r="L46" s="326">
        <f t="shared" si="0"/>
        <v>999</v>
      </c>
      <c r="M46" s="340">
        <f t="shared" si="1"/>
        <v>999</v>
      </c>
      <c r="N46" s="336"/>
      <c r="O46" s="329"/>
      <c r="P46" s="328">
        <f t="shared" si="2"/>
        <v>999</v>
      </c>
      <c r="Q46" s="329"/>
    </row>
    <row r="47" spans="1:17" s="330" customFormat="1" ht="18.899999999999999" customHeight="1" x14ac:dyDescent="0.25">
      <c r="A47" s="316">
        <v>41</v>
      </c>
      <c r="B47" s="337"/>
      <c r="C47" s="337"/>
      <c r="D47" s="323"/>
      <c r="E47" s="320"/>
      <c r="F47" s="329"/>
      <c r="G47" s="329"/>
      <c r="H47" s="333"/>
      <c r="I47" s="334"/>
      <c r="J47" s="324" t="e">
        <f>IF(AND(Q47="",#REF!&gt;0,#REF!&lt;5),K47,)</f>
        <v>#REF!</v>
      </c>
      <c r="K47" s="325" t="str">
        <f>IF(D47="","ZZZ9",IF(AND(#REF!&gt;0,#REF!&lt;5),D47&amp;#REF!,D47&amp;"9"))</f>
        <v>ZZZ9</v>
      </c>
      <c r="L47" s="326">
        <f t="shared" si="0"/>
        <v>999</v>
      </c>
      <c r="M47" s="340">
        <f t="shared" si="1"/>
        <v>999</v>
      </c>
      <c r="N47" s="336"/>
      <c r="O47" s="329"/>
      <c r="P47" s="328">
        <f t="shared" si="2"/>
        <v>999</v>
      </c>
      <c r="Q47" s="329"/>
    </row>
    <row r="48" spans="1:17" s="330" customFormat="1" ht="18.899999999999999" customHeight="1" x14ac:dyDescent="0.25">
      <c r="A48" s="316">
        <v>42</v>
      </c>
      <c r="B48" s="337"/>
      <c r="C48" s="337"/>
      <c r="D48" s="323"/>
      <c r="E48" s="320"/>
      <c r="F48" s="329"/>
      <c r="G48" s="329"/>
      <c r="H48" s="333"/>
      <c r="I48" s="334"/>
      <c r="J48" s="324" t="e">
        <f>IF(AND(Q48="",#REF!&gt;0,#REF!&lt;5),K48,)</f>
        <v>#REF!</v>
      </c>
      <c r="K48" s="325" t="str">
        <f>IF(D48="","ZZZ9",IF(AND(#REF!&gt;0,#REF!&lt;5),D48&amp;#REF!,D48&amp;"9"))</f>
        <v>ZZZ9</v>
      </c>
      <c r="L48" s="326">
        <f t="shared" si="0"/>
        <v>999</v>
      </c>
      <c r="M48" s="340">
        <f t="shared" si="1"/>
        <v>999</v>
      </c>
      <c r="N48" s="336"/>
      <c r="O48" s="329"/>
      <c r="P48" s="328">
        <f t="shared" si="2"/>
        <v>999</v>
      </c>
      <c r="Q48" s="329"/>
    </row>
    <row r="49" spans="1:17" s="330" customFormat="1" ht="18.899999999999999" customHeight="1" x14ac:dyDescent="0.25">
      <c r="A49" s="316">
        <v>43</v>
      </c>
      <c r="B49" s="337"/>
      <c r="C49" s="337"/>
      <c r="D49" s="323"/>
      <c r="E49" s="320"/>
      <c r="F49" s="329"/>
      <c r="G49" s="329"/>
      <c r="H49" s="333"/>
      <c r="I49" s="334"/>
      <c r="J49" s="324" t="e">
        <f>IF(AND(Q49="",#REF!&gt;0,#REF!&lt;5),K49,)</f>
        <v>#REF!</v>
      </c>
      <c r="K49" s="325" t="str">
        <f>IF(D49="","ZZZ9",IF(AND(#REF!&gt;0,#REF!&lt;5),D49&amp;#REF!,D49&amp;"9"))</f>
        <v>ZZZ9</v>
      </c>
      <c r="L49" s="326">
        <f t="shared" si="0"/>
        <v>999</v>
      </c>
      <c r="M49" s="340">
        <f t="shared" si="1"/>
        <v>999</v>
      </c>
      <c r="N49" s="336"/>
      <c r="O49" s="329"/>
      <c r="P49" s="328">
        <f t="shared" si="2"/>
        <v>999</v>
      </c>
      <c r="Q49" s="329"/>
    </row>
    <row r="50" spans="1:17" s="330" customFormat="1" ht="18.899999999999999" customHeight="1" x14ac:dyDescent="0.25">
      <c r="A50" s="316">
        <v>44</v>
      </c>
      <c r="B50" s="337"/>
      <c r="C50" s="337"/>
      <c r="D50" s="323"/>
      <c r="E50" s="320"/>
      <c r="F50" s="329"/>
      <c r="G50" s="329"/>
      <c r="H50" s="333"/>
      <c r="I50" s="334"/>
      <c r="J50" s="324" t="e">
        <f>IF(AND(Q50="",#REF!&gt;0,#REF!&lt;5),K50,)</f>
        <v>#REF!</v>
      </c>
      <c r="K50" s="325" t="str">
        <f>IF(D50="","ZZZ9",IF(AND(#REF!&gt;0,#REF!&lt;5),D50&amp;#REF!,D50&amp;"9"))</f>
        <v>ZZZ9</v>
      </c>
      <c r="L50" s="326">
        <f t="shared" si="0"/>
        <v>999</v>
      </c>
      <c r="M50" s="340">
        <f t="shared" si="1"/>
        <v>999</v>
      </c>
      <c r="N50" s="336"/>
      <c r="O50" s="329"/>
      <c r="P50" s="328">
        <f t="shared" si="2"/>
        <v>999</v>
      </c>
      <c r="Q50" s="329"/>
    </row>
    <row r="51" spans="1:17" s="330" customFormat="1" ht="18.899999999999999" customHeight="1" x14ac:dyDescent="0.25">
      <c r="A51" s="316">
        <v>45</v>
      </c>
      <c r="B51" s="337"/>
      <c r="C51" s="337"/>
      <c r="D51" s="323"/>
      <c r="E51" s="320"/>
      <c r="F51" s="329"/>
      <c r="G51" s="329"/>
      <c r="H51" s="333"/>
      <c r="I51" s="334"/>
      <c r="J51" s="324" t="e">
        <f>IF(AND(Q51="",#REF!&gt;0,#REF!&lt;5),K51,)</f>
        <v>#REF!</v>
      </c>
      <c r="K51" s="325" t="str">
        <f>IF(D51="","ZZZ9",IF(AND(#REF!&gt;0,#REF!&lt;5),D51&amp;#REF!,D51&amp;"9"))</f>
        <v>ZZZ9</v>
      </c>
      <c r="L51" s="326">
        <f t="shared" si="0"/>
        <v>999</v>
      </c>
      <c r="M51" s="340">
        <f t="shared" si="1"/>
        <v>999</v>
      </c>
      <c r="N51" s="336"/>
      <c r="O51" s="329"/>
      <c r="P51" s="328">
        <f t="shared" si="2"/>
        <v>999</v>
      </c>
      <c r="Q51" s="329"/>
    </row>
    <row r="52" spans="1:17" s="330" customFormat="1" ht="18.899999999999999" customHeight="1" x14ac:dyDescent="0.25">
      <c r="A52" s="316">
        <v>46</v>
      </c>
      <c r="B52" s="337"/>
      <c r="C52" s="337"/>
      <c r="D52" s="323"/>
      <c r="E52" s="320"/>
      <c r="F52" s="329"/>
      <c r="G52" s="329"/>
      <c r="H52" s="333"/>
      <c r="I52" s="334"/>
      <c r="J52" s="324" t="e">
        <f>IF(AND(Q52="",#REF!&gt;0,#REF!&lt;5),K52,)</f>
        <v>#REF!</v>
      </c>
      <c r="K52" s="325" t="str">
        <f>IF(D52="","ZZZ9",IF(AND(#REF!&gt;0,#REF!&lt;5),D52&amp;#REF!,D52&amp;"9"))</f>
        <v>ZZZ9</v>
      </c>
      <c r="L52" s="326">
        <f t="shared" si="0"/>
        <v>999</v>
      </c>
      <c r="M52" s="340">
        <f t="shared" si="1"/>
        <v>999</v>
      </c>
      <c r="N52" s="336"/>
      <c r="O52" s="329"/>
      <c r="P52" s="328">
        <f t="shared" si="2"/>
        <v>999</v>
      </c>
      <c r="Q52" s="329"/>
    </row>
    <row r="53" spans="1:17" s="330" customFormat="1" ht="18.899999999999999" customHeight="1" x14ac:dyDescent="0.25">
      <c r="A53" s="316">
        <v>47</v>
      </c>
      <c r="B53" s="337"/>
      <c r="C53" s="337"/>
      <c r="D53" s="323"/>
      <c r="E53" s="320"/>
      <c r="F53" s="329"/>
      <c r="G53" s="329"/>
      <c r="H53" s="333"/>
      <c r="I53" s="334"/>
      <c r="J53" s="324" t="e">
        <f>IF(AND(Q53="",#REF!&gt;0,#REF!&lt;5),K53,)</f>
        <v>#REF!</v>
      </c>
      <c r="K53" s="325" t="str">
        <f>IF(D53="","ZZZ9",IF(AND(#REF!&gt;0,#REF!&lt;5),D53&amp;#REF!,D53&amp;"9"))</f>
        <v>ZZZ9</v>
      </c>
      <c r="L53" s="326">
        <f t="shared" si="0"/>
        <v>999</v>
      </c>
      <c r="M53" s="340">
        <f t="shared" si="1"/>
        <v>999</v>
      </c>
      <c r="N53" s="336"/>
      <c r="O53" s="329"/>
      <c r="P53" s="328">
        <f t="shared" si="2"/>
        <v>999</v>
      </c>
      <c r="Q53" s="329"/>
    </row>
    <row r="54" spans="1:17" s="330" customFormat="1" ht="18.899999999999999" customHeight="1" x14ac:dyDescent="0.25">
      <c r="A54" s="316">
        <v>48</v>
      </c>
      <c r="B54" s="337"/>
      <c r="C54" s="337"/>
      <c r="D54" s="323"/>
      <c r="E54" s="320"/>
      <c r="F54" s="329"/>
      <c r="G54" s="329"/>
      <c r="H54" s="333"/>
      <c r="I54" s="334"/>
      <c r="J54" s="324" t="e">
        <f>IF(AND(Q54="",#REF!&gt;0,#REF!&lt;5),K54,)</f>
        <v>#REF!</v>
      </c>
      <c r="K54" s="325" t="str">
        <f>IF(D54="","ZZZ9",IF(AND(#REF!&gt;0,#REF!&lt;5),D54&amp;#REF!,D54&amp;"9"))</f>
        <v>ZZZ9</v>
      </c>
      <c r="L54" s="326">
        <f t="shared" si="0"/>
        <v>999</v>
      </c>
      <c r="M54" s="340">
        <f t="shared" si="1"/>
        <v>999</v>
      </c>
      <c r="N54" s="336"/>
      <c r="O54" s="329"/>
      <c r="P54" s="328">
        <f t="shared" si="2"/>
        <v>999</v>
      </c>
      <c r="Q54" s="329"/>
    </row>
    <row r="55" spans="1:17" s="330" customFormat="1" ht="18.899999999999999" customHeight="1" x14ac:dyDescent="0.25">
      <c r="A55" s="316">
        <v>49</v>
      </c>
      <c r="B55" s="337"/>
      <c r="C55" s="337"/>
      <c r="D55" s="323"/>
      <c r="E55" s="320"/>
      <c r="F55" s="329"/>
      <c r="G55" s="329"/>
      <c r="H55" s="333"/>
      <c r="I55" s="334"/>
      <c r="J55" s="324" t="e">
        <f>IF(AND(Q55="",#REF!&gt;0,#REF!&lt;5),K55,)</f>
        <v>#REF!</v>
      </c>
      <c r="K55" s="325" t="str">
        <f>IF(D55="","ZZZ9",IF(AND(#REF!&gt;0,#REF!&lt;5),D55&amp;#REF!,D55&amp;"9"))</f>
        <v>ZZZ9</v>
      </c>
      <c r="L55" s="326">
        <f t="shared" si="0"/>
        <v>999</v>
      </c>
      <c r="M55" s="340">
        <f t="shared" si="1"/>
        <v>999</v>
      </c>
      <c r="N55" s="336"/>
      <c r="O55" s="329"/>
      <c r="P55" s="328">
        <f t="shared" si="2"/>
        <v>999</v>
      </c>
      <c r="Q55" s="329"/>
    </row>
    <row r="56" spans="1:17" s="330" customFormat="1" ht="18.899999999999999" customHeight="1" x14ac:dyDescent="0.25">
      <c r="A56" s="316">
        <v>50</v>
      </c>
      <c r="B56" s="337"/>
      <c r="C56" s="337"/>
      <c r="D56" s="323"/>
      <c r="E56" s="320"/>
      <c r="F56" s="329"/>
      <c r="G56" s="329"/>
      <c r="H56" s="333"/>
      <c r="I56" s="334"/>
      <c r="J56" s="324" t="e">
        <f>IF(AND(Q56="",#REF!&gt;0,#REF!&lt;5),K56,)</f>
        <v>#REF!</v>
      </c>
      <c r="K56" s="325" t="str">
        <f>IF(D56="","ZZZ9",IF(AND(#REF!&gt;0,#REF!&lt;5),D56&amp;#REF!,D56&amp;"9"))</f>
        <v>ZZZ9</v>
      </c>
      <c r="L56" s="326">
        <f t="shared" si="0"/>
        <v>999</v>
      </c>
      <c r="M56" s="340">
        <f t="shared" si="1"/>
        <v>999</v>
      </c>
      <c r="N56" s="336"/>
      <c r="O56" s="329"/>
      <c r="P56" s="328">
        <f t="shared" si="2"/>
        <v>999</v>
      </c>
      <c r="Q56" s="329"/>
    </row>
    <row r="57" spans="1:17" s="330" customFormat="1" ht="18.899999999999999" customHeight="1" x14ac:dyDescent="0.25">
      <c r="A57" s="316">
        <v>51</v>
      </c>
      <c r="B57" s="337"/>
      <c r="C57" s="337"/>
      <c r="D57" s="323"/>
      <c r="E57" s="320"/>
      <c r="F57" s="329"/>
      <c r="G57" s="329"/>
      <c r="H57" s="333"/>
      <c r="I57" s="334"/>
      <c r="J57" s="324" t="e">
        <f>IF(AND(Q57="",#REF!&gt;0,#REF!&lt;5),K57,)</f>
        <v>#REF!</v>
      </c>
      <c r="K57" s="325" t="str">
        <f>IF(D57="","ZZZ9",IF(AND(#REF!&gt;0,#REF!&lt;5),D57&amp;#REF!,D57&amp;"9"))</f>
        <v>ZZZ9</v>
      </c>
      <c r="L57" s="326">
        <f t="shared" si="0"/>
        <v>999</v>
      </c>
      <c r="M57" s="340">
        <f t="shared" si="1"/>
        <v>999</v>
      </c>
      <c r="N57" s="336"/>
      <c r="O57" s="329"/>
      <c r="P57" s="328">
        <f t="shared" si="2"/>
        <v>999</v>
      </c>
      <c r="Q57" s="329"/>
    </row>
    <row r="58" spans="1:17" s="330" customFormat="1" ht="18.899999999999999" customHeight="1" x14ac:dyDescent="0.25">
      <c r="A58" s="316">
        <v>52</v>
      </c>
      <c r="B58" s="337"/>
      <c r="C58" s="337"/>
      <c r="D58" s="323"/>
      <c r="E58" s="320"/>
      <c r="F58" s="329"/>
      <c r="G58" s="329"/>
      <c r="H58" s="333"/>
      <c r="I58" s="334"/>
      <c r="J58" s="324" t="e">
        <f>IF(AND(Q58="",#REF!&gt;0,#REF!&lt;5),K58,)</f>
        <v>#REF!</v>
      </c>
      <c r="K58" s="325" t="str">
        <f>IF(D58="","ZZZ9",IF(AND(#REF!&gt;0,#REF!&lt;5),D58&amp;#REF!,D58&amp;"9"))</f>
        <v>ZZZ9</v>
      </c>
      <c r="L58" s="326">
        <f t="shared" si="0"/>
        <v>999</v>
      </c>
      <c r="M58" s="340">
        <f t="shared" si="1"/>
        <v>999</v>
      </c>
      <c r="N58" s="336"/>
      <c r="O58" s="329"/>
      <c r="P58" s="328">
        <f t="shared" si="2"/>
        <v>999</v>
      </c>
      <c r="Q58" s="329"/>
    </row>
    <row r="59" spans="1:17" s="330" customFormat="1" ht="18.899999999999999" customHeight="1" x14ac:dyDescent="0.25">
      <c r="A59" s="316">
        <v>53</v>
      </c>
      <c r="B59" s="337"/>
      <c r="C59" s="337"/>
      <c r="D59" s="323"/>
      <c r="E59" s="320"/>
      <c r="F59" s="329"/>
      <c r="G59" s="329"/>
      <c r="H59" s="333"/>
      <c r="I59" s="334"/>
      <c r="J59" s="324" t="e">
        <f>IF(AND(Q59="",#REF!&gt;0,#REF!&lt;5),K59,)</f>
        <v>#REF!</v>
      </c>
      <c r="K59" s="325" t="str">
        <f>IF(D59="","ZZZ9",IF(AND(#REF!&gt;0,#REF!&lt;5),D59&amp;#REF!,D59&amp;"9"))</f>
        <v>ZZZ9</v>
      </c>
      <c r="L59" s="326">
        <f t="shared" si="0"/>
        <v>999</v>
      </c>
      <c r="M59" s="340">
        <f t="shared" si="1"/>
        <v>999</v>
      </c>
      <c r="N59" s="336"/>
      <c r="O59" s="329"/>
      <c r="P59" s="328">
        <f t="shared" si="2"/>
        <v>999</v>
      </c>
      <c r="Q59" s="329"/>
    </row>
    <row r="60" spans="1:17" s="330" customFormat="1" ht="18.899999999999999" customHeight="1" x14ac:dyDescent="0.25">
      <c r="A60" s="316">
        <v>54</v>
      </c>
      <c r="B60" s="337"/>
      <c r="C60" s="337"/>
      <c r="D60" s="323"/>
      <c r="E60" s="320"/>
      <c r="F60" s="329"/>
      <c r="G60" s="329"/>
      <c r="H60" s="333"/>
      <c r="I60" s="334"/>
      <c r="J60" s="324" t="e">
        <f>IF(AND(Q60="",#REF!&gt;0,#REF!&lt;5),K60,)</f>
        <v>#REF!</v>
      </c>
      <c r="K60" s="325" t="str">
        <f>IF(D60="","ZZZ9",IF(AND(#REF!&gt;0,#REF!&lt;5),D60&amp;#REF!,D60&amp;"9"))</f>
        <v>ZZZ9</v>
      </c>
      <c r="L60" s="326">
        <f t="shared" si="0"/>
        <v>999</v>
      </c>
      <c r="M60" s="340">
        <f t="shared" si="1"/>
        <v>999</v>
      </c>
      <c r="N60" s="336"/>
      <c r="O60" s="329"/>
      <c r="P60" s="328">
        <f t="shared" si="2"/>
        <v>999</v>
      </c>
      <c r="Q60" s="329"/>
    </row>
    <row r="61" spans="1:17" s="330" customFormat="1" ht="18.899999999999999" customHeight="1" x14ac:dyDescent="0.25">
      <c r="A61" s="316">
        <v>55</v>
      </c>
      <c r="B61" s="337"/>
      <c r="C61" s="337"/>
      <c r="D61" s="323"/>
      <c r="E61" s="320"/>
      <c r="F61" s="329"/>
      <c r="G61" s="329"/>
      <c r="H61" s="333"/>
      <c r="I61" s="334"/>
      <c r="J61" s="324" t="e">
        <f>IF(AND(Q61="",#REF!&gt;0,#REF!&lt;5),K61,)</f>
        <v>#REF!</v>
      </c>
      <c r="K61" s="325" t="str">
        <f>IF(D61="","ZZZ9",IF(AND(#REF!&gt;0,#REF!&lt;5),D61&amp;#REF!,D61&amp;"9"))</f>
        <v>ZZZ9</v>
      </c>
      <c r="L61" s="326">
        <f t="shared" si="0"/>
        <v>999</v>
      </c>
      <c r="M61" s="340">
        <f t="shared" si="1"/>
        <v>999</v>
      </c>
      <c r="N61" s="336"/>
      <c r="O61" s="329"/>
      <c r="P61" s="328">
        <f t="shared" si="2"/>
        <v>999</v>
      </c>
      <c r="Q61" s="329"/>
    </row>
    <row r="62" spans="1:17" s="330" customFormat="1" ht="18.899999999999999" customHeight="1" x14ac:dyDescent="0.25">
      <c r="A62" s="316">
        <v>56</v>
      </c>
      <c r="B62" s="337"/>
      <c r="C62" s="337"/>
      <c r="D62" s="323"/>
      <c r="E62" s="320"/>
      <c r="F62" s="329"/>
      <c r="G62" s="329"/>
      <c r="H62" s="333"/>
      <c r="I62" s="334"/>
      <c r="J62" s="324" t="e">
        <f>IF(AND(Q62="",#REF!&gt;0,#REF!&lt;5),K62,)</f>
        <v>#REF!</v>
      </c>
      <c r="K62" s="325" t="str">
        <f>IF(D62="","ZZZ9",IF(AND(#REF!&gt;0,#REF!&lt;5),D62&amp;#REF!,D62&amp;"9"))</f>
        <v>ZZZ9</v>
      </c>
      <c r="L62" s="326">
        <f t="shared" si="0"/>
        <v>999</v>
      </c>
      <c r="M62" s="340">
        <f t="shared" si="1"/>
        <v>999</v>
      </c>
      <c r="N62" s="336"/>
      <c r="O62" s="329"/>
      <c r="P62" s="328">
        <f t="shared" si="2"/>
        <v>999</v>
      </c>
      <c r="Q62" s="329"/>
    </row>
    <row r="63" spans="1:17" s="330" customFormat="1" ht="18.899999999999999" customHeight="1" x14ac:dyDescent="0.25">
      <c r="A63" s="316">
        <v>57</v>
      </c>
      <c r="B63" s="337"/>
      <c r="C63" s="337"/>
      <c r="D63" s="323"/>
      <c r="E63" s="320"/>
      <c r="F63" s="329"/>
      <c r="G63" s="329"/>
      <c r="H63" s="333"/>
      <c r="I63" s="334"/>
      <c r="J63" s="324" t="e">
        <f>IF(AND(Q63="",#REF!&gt;0,#REF!&lt;5),K63,)</f>
        <v>#REF!</v>
      </c>
      <c r="K63" s="325" t="str">
        <f>IF(D63="","ZZZ9",IF(AND(#REF!&gt;0,#REF!&lt;5),D63&amp;#REF!,D63&amp;"9"))</f>
        <v>ZZZ9</v>
      </c>
      <c r="L63" s="326">
        <f t="shared" si="0"/>
        <v>999</v>
      </c>
      <c r="M63" s="340">
        <f t="shared" si="1"/>
        <v>999</v>
      </c>
      <c r="N63" s="336"/>
      <c r="O63" s="329"/>
      <c r="P63" s="328">
        <f t="shared" si="2"/>
        <v>999</v>
      </c>
      <c r="Q63" s="329"/>
    </row>
    <row r="64" spans="1:17" s="330" customFormat="1" ht="18.899999999999999" customHeight="1" x14ac:dyDescent="0.25">
      <c r="A64" s="316">
        <v>58</v>
      </c>
      <c r="B64" s="337"/>
      <c r="C64" s="337"/>
      <c r="D64" s="323"/>
      <c r="E64" s="320"/>
      <c r="F64" s="329"/>
      <c r="G64" s="329"/>
      <c r="H64" s="333"/>
      <c r="I64" s="334"/>
      <c r="J64" s="324" t="e">
        <f>IF(AND(Q64="",#REF!&gt;0,#REF!&lt;5),K64,)</f>
        <v>#REF!</v>
      </c>
      <c r="K64" s="325" t="str">
        <f>IF(D64="","ZZZ9",IF(AND(#REF!&gt;0,#REF!&lt;5),D64&amp;#REF!,D64&amp;"9"))</f>
        <v>ZZZ9</v>
      </c>
      <c r="L64" s="326">
        <f t="shared" si="0"/>
        <v>999</v>
      </c>
      <c r="M64" s="340">
        <f t="shared" si="1"/>
        <v>999</v>
      </c>
      <c r="N64" s="336"/>
      <c r="O64" s="329"/>
      <c r="P64" s="328">
        <f t="shared" si="2"/>
        <v>999</v>
      </c>
      <c r="Q64" s="329"/>
    </row>
    <row r="65" spans="1:17" s="330" customFormat="1" ht="18.899999999999999" customHeight="1" x14ac:dyDescent="0.25">
      <c r="A65" s="316">
        <v>59</v>
      </c>
      <c r="B65" s="337"/>
      <c r="C65" s="337"/>
      <c r="D65" s="323"/>
      <c r="E65" s="320"/>
      <c r="F65" s="329"/>
      <c r="G65" s="329"/>
      <c r="H65" s="333"/>
      <c r="I65" s="334"/>
      <c r="J65" s="324" t="e">
        <f>IF(AND(Q65="",#REF!&gt;0,#REF!&lt;5),K65,)</f>
        <v>#REF!</v>
      </c>
      <c r="K65" s="325" t="str">
        <f>IF(D65="","ZZZ9",IF(AND(#REF!&gt;0,#REF!&lt;5),D65&amp;#REF!,D65&amp;"9"))</f>
        <v>ZZZ9</v>
      </c>
      <c r="L65" s="326">
        <f t="shared" si="0"/>
        <v>999</v>
      </c>
      <c r="M65" s="340">
        <f t="shared" si="1"/>
        <v>999</v>
      </c>
      <c r="N65" s="336"/>
      <c r="O65" s="329"/>
      <c r="P65" s="328">
        <f t="shared" si="2"/>
        <v>999</v>
      </c>
      <c r="Q65" s="329"/>
    </row>
    <row r="66" spans="1:17" s="330" customFormat="1" ht="18.899999999999999" customHeight="1" x14ac:dyDescent="0.25">
      <c r="A66" s="316">
        <v>60</v>
      </c>
      <c r="B66" s="337"/>
      <c r="C66" s="337"/>
      <c r="D66" s="323"/>
      <c r="E66" s="320"/>
      <c r="F66" s="329"/>
      <c r="G66" s="329"/>
      <c r="H66" s="333"/>
      <c r="I66" s="334"/>
      <c r="J66" s="324" t="e">
        <f>IF(AND(Q66="",#REF!&gt;0,#REF!&lt;5),K66,)</f>
        <v>#REF!</v>
      </c>
      <c r="K66" s="325" t="str">
        <f>IF(D66="","ZZZ9",IF(AND(#REF!&gt;0,#REF!&lt;5),D66&amp;#REF!,D66&amp;"9"))</f>
        <v>ZZZ9</v>
      </c>
      <c r="L66" s="326">
        <f t="shared" si="0"/>
        <v>999</v>
      </c>
      <c r="M66" s="340">
        <f t="shared" si="1"/>
        <v>999</v>
      </c>
      <c r="N66" s="336"/>
      <c r="O66" s="329"/>
      <c r="P66" s="328">
        <f t="shared" si="2"/>
        <v>999</v>
      </c>
      <c r="Q66" s="329"/>
    </row>
    <row r="67" spans="1:17" s="330" customFormat="1" ht="18.899999999999999" customHeight="1" x14ac:dyDescent="0.25">
      <c r="A67" s="316">
        <v>61</v>
      </c>
      <c r="B67" s="337"/>
      <c r="C67" s="337"/>
      <c r="D67" s="323"/>
      <c r="E67" s="320"/>
      <c r="F67" s="329"/>
      <c r="G67" s="329"/>
      <c r="H67" s="333"/>
      <c r="I67" s="334"/>
      <c r="J67" s="324" t="e">
        <f>IF(AND(Q67="",#REF!&gt;0,#REF!&lt;5),K67,)</f>
        <v>#REF!</v>
      </c>
      <c r="K67" s="325" t="str">
        <f>IF(D67="","ZZZ9",IF(AND(#REF!&gt;0,#REF!&lt;5),D67&amp;#REF!,D67&amp;"9"))</f>
        <v>ZZZ9</v>
      </c>
      <c r="L67" s="326">
        <f t="shared" si="0"/>
        <v>999</v>
      </c>
      <c r="M67" s="340">
        <f t="shared" si="1"/>
        <v>999</v>
      </c>
      <c r="N67" s="336"/>
      <c r="O67" s="329"/>
      <c r="P67" s="328">
        <f t="shared" si="2"/>
        <v>999</v>
      </c>
      <c r="Q67" s="329"/>
    </row>
    <row r="68" spans="1:17" s="330" customFormat="1" ht="18.899999999999999" customHeight="1" x14ac:dyDescent="0.25">
      <c r="A68" s="316">
        <v>62</v>
      </c>
      <c r="B68" s="337"/>
      <c r="C68" s="337"/>
      <c r="D68" s="323"/>
      <c r="E68" s="320"/>
      <c r="F68" s="329"/>
      <c r="G68" s="329"/>
      <c r="H68" s="333"/>
      <c r="I68" s="334"/>
      <c r="J68" s="324" t="e">
        <f>IF(AND(Q68="",#REF!&gt;0,#REF!&lt;5),K68,)</f>
        <v>#REF!</v>
      </c>
      <c r="K68" s="325" t="str">
        <f>IF(D68="","ZZZ9",IF(AND(#REF!&gt;0,#REF!&lt;5),D68&amp;#REF!,D68&amp;"9"))</f>
        <v>ZZZ9</v>
      </c>
      <c r="L68" s="326">
        <f t="shared" si="0"/>
        <v>999</v>
      </c>
      <c r="M68" s="340">
        <f t="shared" si="1"/>
        <v>999</v>
      </c>
      <c r="N68" s="336"/>
      <c r="O68" s="329"/>
      <c r="P68" s="328">
        <f t="shared" si="2"/>
        <v>999</v>
      </c>
      <c r="Q68" s="329"/>
    </row>
    <row r="69" spans="1:17" s="330" customFormat="1" ht="18.899999999999999" customHeight="1" x14ac:dyDescent="0.25">
      <c r="A69" s="316">
        <v>63</v>
      </c>
      <c r="B69" s="337"/>
      <c r="C69" s="337"/>
      <c r="D69" s="323"/>
      <c r="E69" s="320"/>
      <c r="F69" s="329"/>
      <c r="G69" s="329"/>
      <c r="H69" s="333"/>
      <c r="I69" s="334"/>
      <c r="J69" s="324" t="e">
        <f>IF(AND(Q69="",#REF!&gt;0,#REF!&lt;5),K69,)</f>
        <v>#REF!</v>
      </c>
      <c r="K69" s="325" t="str">
        <f>IF(D69="","ZZZ9",IF(AND(#REF!&gt;0,#REF!&lt;5),D69&amp;#REF!,D69&amp;"9"))</f>
        <v>ZZZ9</v>
      </c>
      <c r="L69" s="326">
        <f t="shared" si="0"/>
        <v>999</v>
      </c>
      <c r="M69" s="340">
        <f t="shared" si="1"/>
        <v>999</v>
      </c>
      <c r="N69" s="336"/>
      <c r="O69" s="329"/>
      <c r="P69" s="328">
        <f t="shared" si="2"/>
        <v>999</v>
      </c>
      <c r="Q69" s="329"/>
    </row>
    <row r="70" spans="1:17" s="330" customFormat="1" ht="18.899999999999999" customHeight="1" x14ac:dyDescent="0.25">
      <c r="A70" s="316">
        <v>64</v>
      </c>
      <c r="B70" s="337"/>
      <c r="C70" s="337"/>
      <c r="D70" s="323"/>
      <c r="E70" s="320"/>
      <c r="F70" s="329"/>
      <c r="G70" s="329"/>
      <c r="H70" s="333"/>
      <c r="I70" s="334"/>
      <c r="J70" s="324" t="e">
        <f>IF(AND(Q70="",#REF!&gt;0,#REF!&lt;5),K70,)</f>
        <v>#REF!</v>
      </c>
      <c r="K70" s="325" t="str">
        <f>IF(D70="","ZZZ9",IF(AND(#REF!&gt;0,#REF!&lt;5),D70&amp;#REF!,D70&amp;"9"))</f>
        <v>ZZZ9</v>
      </c>
      <c r="L70" s="326">
        <f t="shared" si="0"/>
        <v>999</v>
      </c>
      <c r="M70" s="340">
        <f t="shared" si="1"/>
        <v>999</v>
      </c>
      <c r="N70" s="336"/>
      <c r="O70" s="329"/>
      <c r="P70" s="328">
        <f t="shared" si="2"/>
        <v>999</v>
      </c>
      <c r="Q70" s="329"/>
    </row>
    <row r="71" spans="1:17" s="330" customFormat="1" ht="18.899999999999999" customHeight="1" x14ac:dyDescent="0.25">
      <c r="A71" s="316">
        <v>65</v>
      </c>
      <c r="B71" s="337"/>
      <c r="C71" s="337"/>
      <c r="D71" s="323"/>
      <c r="E71" s="320"/>
      <c r="F71" s="329"/>
      <c r="G71" s="329"/>
      <c r="H71" s="333"/>
      <c r="I71" s="334"/>
      <c r="J71" s="324" t="e">
        <f>IF(AND(Q71="",#REF!&gt;0,#REF!&lt;5),K71,)</f>
        <v>#REF!</v>
      </c>
      <c r="K71" s="325" t="str">
        <f>IF(D71="","ZZZ9",IF(AND(#REF!&gt;0,#REF!&lt;5),D71&amp;#REF!,D71&amp;"9"))</f>
        <v>ZZZ9</v>
      </c>
      <c r="L71" s="326">
        <f t="shared" si="0"/>
        <v>999</v>
      </c>
      <c r="M71" s="340">
        <f t="shared" si="1"/>
        <v>999</v>
      </c>
      <c r="N71" s="336"/>
      <c r="O71" s="329"/>
      <c r="P71" s="328">
        <f t="shared" si="2"/>
        <v>999</v>
      </c>
      <c r="Q71" s="329"/>
    </row>
    <row r="72" spans="1:17" s="330" customFormat="1" ht="18.899999999999999" customHeight="1" x14ac:dyDescent="0.25">
      <c r="A72" s="316">
        <v>66</v>
      </c>
      <c r="B72" s="337"/>
      <c r="C72" s="337"/>
      <c r="D72" s="323"/>
      <c r="E72" s="320"/>
      <c r="F72" s="329"/>
      <c r="G72" s="329"/>
      <c r="H72" s="333"/>
      <c r="I72" s="334"/>
      <c r="J72" s="324" t="e">
        <f>IF(AND(Q72="",#REF!&gt;0,#REF!&lt;5),K72,)</f>
        <v>#REF!</v>
      </c>
      <c r="K72" s="325" t="str">
        <f>IF(D72="","ZZZ9",IF(AND(#REF!&gt;0,#REF!&lt;5),D72&amp;#REF!,D72&amp;"9"))</f>
        <v>ZZZ9</v>
      </c>
      <c r="L72" s="326">
        <f t="shared" si="0"/>
        <v>999</v>
      </c>
      <c r="M72" s="340">
        <f t="shared" si="1"/>
        <v>999</v>
      </c>
      <c r="N72" s="336"/>
      <c r="O72" s="329"/>
      <c r="P72" s="328">
        <f t="shared" si="2"/>
        <v>999</v>
      </c>
      <c r="Q72" s="329"/>
    </row>
    <row r="73" spans="1:17" s="330" customFormat="1" ht="18.899999999999999" customHeight="1" x14ac:dyDescent="0.25">
      <c r="A73" s="316">
        <v>67</v>
      </c>
      <c r="B73" s="337"/>
      <c r="C73" s="337"/>
      <c r="D73" s="323"/>
      <c r="E73" s="320"/>
      <c r="F73" s="329"/>
      <c r="G73" s="329"/>
      <c r="H73" s="333"/>
      <c r="I73" s="334"/>
      <c r="J73" s="324" t="e">
        <f>IF(AND(Q73="",#REF!&gt;0,#REF!&lt;5),K73,)</f>
        <v>#REF!</v>
      </c>
      <c r="K73" s="325" t="str">
        <f>IF(D73="","ZZZ9",IF(AND(#REF!&gt;0,#REF!&lt;5),D73&amp;#REF!,D73&amp;"9"))</f>
        <v>ZZZ9</v>
      </c>
      <c r="L73" s="326">
        <f t="shared" si="0"/>
        <v>999</v>
      </c>
      <c r="M73" s="340">
        <f t="shared" si="1"/>
        <v>999</v>
      </c>
      <c r="N73" s="336"/>
      <c r="O73" s="329"/>
      <c r="P73" s="328">
        <f t="shared" si="2"/>
        <v>999</v>
      </c>
      <c r="Q73" s="329"/>
    </row>
    <row r="74" spans="1:17" s="330" customFormat="1" ht="18.899999999999999" customHeight="1" x14ac:dyDescent="0.25">
      <c r="A74" s="316">
        <v>68</v>
      </c>
      <c r="B74" s="337"/>
      <c r="C74" s="337"/>
      <c r="D74" s="323"/>
      <c r="E74" s="320"/>
      <c r="F74" s="329"/>
      <c r="G74" s="329"/>
      <c r="H74" s="333"/>
      <c r="I74" s="334"/>
      <c r="J74" s="324" t="e">
        <f>IF(AND(Q74="",#REF!&gt;0,#REF!&lt;5),K74,)</f>
        <v>#REF!</v>
      </c>
      <c r="K74" s="325" t="str">
        <f>IF(D74="","ZZZ9",IF(AND(#REF!&gt;0,#REF!&lt;5),D74&amp;#REF!,D74&amp;"9"))</f>
        <v>ZZZ9</v>
      </c>
      <c r="L74" s="326">
        <f t="shared" si="0"/>
        <v>999</v>
      </c>
      <c r="M74" s="340">
        <f t="shared" si="1"/>
        <v>999</v>
      </c>
      <c r="N74" s="336"/>
      <c r="O74" s="329"/>
      <c r="P74" s="328">
        <f t="shared" si="2"/>
        <v>999</v>
      </c>
      <c r="Q74" s="329"/>
    </row>
    <row r="75" spans="1:17" s="330" customFormat="1" ht="18.899999999999999" customHeight="1" x14ac:dyDescent="0.25">
      <c r="A75" s="316">
        <v>69</v>
      </c>
      <c r="B75" s="337"/>
      <c r="C75" s="337"/>
      <c r="D75" s="323"/>
      <c r="E75" s="320"/>
      <c r="F75" s="329"/>
      <c r="G75" s="329"/>
      <c r="H75" s="333"/>
      <c r="I75" s="334"/>
      <c r="J75" s="324" t="e">
        <f>IF(AND(Q75="",#REF!&gt;0,#REF!&lt;5),K75,)</f>
        <v>#REF!</v>
      </c>
      <c r="K75" s="325" t="str">
        <f>IF(D75="","ZZZ9",IF(AND(#REF!&gt;0,#REF!&lt;5),D75&amp;#REF!,D75&amp;"9"))</f>
        <v>ZZZ9</v>
      </c>
      <c r="L75" s="326">
        <f t="shared" si="0"/>
        <v>999</v>
      </c>
      <c r="M75" s="340">
        <f t="shared" si="1"/>
        <v>999</v>
      </c>
      <c r="N75" s="336"/>
      <c r="O75" s="329"/>
      <c r="P75" s="328">
        <f t="shared" si="2"/>
        <v>999</v>
      </c>
      <c r="Q75" s="329"/>
    </row>
    <row r="76" spans="1:17" s="330" customFormat="1" ht="18.899999999999999" customHeight="1" x14ac:dyDescent="0.25">
      <c r="A76" s="316">
        <v>70</v>
      </c>
      <c r="B76" s="337"/>
      <c r="C76" s="337"/>
      <c r="D76" s="323"/>
      <c r="E76" s="320"/>
      <c r="F76" s="329"/>
      <c r="G76" s="329"/>
      <c r="H76" s="333"/>
      <c r="I76" s="334"/>
      <c r="J76" s="324" t="e">
        <f>IF(AND(Q76="",#REF!&gt;0,#REF!&lt;5),K76,)</f>
        <v>#REF!</v>
      </c>
      <c r="K76" s="325" t="str">
        <f>IF(D76="","ZZZ9",IF(AND(#REF!&gt;0,#REF!&lt;5),D76&amp;#REF!,D76&amp;"9"))</f>
        <v>ZZZ9</v>
      </c>
      <c r="L76" s="326">
        <f t="shared" si="0"/>
        <v>999</v>
      </c>
      <c r="M76" s="340">
        <f t="shared" si="1"/>
        <v>999</v>
      </c>
      <c r="N76" s="336"/>
      <c r="O76" s="329"/>
      <c r="P76" s="328">
        <f t="shared" si="2"/>
        <v>999</v>
      </c>
      <c r="Q76" s="329"/>
    </row>
    <row r="77" spans="1:17" s="330" customFormat="1" ht="18.899999999999999" customHeight="1" x14ac:dyDescent="0.25">
      <c r="A77" s="316">
        <v>71</v>
      </c>
      <c r="B77" s="337"/>
      <c r="C77" s="337"/>
      <c r="D77" s="323"/>
      <c r="E77" s="320"/>
      <c r="F77" s="329"/>
      <c r="G77" s="329"/>
      <c r="H77" s="333"/>
      <c r="I77" s="334"/>
      <c r="J77" s="324" t="e">
        <f>IF(AND(Q77="",#REF!&gt;0,#REF!&lt;5),K77,)</f>
        <v>#REF!</v>
      </c>
      <c r="K77" s="325" t="str">
        <f>IF(D77="","ZZZ9",IF(AND(#REF!&gt;0,#REF!&lt;5),D77&amp;#REF!,D77&amp;"9"))</f>
        <v>ZZZ9</v>
      </c>
      <c r="L77" s="326">
        <f t="shared" si="0"/>
        <v>999</v>
      </c>
      <c r="M77" s="340">
        <f t="shared" si="1"/>
        <v>999</v>
      </c>
      <c r="N77" s="336"/>
      <c r="O77" s="329"/>
      <c r="P77" s="328">
        <f t="shared" si="2"/>
        <v>999</v>
      </c>
      <c r="Q77" s="329"/>
    </row>
    <row r="78" spans="1:17" s="330" customFormat="1" ht="18.899999999999999" customHeight="1" x14ac:dyDescent="0.25">
      <c r="A78" s="316">
        <v>72</v>
      </c>
      <c r="B78" s="337"/>
      <c r="C78" s="337"/>
      <c r="D78" s="323"/>
      <c r="E78" s="320"/>
      <c r="F78" s="329"/>
      <c r="G78" s="329"/>
      <c r="H78" s="333"/>
      <c r="I78" s="334"/>
      <c r="J78" s="324" t="e">
        <f>IF(AND(Q78="",#REF!&gt;0,#REF!&lt;5),K78,)</f>
        <v>#REF!</v>
      </c>
      <c r="K78" s="325" t="str">
        <f>IF(D78="","ZZZ9",IF(AND(#REF!&gt;0,#REF!&lt;5),D78&amp;#REF!,D78&amp;"9"))</f>
        <v>ZZZ9</v>
      </c>
      <c r="L78" s="326">
        <f t="shared" si="0"/>
        <v>999</v>
      </c>
      <c r="M78" s="340">
        <f t="shared" si="1"/>
        <v>999</v>
      </c>
      <c r="N78" s="336"/>
      <c r="O78" s="329"/>
      <c r="P78" s="328">
        <f t="shared" si="2"/>
        <v>999</v>
      </c>
      <c r="Q78" s="329"/>
    </row>
    <row r="79" spans="1:17" s="330" customFormat="1" ht="18.899999999999999" customHeight="1" x14ac:dyDescent="0.25">
      <c r="A79" s="316">
        <v>73</v>
      </c>
      <c r="B79" s="337"/>
      <c r="C79" s="337"/>
      <c r="D79" s="323"/>
      <c r="E79" s="320"/>
      <c r="F79" s="329"/>
      <c r="G79" s="329"/>
      <c r="H79" s="333"/>
      <c r="I79" s="334"/>
      <c r="J79" s="324" t="e">
        <f>IF(AND(Q79="",#REF!&gt;0,#REF!&lt;5),K79,)</f>
        <v>#REF!</v>
      </c>
      <c r="K79" s="325" t="str">
        <f>IF(D79="","ZZZ9",IF(AND(#REF!&gt;0,#REF!&lt;5),D79&amp;#REF!,D79&amp;"9"))</f>
        <v>ZZZ9</v>
      </c>
      <c r="L79" s="326">
        <f t="shared" si="0"/>
        <v>999</v>
      </c>
      <c r="M79" s="340">
        <f t="shared" si="1"/>
        <v>999</v>
      </c>
      <c r="N79" s="336"/>
      <c r="O79" s="329"/>
      <c r="P79" s="328">
        <f t="shared" si="2"/>
        <v>999</v>
      </c>
      <c r="Q79" s="329"/>
    </row>
    <row r="80" spans="1:17" s="330" customFormat="1" ht="18.899999999999999" customHeight="1" x14ac:dyDescent="0.25">
      <c r="A80" s="316">
        <v>74</v>
      </c>
      <c r="B80" s="337"/>
      <c r="C80" s="337"/>
      <c r="D80" s="323"/>
      <c r="E80" s="320"/>
      <c r="F80" s="329"/>
      <c r="G80" s="329"/>
      <c r="H80" s="333"/>
      <c r="I80" s="334"/>
      <c r="J80" s="324" t="e">
        <f>IF(AND(Q80="",#REF!&gt;0,#REF!&lt;5),K80,)</f>
        <v>#REF!</v>
      </c>
      <c r="K80" s="325" t="str">
        <f>IF(D80="","ZZZ9",IF(AND(#REF!&gt;0,#REF!&lt;5),D80&amp;#REF!,D80&amp;"9"))</f>
        <v>ZZZ9</v>
      </c>
      <c r="L80" s="326">
        <f t="shared" si="0"/>
        <v>999</v>
      </c>
      <c r="M80" s="340">
        <f t="shared" si="1"/>
        <v>999</v>
      </c>
      <c r="N80" s="336"/>
      <c r="O80" s="329"/>
      <c r="P80" s="328">
        <f t="shared" si="2"/>
        <v>999</v>
      </c>
      <c r="Q80" s="329"/>
    </row>
    <row r="81" spans="1:17" s="330" customFormat="1" ht="18.899999999999999" customHeight="1" x14ac:dyDescent="0.25">
      <c r="A81" s="316">
        <v>75</v>
      </c>
      <c r="B81" s="337"/>
      <c r="C81" s="337"/>
      <c r="D81" s="323"/>
      <c r="E81" s="320"/>
      <c r="F81" s="329"/>
      <c r="G81" s="329"/>
      <c r="H81" s="333"/>
      <c r="I81" s="334"/>
      <c r="J81" s="324" t="e">
        <f>IF(AND(Q81="",#REF!&gt;0,#REF!&lt;5),K81,)</f>
        <v>#REF!</v>
      </c>
      <c r="K81" s="325" t="str">
        <f>IF(D81="","ZZZ9",IF(AND(#REF!&gt;0,#REF!&lt;5),D81&amp;#REF!,D81&amp;"9"))</f>
        <v>ZZZ9</v>
      </c>
      <c r="L81" s="326">
        <f t="shared" si="0"/>
        <v>999</v>
      </c>
      <c r="M81" s="340">
        <f t="shared" si="1"/>
        <v>999</v>
      </c>
      <c r="N81" s="336"/>
      <c r="O81" s="329"/>
      <c r="P81" s="328">
        <f t="shared" si="2"/>
        <v>999</v>
      </c>
      <c r="Q81" s="329"/>
    </row>
    <row r="82" spans="1:17" s="330" customFormat="1" ht="18.899999999999999" customHeight="1" x14ac:dyDescent="0.25">
      <c r="A82" s="316">
        <v>76</v>
      </c>
      <c r="B82" s="337"/>
      <c r="C82" s="337"/>
      <c r="D82" s="323"/>
      <c r="E82" s="320"/>
      <c r="F82" s="329"/>
      <c r="G82" s="329"/>
      <c r="H82" s="333"/>
      <c r="I82" s="334"/>
      <c r="J82" s="324" t="e">
        <f>IF(AND(Q82="",#REF!&gt;0,#REF!&lt;5),K82,)</f>
        <v>#REF!</v>
      </c>
      <c r="K82" s="325" t="str">
        <f>IF(D82="","ZZZ9",IF(AND(#REF!&gt;0,#REF!&lt;5),D82&amp;#REF!,D82&amp;"9"))</f>
        <v>ZZZ9</v>
      </c>
      <c r="L82" s="326">
        <f t="shared" si="0"/>
        <v>999</v>
      </c>
      <c r="M82" s="340">
        <f t="shared" si="1"/>
        <v>999</v>
      </c>
      <c r="N82" s="336"/>
      <c r="O82" s="329"/>
      <c r="P82" s="328">
        <f t="shared" si="2"/>
        <v>999</v>
      </c>
      <c r="Q82" s="329"/>
    </row>
    <row r="83" spans="1:17" s="330" customFormat="1" ht="18.899999999999999" customHeight="1" x14ac:dyDescent="0.25">
      <c r="A83" s="316">
        <v>77</v>
      </c>
      <c r="B83" s="337"/>
      <c r="C83" s="337"/>
      <c r="D83" s="323"/>
      <c r="E83" s="320"/>
      <c r="F83" s="329"/>
      <c r="G83" s="329"/>
      <c r="H83" s="333"/>
      <c r="I83" s="334"/>
      <c r="J83" s="324" t="e">
        <f>IF(AND(Q83="",#REF!&gt;0,#REF!&lt;5),K83,)</f>
        <v>#REF!</v>
      </c>
      <c r="K83" s="325" t="str">
        <f>IF(D83="","ZZZ9",IF(AND(#REF!&gt;0,#REF!&lt;5),D83&amp;#REF!,D83&amp;"9"))</f>
        <v>ZZZ9</v>
      </c>
      <c r="L83" s="326">
        <f t="shared" si="0"/>
        <v>999</v>
      </c>
      <c r="M83" s="340">
        <f t="shared" si="1"/>
        <v>999</v>
      </c>
      <c r="N83" s="336"/>
      <c r="O83" s="329"/>
      <c r="P83" s="328">
        <f t="shared" si="2"/>
        <v>999</v>
      </c>
      <c r="Q83" s="329"/>
    </row>
    <row r="84" spans="1:17" s="330" customFormat="1" ht="18.899999999999999" customHeight="1" x14ac:dyDescent="0.25">
      <c r="A84" s="316">
        <v>78</v>
      </c>
      <c r="B84" s="337"/>
      <c r="C84" s="337"/>
      <c r="D84" s="323"/>
      <c r="E84" s="320"/>
      <c r="F84" s="329"/>
      <c r="G84" s="329"/>
      <c r="H84" s="333"/>
      <c r="I84" s="334"/>
      <c r="J84" s="324" t="e">
        <f>IF(AND(Q84="",#REF!&gt;0,#REF!&lt;5),K84,)</f>
        <v>#REF!</v>
      </c>
      <c r="K84" s="325" t="str">
        <f>IF(D84="","ZZZ9",IF(AND(#REF!&gt;0,#REF!&lt;5),D84&amp;#REF!,D84&amp;"9"))</f>
        <v>ZZZ9</v>
      </c>
      <c r="L84" s="326">
        <f t="shared" si="0"/>
        <v>999</v>
      </c>
      <c r="M84" s="340">
        <f t="shared" si="1"/>
        <v>999</v>
      </c>
      <c r="N84" s="336"/>
      <c r="O84" s="329"/>
      <c r="P84" s="328">
        <f t="shared" si="2"/>
        <v>999</v>
      </c>
      <c r="Q84" s="329"/>
    </row>
    <row r="85" spans="1:17" s="330" customFormat="1" ht="18.899999999999999" customHeight="1" x14ac:dyDescent="0.25">
      <c r="A85" s="316">
        <v>79</v>
      </c>
      <c r="B85" s="337"/>
      <c r="C85" s="337"/>
      <c r="D85" s="323"/>
      <c r="E85" s="320"/>
      <c r="F85" s="329"/>
      <c r="G85" s="329"/>
      <c r="H85" s="333"/>
      <c r="I85" s="334"/>
      <c r="J85" s="324" t="e">
        <f>IF(AND(Q85="",#REF!&gt;0,#REF!&lt;5),K85,)</f>
        <v>#REF!</v>
      </c>
      <c r="K85" s="325" t="str">
        <f>IF(D85="","ZZZ9",IF(AND(#REF!&gt;0,#REF!&lt;5),D85&amp;#REF!,D85&amp;"9"))</f>
        <v>ZZZ9</v>
      </c>
      <c r="L85" s="326">
        <f t="shared" si="0"/>
        <v>999</v>
      </c>
      <c r="M85" s="340">
        <f t="shared" si="1"/>
        <v>999</v>
      </c>
      <c r="N85" s="336"/>
      <c r="O85" s="329"/>
      <c r="P85" s="328">
        <f t="shared" si="2"/>
        <v>999</v>
      </c>
      <c r="Q85" s="329"/>
    </row>
    <row r="86" spans="1:17" s="330" customFormat="1" ht="18.899999999999999" customHeight="1" x14ac:dyDescent="0.25">
      <c r="A86" s="316">
        <v>80</v>
      </c>
      <c r="B86" s="337"/>
      <c r="C86" s="337"/>
      <c r="D86" s="323"/>
      <c r="E86" s="320"/>
      <c r="F86" s="329"/>
      <c r="G86" s="329"/>
      <c r="H86" s="333"/>
      <c r="I86" s="334"/>
      <c r="J86" s="324" t="e">
        <f>IF(AND(Q86="",#REF!&gt;0,#REF!&lt;5),K86,)</f>
        <v>#REF!</v>
      </c>
      <c r="K86" s="325" t="str">
        <f>IF(D86="","ZZZ9",IF(AND(#REF!&gt;0,#REF!&lt;5),D86&amp;#REF!,D86&amp;"9"))</f>
        <v>ZZZ9</v>
      </c>
      <c r="L86" s="326">
        <f t="shared" si="0"/>
        <v>999</v>
      </c>
      <c r="M86" s="340">
        <f t="shared" si="1"/>
        <v>999</v>
      </c>
      <c r="N86" s="336"/>
      <c r="O86" s="329"/>
      <c r="P86" s="328">
        <f t="shared" si="2"/>
        <v>999</v>
      </c>
      <c r="Q86" s="329"/>
    </row>
    <row r="87" spans="1:17" s="330" customFormat="1" ht="18.899999999999999" customHeight="1" x14ac:dyDescent="0.25">
      <c r="A87" s="316">
        <v>81</v>
      </c>
      <c r="B87" s="337"/>
      <c r="C87" s="337"/>
      <c r="D87" s="323"/>
      <c r="E87" s="320"/>
      <c r="F87" s="329"/>
      <c r="G87" s="329"/>
      <c r="H87" s="333"/>
      <c r="I87" s="334"/>
      <c r="J87" s="324" t="e">
        <f>IF(AND(Q87="",#REF!&gt;0,#REF!&lt;5),K87,)</f>
        <v>#REF!</v>
      </c>
      <c r="K87" s="325" t="str">
        <f>IF(D87="","ZZZ9",IF(AND(#REF!&gt;0,#REF!&lt;5),D87&amp;#REF!,D87&amp;"9"))</f>
        <v>ZZZ9</v>
      </c>
      <c r="L87" s="326">
        <f t="shared" si="0"/>
        <v>999</v>
      </c>
      <c r="M87" s="340">
        <f t="shared" si="1"/>
        <v>999</v>
      </c>
      <c r="N87" s="336"/>
      <c r="O87" s="329"/>
      <c r="P87" s="328">
        <f t="shared" si="2"/>
        <v>999</v>
      </c>
      <c r="Q87" s="329"/>
    </row>
    <row r="88" spans="1:17" s="330" customFormat="1" ht="18.899999999999999" customHeight="1" x14ac:dyDescent="0.25">
      <c r="A88" s="316">
        <v>82</v>
      </c>
      <c r="B88" s="337"/>
      <c r="C88" s="337"/>
      <c r="D88" s="323"/>
      <c r="E88" s="320"/>
      <c r="F88" s="329"/>
      <c r="G88" s="329"/>
      <c r="H88" s="333"/>
      <c r="I88" s="334"/>
      <c r="J88" s="324" t="e">
        <f>IF(AND(Q88="",#REF!&gt;0,#REF!&lt;5),K88,)</f>
        <v>#REF!</v>
      </c>
      <c r="K88" s="325" t="str">
        <f>IF(D88="","ZZZ9",IF(AND(#REF!&gt;0,#REF!&lt;5),D88&amp;#REF!,D88&amp;"9"))</f>
        <v>ZZZ9</v>
      </c>
      <c r="L88" s="326">
        <f t="shared" si="0"/>
        <v>999</v>
      </c>
      <c r="M88" s="340">
        <f t="shared" si="1"/>
        <v>999</v>
      </c>
      <c r="N88" s="336"/>
      <c r="O88" s="329"/>
      <c r="P88" s="328">
        <f t="shared" si="2"/>
        <v>999</v>
      </c>
      <c r="Q88" s="329"/>
    </row>
    <row r="89" spans="1:17" s="330" customFormat="1" ht="18.899999999999999" customHeight="1" x14ac:dyDescent="0.25">
      <c r="A89" s="316">
        <v>83</v>
      </c>
      <c r="B89" s="337"/>
      <c r="C89" s="337"/>
      <c r="D89" s="323"/>
      <c r="E89" s="320"/>
      <c r="F89" s="329"/>
      <c r="G89" s="329"/>
      <c r="H89" s="333"/>
      <c r="I89" s="334"/>
      <c r="J89" s="324" t="e">
        <f>IF(AND(Q89="",#REF!&gt;0,#REF!&lt;5),K89,)</f>
        <v>#REF!</v>
      </c>
      <c r="K89" s="325" t="str">
        <f>IF(D89="","ZZZ9",IF(AND(#REF!&gt;0,#REF!&lt;5),D89&amp;#REF!,D89&amp;"9"))</f>
        <v>ZZZ9</v>
      </c>
      <c r="L89" s="326">
        <f t="shared" si="0"/>
        <v>999</v>
      </c>
      <c r="M89" s="340">
        <f t="shared" si="1"/>
        <v>999</v>
      </c>
      <c r="N89" s="336"/>
      <c r="O89" s="329"/>
      <c r="P89" s="328">
        <f t="shared" si="2"/>
        <v>999</v>
      </c>
      <c r="Q89" s="329"/>
    </row>
    <row r="90" spans="1:17" s="330" customFormat="1" ht="18.899999999999999" customHeight="1" x14ac:dyDescent="0.25">
      <c r="A90" s="316">
        <v>84</v>
      </c>
      <c r="B90" s="337"/>
      <c r="C90" s="337"/>
      <c r="D90" s="323"/>
      <c r="E90" s="320"/>
      <c r="F90" s="329"/>
      <c r="G90" s="329"/>
      <c r="H90" s="333"/>
      <c r="I90" s="334"/>
      <c r="J90" s="324" t="e">
        <f>IF(AND(Q90="",#REF!&gt;0,#REF!&lt;5),K90,)</f>
        <v>#REF!</v>
      </c>
      <c r="K90" s="325" t="str">
        <f>IF(D90="","ZZZ9",IF(AND(#REF!&gt;0,#REF!&lt;5),D90&amp;#REF!,D90&amp;"9"))</f>
        <v>ZZZ9</v>
      </c>
      <c r="L90" s="326">
        <f t="shared" si="0"/>
        <v>999</v>
      </c>
      <c r="M90" s="340">
        <f t="shared" si="1"/>
        <v>999</v>
      </c>
      <c r="N90" s="336"/>
      <c r="O90" s="329"/>
      <c r="P90" s="328">
        <f t="shared" si="2"/>
        <v>999</v>
      </c>
      <c r="Q90" s="329"/>
    </row>
    <row r="91" spans="1:17" s="330" customFormat="1" ht="18.899999999999999" customHeight="1" x14ac:dyDescent="0.25">
      <c r="A91" s="316">
        <v>85</v>
      </c>
      <c r="B91" s="337"/>
      <c r="C91" s="337"/>
      <c r="D91" s="323"/>
      <c r="E91" s="320"/>
      <c r="F91" s="329"/>
      <c r="G91" s="329"/>
      <c r="H91" s="333"/>
      <c r="I91" s="334"/>
      <c r="J91" s="324" t="e">
        <f>IF(AND(Q91="",#REF!&gt;0,#REF!&lt;5),K91,)</f>
        <v>#REF!</v>
      </c>
      <c r="K91" s="325" t="str">
        <f>IF(D91="","ZZZ9",IF(AND(#REF!&gt;0,#REF!&lt;5),D91&amp;#REF!,D91&amp;"9"))</f>
        <v>ZZZ9</v>
      </c>
      <c r="L91" s="326">
        <f t="shared" si="0"/>
        <v>999</v>
      </c>
      <c r="M91" s="340">
        <f t="shared" si="1"/>
        <v>999</v>
      </c>
      <c r="N91" s="336"/>
      <c r="O91" s="329"/>
      <c r="P91" s="328">
        <f t="shared" si="2"/>
        <v>999</v>
      </c>
      <c r="Q91" s="329"/>
    </row>
    <row r="92" spans="1:17" s="330" customFormat="1" ht="18.899999999999999" customHeight="1" x14ac:dyDescent="0.25">
      <c r="A92" s="316">
        <v>86</v>
      </c>
      <c r="B92" s="337"/>
      <c r="C92" s="337"/>
      <c r="D92" s="323"/>
      <c r="E92" s="320"/>
      <c r="F92" s="329"/>
      <c r="G92" s="329"/>
      <c r="H92" s="333"/>
      <c r="I92" s="334"/>
      <c r="J92" s="324" t="e">
        <f>IF(AND(Q92="",#REF!&gt;0,#REF!&lt;5),K92,)</f>
        <v>#REF!</v>
      </c>
      <c r="K92" s="325" t="str">
        <f>IF(D92="","ZZZ9",IF(AND(#REF!&gt;0,#REF!&lt;5),D92&amp;#REF!,D92&amp;"9"))</f>
        <v>ZZZ9</v>
      </c>
      <c r="L92" s="326">
        <f t="shared" si="0"/>
        <v>999</v>
      </c>
      <c r="M92" s="340">
        <f t="shared" si="1"/>
        <v>999</v>
      </c>
      <c r="N92" s="336"/>
      <c r="O92" s="329"/>
      <c r="P92" s="328">
        <f t="shared" si="2"/>
        <v>999</v>
      </c>
      <c r="Q92" s="329"/>
    </row>
    <row r="93" spans="1:17" s="330" customFormat="1" ht="18.899999999999999" customHeight="1" x14ac:dyDescent="0.25">
      <c r="A93" s="316">
        <v>87</v>
      </c>
      <c r="B93" s="337"/>
      <c r="C93" s="337"/>
      <c r="D93" s="323"/>
      <c r="E93" s="320"/>
      <c r="F93" s="329"/>
      <c r="G93" s="329"/>
      <c r="H93" s="333"/>
      <c r="I93" s="334"/>
      <c r="J93" s="324" t="e">
        <f>IF(AND(Q93="",#REF!&gt;0,#REF!&lt;5),K93,)</f>
        <v>#REF!</v>
      </c>
      <c r="K93" s="325" t="str">
        <f>IF(D93="","ZZZ9",IF(AND(#REF!&gt;0,#REF!&lt;5),D93&amp;#REF!,D93&amp;"9"))</f>
        <v>ZZZ9</v>
      </c>
      <c r="L93" s="326">
        <f t="shared" si="0"/>
        <v>999</v>
      </c>
      <c r="M93" s="340">
        <f t="shared" si="1"/>
        <v>999</v>
      </c>
      <c r="N93" s="336"/>
      <c r="O93" s="329"/>
      <c r="P93" s="328">
        <f t="shared" si="2"/>
        <v>999</v>
      </c>
      <c r="Q93" s="329"/>
    </row>
    <row r="94" spans="1:17" s="330" customFormat="1" ht="18.899999999999999" customHeight="1" x14ac:dyDescent="0.25">
      <c r="A94" s="316">
        <v>88</v>
      </c>
      <c r="B94" s="337"/>
      <c r="C94" s="337"/>
      <c r="D94" s="323"/>
      <c r="E94" s="320"/>
      <c r="F94" s="329"/>
      <c r="G94" s="329"/>
      <c r="H94" s="333"/>
      <c r="I94" s="334"/>
      <c r="J94" s="324" t="e">
        <f>IF(AND(Q94="",#REF!&gt;0,#REF!&lt;5),K94,)</f>
        <v>#REF!</v>
      </c>
      <c r="K94" s="325" t="str">
        <f>IF(D94="","ZZZ9",IF(AND(#REF!&gt;0,#REF!&lt;5),D94&amp;#REF!,D94&amp;"9"))</f>
        <v>ZZZ9</v>
      </c>
      <c r="L94" s="326">
        <f t="shared" si="0"/>
        <v>999</v>
      </c>
      <c r="M94" s="340">
        <f t="shared" si="1"/>
        <v>999</v>
      </c>
      <c r="N94" s="336"/>
      <c r="O94" s="329"/>
      <c r="P94" s="328">
        <f t="shared" si="2"/>
        <v>999</v>
      </c>
      <c r="Q94" s="329"/>
    </row>
    <row r="95" spans="1:17" s="330" customFormat="1" ht="18.899999999999999" customHeight="1" x14ac:dyDescent="0.25">
      <c r="A95" s="316">
        <v>89</v>
      </c>
      <c r="B95" s="337"/>
      <c r="C95" s="337"/>
      <c r="D95" s="323"/>
      <c r="E95" s="320"/>
      <c r="F95" s="329"/>
      <c r="G95" s="329"/>
      <c r="H95" s="333"/>
      <c r="I95" s="334"/>
      <c r="J95" s="324" t="e">
        <f>IF(AND(Q95="",#REF!&gt;0,#REF!&lt;5),K95,)</f>
        <v>#REF!</v>
      </c>
      <c r="K95" s="325" t="str">
        <f>IF(D95="","ZZZ9",IF(AND(#REF!&gt;0,#REF!&lt;5),D95&amp;#REF!,D95&amp;"9"))</f>
        <v>ZZZ9</v>
      </c>
      <c r="L95" s="326">
        <f t="shared" si="0"/>
        <v>999</v>
      </c>
      <c r="M95" s="340">
        <f t="shared" si="1"/>
        <v>999</v>
      </c>
      <c r="N95" s="336"/>
      <c r="O95" s="329"/>
      <c r="P95" s="328">
        <f t="shared" si="2"/>
        <v>999</v>
      </c>
      <c r="Q95" s="329"/>
    </row>
    <row r="96" spans="1:17" s="330" customFormat="1" ht="18.899999999999999" customHeight="1" x14ac:dyDescent="0.25">
      <c r="A96" s="316">
        <v>90</v>
      </c>
      <c r="B96" s="337"/>
      <c r="C96" s="337"/>
      <c r="D96" s="323"/>
      <c r="E96" s="320"/>
      <c r="F96" s="329"/>
      <c r="G96" s="329"/>
      <c r="H96" s="333"/>
      <c r="I96" s="334"/>
      <c r="J96" s="324" t="e">
        <f>IF(AND(Q96="",#REF!&gt;0,#REF!&lt;5),K96,)</f>
        <v>#REF!</v>
      </c>
      <c r="K96" s="325" t="str">
        <f>IF(D96="","ZZZ9",IF(AND(#REF!&gt;0,#REF!&lt;5),D96&amp;#REF!,D96&amp;"9"))</f>
        <v>ZZZ9</v>
      </c>
      <c r="L96" s="326">
        <f t="shared" si="0"/>
        <v>999</v>
      </c>
      <c r="M96" s="340">
        <f t="shared" si="1"/>
        <v>999</v>
      </c>
      <c r="N96" s="336"/>
      <c r="O96" s="329"/>
      <c r="P96" s="328">
        <f t="shared" si="2"/>
        <v>999</v>
      </c>
      <c r="Q96" s="329"/>
    </row>
    <row r="97" spans="1:17" s="330" customFormat="1" ht="18.899999999999999" customHeight="1" x14ac:dyDescent="0.25">
      <c r="A97" s="316">
        <v>91</v>
      </c>
      <c r="B97" s="337"/>
      <c r="C97" s="337"/>
      <c r="D97" s="323"/>
      <c r="E97" s="320"/>
      <c r="F97" s="329"/>
      <c r="G97" s="329"/>
      <c r="H97" s="333"/>
      <c r="I97" s="334"/>
      <c r="J97" s="324" t="e">
        <f>IF(AND(Q97="",#REF!&gt;0,#REF!&lt;5),K97,)</f>
        <v>#REF!</v>
      </c>
      <c r="K97" s="325" t="str">
        <f>IF(D97="","ZZZ9",IF(AND(#REF!&gt;0,#REF!&lt;5),D97&amp;#REF!,D97&amp;"9"))</f>
        <v>ZZZ9</v>
      </c>
      <c r="L97" s="326">
        <f t="shared" si="0"/>
        <v>999</v>
      </c>
      <c r="M97" s="340">
        <f t="shared" si="1"/>
        <v>999</v>
      </c>
      <c r="N97" s="336"/>
      <c r="O97" s="329"/>
      <c r="P97" s="328">
        <f t="shared" si="2"/>
        <v>999</v>
      </c>
      <c r="Q97" s="329"/>
    </row>
    <row r="98" spans="1:17" s="330" customFormat="1" ht="18.899999999999999" customHeight="1" x14ac:dyDescent="0.25">
      <c r="A98" s="316">
        <v>92</v>
      </c>
      <c r="B98" s="337"/>
      <c r="C98" s="337"/>
      <c r="D98" s="323"/>
      <c r="E98" s="320"/>
      <c r="F98" s="329"/>
      <c r="G98" s="329"/>
      <c r="H98" s="333"/>
      <c r="I98" s="334"/>
      <c r="J98" s="324" t="e">
        <f>IF(AND(Q98="",#REF!&gt;0,#REF!&lt;5),K98,)</f>
        <v>#REF!</v>
      </c>
      <c r="K98" s="325" t="str">
        <f>IF(D98="","ZZZ9",IF(AND(#REF!&gt;0,#REF!&lt;5),D98&amp;#REF!,D98&amp;"9"))</f>
        <v>ZZZ9</v>
      </c>
      <c r="L98" s="326">
        <f t="shared" si="0"/>
        <v>999</v>
      </c>
      <c r="M98" s="340">
        <f t="shared" si="1"/>
        <v>999</v>
      </c>
      <c r="N98" s="336"/>
      <c r="O98" s="329"/>
      <c r="P98" s="328">
        <f t="shared" si="2"/>
        <v>999</v>
      </c>
      <c r="Q98" s="329"/>
    </row>
    <row r="99" spans="1:17" s="330" customFormat="1" ht="18.899999999999999" customHeight="1" x14ac:dyDescent="0.25">
      <c r="A99" s="316">
        <v>93</v>
      </c>
      <c r="B99" s="337"/>
      <c r="C99" s="337"/>
      <c r="D99" s="323"/>
      <c r="E99" s="320"/>
      <c r="F99" s="329"/>
      <c r="G99" s="329"/>
      <c r="H99" s="333"/>
      <c r="I99" s="334"/>
      <c r="J99" s="324" t="e">
        <f>IF(AND(Q99="",#REF!&gt;0,#REF!&lt;5),K99,)</f>
        <v>#REF!</v>
      </c>
      <c r="K99" s="325" t="str">
        <f>IF(D99="","ZZZ9",IF(AND(#REF!&gt;0,#REF!&lt;5),D99&amp;#REF!,D99&amp;"9"))</f>
        <v>ZZZ9</v>
      </c>
      <c r="L99" s="326">
        <f t="shared" si="0"/>
        <v>999</v>
      </c>
      <c r="M99" s="340">
        <f t="shared" si="1"/>
        <v>999</v>
      </c>
      <c r="N99" s="336"/>
      <c r="O99" s="329"/>
      <c r="P99" s="328">
        <f t="shared" si="2"/>
        <v>999</v>
      </c>
      <c r="Q99" s="329"/>
    </row>
    <row r="100" spans="1:17" s="330" customFormat="1" ht="18.899999999999999" customHeight="1" x14ac:dyDescent="0.25">
      <c r="A100" s="316">
        <v>94</v>
      </c>
      <c r="B100" s="337"/>
      <c r="C100" s="337"/>
      <c r="D100" s="323"/>
      <c r="E100" s="320"/>
      <c r="F100" s="329"/>
      <c r="G100" s="329"/>
      <c r="H100" s="333"/>
      <c r="I100" s="334"/>
      <c r="J100" s="324" t="e">
        <f>IF(AND(Q100="",#REF!&gt;0,#REF!&lt;5),K100,)</f>
        <v>#REF!</v>
      </c>
      <c r="K100" s="325" t="str">
        <f>IF(D100="","ZZZ9",IF(AND(#REF!&gt;0,#REF!&lt;5),D100&amp;#REF!,D100&amp;"9"))</f>
        <v>ZZZ9</v>
      </c>
      <c r="L100" s="326">
        <f t="shared" si="0"/>
        <v>999</v>
      </c>
      <c r="M100" s="340">
        <f t="shared" si="1"/>
        <v>999</v>
      </c>
      <c r="N100" s="336"/>
      <c r="O100" s="329"/>
      <c r="P100" s="328">
        <f t="shared" si="2"/>
        <v>999</v>
      </c>
      <c r="Q100" s="329"/>
    </row>
    <row r="101" spans="1:17" s="330" customFormat="1" ht="18.899999999999999" customHeight="1" x14ac:dyDescent="0.25">
      <c r="A101" s="316">
        <v>95</v>
      </c>
      <c r="B101" s="337"/>
      <c r="C101" s="337"/>
      <c r="D101" s="323"/>
      <c r="E101" s="320"/>
      <c r="F101" s="329"/>
      <c r="G101" s="329"/>
      <c r="H101" s="333"/>
      <c r="I101" s="334"/>
      <c r="J101" s="324" t="e">
        <f>IF(AND(Q101="",#REF!&gt;0,#REF!&lt;5),K101,)</f>
        <v>#REF!</v>
      </c>
      <c r="K101" s="325" t="str">
        <f>IF(D101="","ZZZ9",IF(AND(#REF!&gt;0,#REF!&lt;5),D101&amp;#REF!,D101&amp;"9"))</f>
        <v>ZZZ9</v>
      </c>
      <c r="L101" s="326">
        <f t="shared" si="0"/>
        <v>999</v>
      </c>
      <c r="M101" s="340">
        <f t="shared" si="1"/>
        <v>999</v>
      </c>
      <c r="N101" s="336"/>
      <c r="O101" s="329"/>
      <c r="P101" s="328">
        <f t="shared" si="2"/>
        <v>999</v>
      </c>
      <c r="Q101" s="329"/>
    </row>
    <row r="102" spans="1:17" s="330" customFormat="1" ht="18.899999999999999" customHeight="1" x14ac:dyDescent="0.25">
      <c r="A102" s="316">
        <v>96</v>
      </c>
      <c r="B102" s="337"/>
      <c r="C102" s="337"/>
      <c r="D102" s="323"/>
      <c r="E102" s="320"/>
      <c r="F102" s="329"/>
      <c r="G102" s="329"/>
      <c r="H102" s="333"/>
      <c r="I102" s="334"/>
      <c r="J102" s="324" t="e">
        <f>IF(AND(Q102="",#REF!&gt;0,#REF!&lt;5),K102,)</f>
        <v>#REF!</v>
      </c>
      <c r="K102" s="325" t="str">
        <f>IF(D102="","ZZZ9",IF(AND(#REF!&gt;0,#REF!&lt;5),D102&amp;#REF!,D102&amp;"9"))</f>
        <v>ZZZ9</v>
      </c>
      <c r="L102" s="326">
        <f t="shared" si="0"/>
        <v>999</v>
      </c>
      <c r="M102" s="340">
        <f t="shared" si="1"/>
        <v>999</v>
      </c>
      <c r="N102" s="336"/>
      <c r="O102" s="329"/>
      <c r="P102" s="328">
        <f t="shared" si="2"/>
        <v>999</v>
      </c>
      <c r="Q102" s="329"/>
    </row>
    <row r="103" spans="1:17" s="330" customFormat="1" ht="18.899999999999999" customHeight="1" x14ac:dyDescent="0.25">
      <c r="A103" s="316">
        <v>97</v>
      </c>
      <c r="B103" s="337"/>
      <c r="C103" s="337"/>
      <c r="D103" s="323"/>
      <c r="E103" s="320"/>
      <c r="F103" s="329"/>
      <c r="G103" s="329"/>
      <c r="H103" s="333"/>
      <c r="I103" s="334"/>
      <c r="J103" s="324" t="e">
        <f>IF(AND(Q103="",#REF!&gt;0,#REF!&lt;5),K103,)</f>
        <v>#REF!</v>
      </c>
      <c r="K103" s="325" t="str">
        <f>IF(D103="","ZZZ9",IF(AND(#REF!&gt;0,#REF!&lt;5),D103&amp;#REF!,D103&amp;"9"))</f>
        <v>ZZZ9</v>
      </c>
      <c r="L103" s="326">
        <f t="shared" si="0"/>
        <v>999</v>
      </c>
      <c r="M103" s="340">
        <f t="shared" si="1"/>
        <v>999</v>
      </c>
      <c r="N103" s="336"/>
      <c r="O103" s="329"/>
      <c r="P103" s="328">
        <f t="shared" si="2"/>
        <v>999</v>
      </c>
      <c r="Q103" s="329"/>
    </row>
    <row r="104" spans="1:17" s="330" customFormat="1" ht="18.899999999999999" customHeight="1" x14ac:dyDescent="0.25">
      <c r="A104" s="316">
        <v>98</v>
      </c>
      <c r="B104" s="337"/>
      <c r="C104" s="337"/>
      <c r="D104" s="323"/>
      <c r="E104" s="320"/>
      <c r="F104" s="329"/>
      <c r="G104" s="329"/>
      <c r="H104" s="333"/>
      <c r="I104" s="334"/>
      <c r="J104" s="324" t="e">
        <f>IF(AND(Q104="",#REF!&gt;0,#REF!&lt;5),K104,)</f>
        <v>#REF!</v>
      </c>
      <c r="K104" s="325" t="str">
        <f>IF(D104="","ZZZ9",IF(AND(#REF!&gt;0,#REF!&lt;5),D104&amp;#REF!,D104&amp;"9"))</f>
        <v>ZZZ9</v>
      </c>
      <c r="L104" s="326">
        <f t="shared" ref="L104:L156" si="3">IF(Q104="",999,Q104)</f>
        <v>999</v>
      </c>
      <c r="M104" s="340">
        <f t="shared" ref="M104:M156" si="4">IF(P104=999,999,1)</f>
        <v>999</v>
      </c>
      <c r="N104" s="336"/>
      <c r="O104" s="329"/>
      <c r="P104" s="328">
        <f t="shared" ref="P104:P156" si="5">IF(N104="DA",1,IF(N104="WC",2,IF(N104="SE",3,IF(N104="Q",4,IF(N104="LL",5,999)))))</f>
        <v>999</v>
      </c>
      <c r="Q104" s="329"/>
    </row>
    <row r="105" spans="1:17" s="330" customFormat="1" ht="18.899999999999999" customHeight="1" x14ac:dyDescent="0.25">
      <c r="A105" s="316">
        <v>99</v>
      </c>
      <c r="B105" s="337"/>
      <c r="C105" s="337"/>
      <c r="D105" s="323"/>
      <c r="E105" s="320"/>
      <c r="F105" s="329"/>
      <c r="G105" s="329"/>
      <c r="H105" s="333"/>
      <c r="I105" s="334"/>
      <c r="J105" s="324" t="e">
        <f>IF(AND(Q105="",#REF!&gt;0,#REF!&lt;5),K105,)</f>
        <v>#REF!</v>
      </c>
      <c r="K105" s="325" t="str">
        <f>IF(D105="","ZZZ9",IF(AND(#REF!&gt;0,#REF!&lt;5),D105&amp;#REF!,D105&amp;"9"))</f>
        <v>ZZZ9</v>
      </c>
      <c r="L105" s="326">
        <f t="shared" si="3"/>
        <v>999</v>
      </c>
      <c r="M105" s="340">
        <f t="shared" si="4"/>
        <v>999</v>
      </c>
      <c r="N105" s="336"/>
      <c r="O105" s="329"/>
      <c r="P105" s="328">
        <f t="shared" si="5"/>
        <v>999</v>
      </c>
      <c r="Q105" s="329"/>
    </row>
    <row r="106" spans="1:17" s="330" customFormat="1" ht="18.899999999999999" customHeight="1" x14ac:dyDescent="0.25">
      <c r="A106" s="316">
        <v>100</v>
      </c>
      <c r="B106" s="337"/>
      <c r="C106" s="337"/>
      <c r="D106" s="323"/>
      <c r="E106" s="320"/>
      <c r="F106" s="329"/>
      <c r="G106" s="329"/>
      <c r="H106" s="333"/>
      <c r="I106" s="334"/>
      <c r="J106" s="324" t="e">
        <f>IF(AND(Q106="",#REF!&gt;0,#REF!&lt;5),K106,)</f>
        <v>#REF!</v>
      </c>
      <c r="K106" s="325" t="str">
        <f>IF(D106="","ZZZ9",IF(AND(#REF!&gt;0,#REF!&lt;5),D106&amp;#REF!,D106&amp;"9"))</f>
        <v>ZZZ9</v>
      </c>
      <c r="L106" s="326">
        <f t="shared" si="3"/>
        <v>999</v>
      </c>
      <c r="M106" s="340">
        <f t="shared" si="4"/>
        <v>999</v>
      </c>
      <c r="N106" s="336"/>
      <c r="O106" s="329"/>
      <c r="P106" s="328">
        <f t="shared" si="5"/>
        <v>999</v>
      </c>
      <c r="Q106" s="329"/>
    </row>
    <row r="107" spans="1:17" s="330" customFormat="1" ht="18.899999999999999" customHeight="1" x14ac:dyDescent="0.25">
      <c r="A107" s="316">
        <v>101</v>
      </c>
      <c r="B107" s="337"/>
      <c r="C107" s="337"/>
      <c r="D107" s="323"/>
      <c r="E107" s="320"/>
      <c r="F107" s="329"/>
      <c r="G107" s="329"/>
      <c r="H107" s="333"/>
      <c r="I107" s="334"/>
      <c r="J107" s="324" t="e">
        <f>IF(AND(Q107="",#REF!&gt;0,#REF!&lt;5),K107,)</f>
        <v>#REF!</v>
      </c>
      <c r="K107" s="325" t="str">
        <f>IF(D107="","ZZZ9",IF(AND(#REF!&gt;0,#REF!&lt;5),D107&amp;#REF!,D107&amp;"9"))</f>
        <v>ZZZ9</v>
      </c>
      <c r="L107" s="326">
        <f t="shared" si="3"/>
        <v>999</v>
      </c>
      <c r="M107" s="340">
        <f t="shared" si="4"/>
        <v>999</v>
      </c>
      <c r="N107" s="336"/>
      <c r="O107" s="329"/>
      <c r="P107" s="328">
        <f t="shared" si="5"/>
        <v>999</v>
      </c>
      <c r="Q107" s="329"/>
    </row>
    <row r="108" spans="1:17" s="330" customFormat="1" ht="18.899999999999999" customHeight="1" x14ac:dyDescent="0.25">
      <c r="A108" s="316">
        <v>102</v>
      </c>
      <c r="B108" s="337"/>
      <c r="C108" s="337"/>
      <c r="D108" s="323"/>
      <c r="E108" s="320"/>
      <c r="F108" s="329"/>
      <c r="G108" s="329"/>
      <c r="H108" s="333"/>
      <c r="I108" s="334"/>
      <c r="J108" s="324" t="e">
        <f>IF(AND(Q108="",#REF!&gt;0,#REF!&lt;5),K108,)</f>
        <v>#REF!</v>
      </c>
      <c r="K108" s="325" t="str">
        <f>IF(D108="","ZZZ9",IF(AND(#REF!&gt;0,#REF!&lt;5),D108&amp;#REF!,D108&amp;"9"))</f>
        <v>ZZZ9</v>
      </c>
      <c r="L108" s="326">
        <f t="shared" si="3"/>
        <v>999</v>
      </c>
      <c r="M108" s="340">
        <f t="shared" si="4"/>
        <v>999</v>
      </c>
      <c r="N108" s="336"/>
      <c r="O108" s="329"/>
      <c r="P108" s="328">
        <f t="shared" si="5"/>
        <v>999</v>
      </c>
      <c r="Q108" s="329"/>
    </row>
    <row r="109" spans="1:17" s="330" customFormat="1" ht="18.899999999999999" customHeight="1" x14ac:dyDescent="0.25">
      <c r="A109" s="316">
        <v>103</v>
      </c>
      <c r="B109" s="337"/>
      <c r="C109" s="337"/>
      <c r="D109" s="323"/>
      <c r="E109" s="320"/>
      <c r="F109" s="329"/>
      <c r="G109" s="329"/>
      <c r="H109" s="333"/>
      <c r="I109" s="334"/>
      <c r="J109" s="324" t="e">
        <f>IF(AND(Q109="",#REF!&gt;0,#REF!&lt;5),K109,)</f>
        <v>#REF!</v>
      </c>
      <c r="K109" s="325" t="str">
        <f>IF(D109="","ZZZ9",IF(AND(#REF!&gt;0,#REF!&lt;5),D109&amp;#REF!,D109&amp;"9"))</f>
        <v>ZZZ9</v>
      </c>
      <c r="L109" s="326">
        <f t="shared" si="3"/>
        <v>999</v>
      </c>
      <c r="M109" s="340">
        <f t="shared" si="4"/>
        <v>999</v>
      </c>
      <c r="N109" s="336"/>
      <c r="O109" s="329"/>
      <c r="P109" s="328">
        <f t="shared" si="5"/>
        <v>999</v>
      </c>
      <c r="Q109" s="329"/>
    </row>
    <row r="110" spans="1:17" s="330" customFormat="1" ht="18.899999999999999" customHeight="1" x14ac:dyDescent="0.25">
      <c r="A110" s="316">
        <v>104</v>
      </c>
      <c r="B110" s="337"/>
      <c r="C110" s="337"/>
      <c r="D110" s="323"/>
      <c r="E110" s="320"/>
      <c r="F110" s="329"/>
      <c r="G110" s="329"/>
      <c r="H110" s="333"/>
      <c r="I110" s="334"/>
      <c r="J110" s="324" t="e">
        <f>IF(AND(Q110="",#REF!&gt;0,#REF!&lt;5),K110,)</f>
        <v>#REF!</v>
      </c>
      <c r="K110" s="325" t="str">
        <f>IF(D110="","ZZZ9",IF(AND(#REF!&gt;0,#REF!&lt;5),D110&amp;#REF!,D110&amp;"9"))</f>
        <v>ZZZ9</v>
      </c>
      <c r="L110" s="326">
        <f t="shared" si="3"/>
        <v>999</v>
      </c>
      <c r="M110" s="340">
        <f t="shared" si="4"/>
        <v>999</v>
      </c>
      <c r="N110" s="336"/>
      <c r="O110" s="329"/>
      <c r="P110" s="328">
        <f t="shared" si="5"/>
        <v>999</v>
      </c>
      <c r="Q110" s="329"/>
    </row>
    <row r="111" spans="1:17" s="330" customFormat="1" ht="18.899999999999999" customHeight="1" x14ac:dyDescent="0.25">
      <c r="A111" s="316">
        <v>105</v>
      </c>
      <c r="B111" s="337"/>
      <c r="C111" s="337"/>
      <c r="D111" s="323"/>
      <c r="E111" s="320"/>
      <c r="F111" s="329"/>
      <c r="G111" s="329"/>
      <c r="H111" s="333"/>
      <c r="I111" s="334"/>
      <c r="J111" s="324" t="e">
        <f>IF(AND(Q111="",#REF!&gt;0,#REF!&lt;5),K111,)</f>
        <v>#REF!</v>
      </c>
      <c r="K111" s="325" t="str">
        <f>IF(D111="","ZZZ9",IF(AND(#REF!&gt;0,#REF!&lt;5),D111&amp;#REF!,D111&amp;"9"))</f>
        <v>ZZZ9</v>
      </c>
      <c r="L111" s="326">
        <f t="shared" si="3"/>
        <v>999</v>
      </c>
      <c r="M111" s="340">
        <f t="shared" si="4"/>
        <v>999</v>
      </c>
      <c r="N111" s="336"/>
      <c r="O111" s="329"/>
      <c r="P111" s="328">
        <f t="shared" si="5"/>
        <v>999</v>
      </c>
      <c r="Q111" s="329"/>
    </row>
    <row r="112" spans="1:17" s="330" customFormat="1" ht="18.899999999999999" customHeight="1" x14ac:dyDescent="0.25">
      <c r="A112" s="316">
        <v>106</v>
      </c>
      <c r="B112" s="337"/>
      <c r="C112" s="337"/>
      <c r="D112" s="323"/>
      <c r="E112" s="320"/>
      <c r="F112" s="329"/>
      <c r="G112" s="329"/>
      <c r="H112" s="333"/>
      <c r="I112" s="334"/>
      <c r="J112" s="324" t="e">
        <f>IF(AND(Q112="",#REF!&gt;0,#REF!&lt;5),K112,)</f>
        <v>#REF!</v>
      </c>
      <c r="K112" s="325" t="str">
        <f>IF(D112="","ZZZ9",IF(AND(#REF!&gt;0,#REF!&lt;5),D112&amp;#REF!,D112&amp;"9"))</f>
        <v>ZZZ9</v>
      </c>
      <c r="L112" s="326">
        <f t="shared" si="3"/>
        <v>999</v>
      </c>
      <c r="M112" s="340">
        <f t="shared" si="4"/>
        <v>999</v>
      </c>
      <c r="N112" s="336"/>
      <c r="O112" s="329"/>
      <c r="P112" s="328">
        <f t="shared" si="5"/>
        <v>999</v>
      </c>
      <c r="Q112" s="329"/>
    </row>
    <row r="113" spans="1:17" s="330" customFormat="1" ht="18.899999999999999" customHeight="1" x14ac:dyDescent="0.25">
      <c r="A113" s="316">
        <v>107</v>
      </c>
      <c r="B113" s="337"/>
      <c r="C113" s="337"/>
      <c r="D113" s="323"/>
      <c r="E113" s="320"/>
      <c r="F113" s="329"/>
      <c r="G113" s="329"/>
      <c r="H113" s="333"/>
      <c r="I113" s="334"/>
      <c r="J113" s="324" t="e">
        <f>IF(AND(Q113="",#REF!&gt;0,#REF!&lt;5),K113,)</f>
        <v>#REF!</v>
      </c>
      <c r="K113" s="325" t="str">
        <f>IF(D113="","ZZZ9",IF(AND(#REF!&gt;0,#REF!&lt;5),D113&amp;#REF!,D113&amp;"9"))</f>
        <v>ZZZ9</v>
      </c>
      <c r="L113" s="326">
        <f t="shared" si="3"/>
        <v>999</v>
      </c>
      <c r="M113" s="340">
        <f t="shared" si="4"/>
        <v>999</v>
      </c>
      <c r="N113" s="336"/>
      <c r="O113" s="329"/>
      <c r="P113" s="328">
        <f t="shared" si="5"/>
        <v>999</v>
      </c>
      <c r="Q113" s="329"/>
    </row>
    <row r="114" spans="1:17" s="330" customFormat="1" ht="18.899999999999999" customHeight="1" x14ac:dyDescent="0.25">
      <c r="A114" s="316">
        <v>108</v>
      </c>
      <c r="B114" s="337"/>
      <c r="C114" s="337"/>
      <c r="D114" s="323"/>
      <c r="E114" s="320"/>
      <c r="F114" s="329"/>
      <c r="G114" s="329"/>
      <c r="H114" s="333"/>
      <c r="I114" s="334"/>
      <c r="J114" s="324" t="e">
        <f>IF(AND(Q114="",#REF!&gt;0,#REF!&lt;5),K114,)</f>
        <v>#REF!</v>
      </c>
      <c r="K114" s="325" t="str">
        <f>IF(D114="","ZZZ9",IF(AND(#REF!&gt;0,#REF!&lt;5),D114&amp;#REF!,D114&amp;"9"))</f>
        <v>ZZZ9</v>
      </c>
      <c r="L114" s="326">
        <f t="shared" si="3"/>
        <v>999</v>
      </c>
      <c r="M114" s="340">
        <f t="shared" si="4"/>
        <v>999</v>
      </c>
      <c r="N114" s="336"/>
      <c r="O114" s="329"/>
      <c r="P114" s="328">
        <f t="shared" si="5"/>
        <v>999</v>
      </c>
      <c r="Q114" s="329"/>
    </row>
    <row r="115" spans="1:17" s="330" customFormat="1" ht="18.899999999999999" customHeight="1" x14ac:dyDescent="0.25">
      <c r="A115" s="316">
        <v>109</v>
      </c>
      <c r="B115" s="337"/>
      <c r="C115" s="337"/>
      <c r="D115" s="323"/>
      <c r="E115" s="320"/>
      <c r="F115" s="329"/>
      <c r="G115" s="329"/>
      <c r="H115" s="333"/>
      <c r="I115" s="334"/>
      <c r="J115" s="324" t="e">
        <f>IF(AND(Q115="",#REF!&gt;0,#REF!&lt;5),K115,)</f>
        <v>#REF!</v>
      </c>
      <c r="K115" s="325" t="str">
        <f>IF(D115="","ZZZ9",IF(AND(#REF!&gt;0,#REF!&lt;5),D115&amp;#REF!,D115&amp;"9"))</f>
        <v>ZZZ9</v>
      </c>
      <c r="L115" s="326">
        <f t="shared" si="3"/>
        <v>999</v>
      </c>
      <c r="M115" s="340">
        <f t="shared" si="4"/>
        <v>999</v>
      </c>
      <c r="N115" s="336"/>
      <c r="O115" s="329"/>
      <c r="P115" s="328">
        <f t="shared" si="5"/>
        <v>999</v>
      </c>
      <c r="Q115" s="329"/>
    </row>
    <row r="116" spans="1:17" s="330" customFormat="1" ht="18.899999999999999" customHeight="1" x14ac:dyDescent="0.25">
      <c r="A116" s="316">
        <v>110</v>
      </c>
      <c r="B116" s="337"/>
      <c r="C116" s="337"/>
      <c r="D116" s="323"/>
      <c r="E116" s="320"/>
      <c r="F116" s="329"/>
      <c r="G116" s="329"/>
      <c r="H116" s="333"/>
      <c r="I116" s="334"/>
      <c r="J116" s="324" t="e">
        <f>IF(AND(Q116="",#REF!&gt;0,#REF!&lt;5),K116,)</f>
        <v>#REF!</v>
      </c>
      <c r="K116" s="325" t="str">
        <f>IF(D116="","ZZZ9",IF(AND(#REF!&gt;0,#REF!&lt;5),D116&amp;#REF!,D116&amp;"9"))</f>
        <v>ZZZ9</v>
      </c>
      <c r="L116" s="326">
        <f t="shared" si="3"/>
        <v>999</v>
      </c>
      <c r="M116" s="340">
        <f t="shared" si="4"/>
        <v>999</v>
      </c>
      <c r="N116" s="336"/>
      <c r="O116" s="329"/>
      <c r="P116" s="328">
        <f t="shared" si="5"/>
        <v>999</v>
      </c>
      <c r="Q116" s="329"/>
    </row>
    <row r="117" spans="1:17" s="330" customFormat="1" ht="18.899999999999999" customHeight="1" x14ac:dyDescent="0.25">
      <c r="A117" s="316">
        <v>111</v>
      </c>
      <c r="B117" s="337"/>
      <c r="C117" s="337"/>
      <c r="D117" s="323"/>
      <c r="E117" s="320"/>
      <c r="F117" s="329"/>
      <c r="G117" s="329"/>
      <c r="H117" s="333"/>
      <c r="I117" s="334"/>
      <c r="J117" s="324" t="e">
        <f>IF(AND(Q117="",#REF!&gt;0,#REF!&lt;5),K117,)</f>
        <v>#REF!</v>
      </c>
      <c r="K117" s="325" t="str">
        <f>IF(D117="","ZZZ9",IF(AND(#REF!&gt;0,#REF!&lt;5),D117&amp;#REF!,D117&amp;"9"))</f>
        <v>ZZZ9</v>
      </c>
      <c r="L117" s="326">
        <f t="shared" si="3"/>
        <v>999</v>
      </c>
      <c r="M117" s="340">
        <f t="shared" si="4"/>
        <v>999</v>
      </c>
      <c r="N117" s="336"/>
      <c r="O117" s="329"/>
      <c r="P117" s="328">
        <f t="shared" si="5"/>
        <v>999</v>
      </c>
      <c r="Q117" s="329"/>
    </row>
    <row r="118" spans="1:17" s="330" customFormat="1" ht="18.899999999999999" customHeight="1" x14ac:dyDescent="0.25">
      <c r="A118" s="316">
        <v>112</v>
      </c>
      <c r="B118" s="337"/>
      <c r="C118" s="337"/>
      <c r="D118" s="323"/>
      <c r="E118" s="320"/>
      <c r="F118" s="329"/>
      <c r="G118" s="329"/>
      <c r="H118" s="333"/>
      <c r="I118" s="334"/>
      <c r="J118" s="324" t="e">
        <f>IF(AND(Q118="",#REF!&gt;0,#REF!&lt;5),K118,)</f>
        <v>#REF!</v>
      </c>
      <c r="K118" s="325" t="str">
        <f>IF(D118="","ZZZ9",IF(AND(#REF!&gt;0,#REF!&lt;5),D118&amp;#REF!,D118&amp;"9"))</f>
        <v>ZZZ9</v>
      </c>
      <c r="L118" s="326">
        <f t="shared" si="3"/>
        <v>999</v>
      </c>
      <c r="M118" s="340">
        <f t="shared" si="4"/>
        <v>999</v>
      </c>
      <c r="N118" s="336"/>
      <c r="O118" s="329"/>
      <c r="P118" s="328">
        <f t="shared" si="5"/>
        <v>999</v>
      </c>
      <c r="Q118" s="329"/>
    </row>
    <row r="119" spans="1:17" s="330" customFormat="1" ht="18.899999999999999" customHeight="1" x14ac:dyDescent="0.25">
      <c r="A119" s="316">
        <v>113</v>
      </c>
      <c r="B119" s="337"/>
      <c r="C119" s="337"/>
      <c r="D119" s="323"/>
      <c r="E119" s="320"/>
      <c r="F119" s="329"/>
      <c r="G119" s="329"/>
      <c r="H119" s="333"/>
      <c r="I119" s="334"/>
      <c r="J119" s="324" t="e">
        <f>IF(AND(Q119="",#REF!&gt;0,#REF!&lt;5),K119,)</f>
        <v>#REF!</v>
      </c>
      <c r="K119" s="325" t="str">
        <f>IF(D119="","ZZZ9",IF(AND(#REF!&gt;0,#REF!&lt;5),D119&amp;#REF!,D119&amp;"9"))</f>
        <v>ZZZ9</v>
      </c>
      <c r="L119" s="326">
        <f t="shared" si="3"/>
        <v>999</v>
      </c>
      <c r="M119" s="340">
        <f t="shared" si="4"/>
        <v>999</v>
      </c>
      <c r="N119" s="336"/>
      <c r="O119" s="329"/>
      <c r="P119" s="328">
        <f t="shared" si="5"/>
        <v>999</v>
      </c>
      <c r="Q119" s="329"/>
    </row>
    <row r="120" spans="1:17" s="330" customFormat="1" ht="18.899999999999999" customHeight="1" x14ac:dyDescent="0.25">
      <c r="A120" s="316">
        <v>114</v>
      </c>
      <c r="B120" s="337"/>
      <c r="C120" s="337"/>
      <c r="D120" s="323"/>
      <c r="E120" s="320"/>
      <c r="F120" s="329"/>
      <c r="G120" s="329"/>
      <c r="H120" s="333"/>
      <c r="I120" s="334"/>
      <c r="J120" s="324" t="e">
        <f>IF(AND(Q120="",#REF!&gt;0,#REF!&lt;5),K120,)</f>
        <v>#REF!</v>
      </c>
      <c r="K120" s="325" t="str">
        <f>IF(D120="","ZZZ9",IF(AND(#REF!&gt;0,#REF!&lt;5),D120&amp;#REF!,D120&amp;"9"))</f>
        <v>ZZZ9</v>
      </c>
      <c r="L120" s="326">
        <f t="shared" si="3"/>
        <v>999</v>
      </c>
      <c r="M120" s="340">
        <f t="shared" si="4"/>
        <v>999</v>
      </c>
      <c r="N120" s="336"/>
      <c r="O120" s="329"/>
      <c r="P120" s="328">
        <f t="shared" si="5"/>
        <v>999</v>
      </c>
      <c r="Q120" s="329"/>
    </row>
    <row r="121" spans="1:17" s="330" customFormat="1" ht="18.899999999999999" customHeight="1" x14ac:dyDescent="0.25">
      <c r="A121" s="316">
        <v>115</v>
      </c>
      <c r="B121" s="337"/>
      <c r="C121" s="337"/>
      <c r="D121" s="323"/>
      <c r="E121" s="320"/>
      <c r="F121" s="329"/>
      <c r="G121" s="329"/>
      <c r="H121" s="333"/>
      <c r="I121" s="334"/>
      <c r="J121" s="324" t="e">
        <f>IF(AND(Q121="",#REF!&gt;0,#REF!&lt;5),K121,)</f>
        <v>#REF!</v>
      </c>
      <c r="K121" s="325" t="str">
        <f>IF(D121="","ZZZ9",IF(AND(#REF!&gt;0,#REF!&lt;5),D121&amp;#REF!,D121&amp;"9"))</f>
        <v>ZZZ9</v>
      </c>
      <c r="L121" s="326">
        <f t="shared" si="3"/>
        <v>999</v>
      </c>
      <c r="M121" s="340">
        <f t="shared" si="4"/>
        <v>999</v>
      </c>
      <c r="N121" s="336"/>
      <c r="O121" s="329"/>
      <c r="P121" s="328">
        <f t="shared" si="5"/>
        <v>999</v>
      </c>
      <c r="Q121" s="329"/>
    </row>
    <row r="122" spans="1:17" s="330" customFormat="1" ht="18.899999999999999" customHeight="1" x14ac:dyDescent="0.25">
      <c r="A122" s="316">
        <v>116</v>
      </c>
      <c r="B122" s="337"/>
      <c r="C122" s="337"/>
      <c r="D122" s="323"/>
      <c r="E122" s="320"/>
      <c r="F122" s="329"/>
      <c r="G122" s="329"/>
      <c r="H122" s="333"/>
      <c r="I122" s="334"/>
      <c r="J122" s="324" t="e">
        <f>IF(AND(Q122="",#REF!&gt;0,#REF!&lt;5),K122,)</f>
        <v>#REF!</v>
      </c>
      <c r="K122" s="325" t="str">
        <f>IF(D122="","ZZZ9",IF(AND(#REF!&gt;0,#REF!&lt;5),D122&amp;#REF!,D122&amp;"9"))</f>
        <v>ZZZ9</v>
      </c>
      <c r="L122" s="326">
        <f t="shared" si="3"/>
        <v>999</v>
      </c>
      <c r="M122" s="340">
        <f t="shared" si="4"/>
        <v>999</v>
      </c>
      <c r="N122" s="336"/>
      <c r="O122" s="329"/>
      <c r="P122" s="328">
        <f t="shared" si="5"/>
        <v>999</v>
      </c>
      <c r="Q122" s="329"/>
    </row>
    <row r="123" spans="1:17" s="330" customFormat="1" ht="18.899999999999999" customHeight="1" x14ac:dyDescent="0.25">
      <c r="A123" s="316">
        <v>117</v>
      </c>
      <c r="B123" s="337"/>
      <c r="C123" s="337"/>
      <c r="D123" s="323"/>
      <c r="E123" s="320"/>
      <c r="F123" s="329"/>
      <c r="G123" s="329"/>
      <c r="H123" s="333"/>
      <c r="I123" s="334"/>
      <c r="J123" s="324" t="e">
        <f>IF(AND(Q123="",#REF!&gt;0,#REF!&lt;5),K123,)</f>
        <v>#REF!</v>
      </c>
      <c r="K123" s="325" t="str">
        <f>IF(D123="","ZZZ9",IF(AND(#REF!&gt;0,#REF!&lt;5),D123&amp;#REF!,D123&amp;"9"))</f>
        <v>ZZZ9</v>
      </c>
      <c r="L123" s="326">
        <f t="shared" si="3"/>
        <v>999</v>
      </c>
      <c r="M123" s="340">
        <f t="shared" si="4"/>
        <v>999</v>
      </c>
      <c r="N123" s="336"/>
      <c r="O123" s="329"/>
      <c r="P123" s="328">
        <f t="shared" si="5"/>
        <v>999</v>
      </c>
      <c r="Q123" s="329"/>
    </row>
    <row r="124" spans="1:17" s="330" customFormat="1" ht="18.899999999999999" customHeight="1" x14ac:dyDescent="0.25">
      <c r="A124" s="316">
        <v>118</v>
      </c>
      <c r="B124" s="337"/>
      <c r="C124" s="337"/>
      <c r="D124" s="323"/>
      <c r="E124" s="320"/>
      <c r="F124" s="329"/>
      <c r="G124" s="329"/>
      <c r="H124" s="333"/>
      <c r="I124" s="334"/>
      <c r="J124" s="324" t="e">
        <f>IF(AND(Q124="",#REF!&gt;0,#REF!&lt;5),K124,)</f>
        <v>#REF!</v>
      </c>
      <c r="K124" s="325" t="str">
        <f>IF(D124="","ZZZ9",IF(AND(#REF!&gt;0,#REF!&lt;5),D124&amp;#REF!,D124&amp;"9"))</f>
        <v>ZZZ9</v>
      </c>
      <c r="L124" s="326">
        <f t="shared" si="3"/>
        <v>999</v>
      </c>
      <c r="M124" s="340">
        <f t="shared" si="4"/>
        <v>999</v>
      </c>
      <c r="N124" s="336"/>
      <c r="O124" s="329"/>
      <c r="P124" s="328">
        <f t="shared" si="5"/>
        <v>999</v>
      </c>
      <c r="Q124" s="329"/>
    </row>
    <row r="125" spans="1:17" s="330" customFormat="1" ht="18.899999999999999" customHeight="1" x14ac:dyDescent="0.25">
      <c r="A125" s="316">
        <v>119</v>
      </c>
      <c r="B125" s="337"/>
      <c r="C125" s="337"/>
      <c r="D125" s="323"/>
      <c r="E125" s="320"/>
      <c r="F125" s="329"/>
      <c r="G125" s="329"/>
      <c r="H125" s="333"/>
      <c r="I125" s="334"/>
      <c r="J125" s="324" t="e">
        <f>IF(AND(Q125="",#REF!&gt;0,#REF!&lt;5),K125,)</f>
        <v>#REF!</v>
      </c>
      <c r="K125" s="325" t="str">
        <f>IF(D125="","ZZZ9",IF(AND(#REF!&gt;0,#REF!&lt;5),D125&amp;#REF!,D125&amp;"9"))</f>
        <v>ZZZ9</v>
      </c>
      <c r="L125" s="326">
        <f t="shared" si="3"/>
        <v>999</v>
      </c>
      <c r="M125" s="340">
        <f t="shared" si="4"/>
        <v>999</v>
      </c>
      <c r="N125" s="336"/>
      <c r="O125" s="329"/>
      <c r="P125" s="328">
        <f t="shared" si="5"/>
        <v>999</v>
      </c>
      <c r="Q125" s="329"/>
    </row>
    <row r="126" spans="1:17" s="330" customFormat="1" ht="18.899999999999999" customHeight="1" x14ac:dyDescent="0.25">
      <c r="A126" s="316">
        <v>120</v>
      </c>
      <c r="B126" s="337"/>
      <c r="C126" s="337"/>
      <c r="D126" s="323"/>
      <c r="E126" s="320"/>
      <c r="F126" s="329"/>
      <c r="G126" s="329"/>
      <c r="H126" s="333"/>
      <c r="I126" s="334"/>
      <c r="J126" s="324" t="e">
        <f>IF(AND(Q126="",#REF!&gt;0,#REF!&lt;5),K126,)</f>
        <v>#REF!</v>
      </c>
      <c r="K126" s="325" t="str">
        <f>IF(D126="","ZZZ9",IF(AND(#REF!&gt;0,#REF!&lt;5),D126&amp;#REF!,D126&amp;"9"))</f>
        <v>ZZZ9</v>
      </c>
      <c r="L126" s="326">
        <f t="shared" si="3"/>
        <v>999</v>
      </c>
      <c r="M126" s="340">
        <f t="shared" si="4"/>
        <v>999</v>
      </c>
      <c r="N126" s="336"/>
      <c r="O126" s="329"/>
      <c r="P126" s="328">
        <f t="shared" si="5"/>
        <v>999</v>
      </c>
      <c r="Q126" s="329"/>
    </row>
    <row r="127" spans="1:17" s="330" customFormat="1" ht="18.899999999999999" customHeight="1" x14ac:dyDescent="0.25">
      <c r="A127" s="316">
        <v>121</v>
      </c>
      <c r="B127" s="337"/>
      <c r="C127" s="337"/>
      <c r="D127" s="323"/>
      <c r="E127" s="320"/>
      <c r="F127" s="329"/>
      <c r="G127" s="329"/>
      <c r="H127" s="333"/>
      <c r="I127" s="334"/>
      <c r="J127" s="324" t="e">
        <f>IF(AND(Q127="",#REF!&gt;0,#REF!&lt;5),K127,)</f>
        <v>#REF!</v>
      </c>
      <c r="K127" s="325" t="str">
        <f>IF(D127="","ZZZ9",IF(AND(#REF!&gt;0,#REF!&lt;5),D127&amp;#REF!,D127&amp;"9"))</f>
        <v>ZZZ9</v>
      </c>
      <c r="L127" s="326">
        <f t="shared" si="3"/>
        <v>999</v>
      </c>
      <c r="M127" s="340">
        <f t="shared" si="4"/>
        <v>999</v>
      </c>
      <c r="N127" s="336"/>
      <c r="O127" s="329"/>
      <c r="P127" s="328">
        <f t="shared" si="5"/>
        <v>999</v>
      </c>
      <c r="Q127" s="329"/>
    </row>
    <row r="128" spans="1:17" s="330" customFormat="1" ht="18.899999999999999" customHeight="1" x14ac:dyDescent="0.25">
      <c r="A128" s="316">
        <v>122</v>
      </c>
      <c r="B128" s="337"/>
      <c r="C128" s="337"/>
      <c r="D128" s="323"/>
      <c r="E128" s="320"/>
      <c r="F128" s="329"/>
      <c r="G128" s="329"/>
      <c r="H128" s="333"/>
      <c r="I128" s="334"/>
      <c r="J128" s="324" t="e">
        <f>IF(AND(Q128="",#REF!&gt;0,#REF!&lt;5),K128,)</f>
        <v>#REF!</v>
      </c>
      <c r="K128" s="325" t="str">
        <f>IF(D128="","ZZZ9",IF(AND(#REF!&gt;0,#REF!&lt;5),D128&amp;#REF!,D128&amp;"9"))</f>
        <v>ZZZ9</v>
      </c>
      <c r="L128" s="326">
        <f t="shared" si="3"/>
        <v>999</v>
      </c>
      <c r="M128" s="340">
        <f t="shared" si="4"/>
        <v>999</v>
      </c>
      <c r="N128" s="336"/>
      <c r="O128" s="329"/>
      <c r="P128" s="328">
        <f t="shared" si="5"/>
        <v>999</v>
      </c>
      <c r="Q128" s="329"/>
    </row>
    <row r="129" spans="1:17" s="330" customFormat="1" ht="18.899999999999999" customHeight="1" x14ac:dyDescent="0.25">
      <c r="A129" s="316">
        <v>123</v>
      </c>
      <c r="B129" s="337"/>
      <c r="C129" s="337"/>
      <c r="D129" s="323"/>
      <c r="E129" s="320"/>
      <c r="F129" s="329"/>
      <c r="G129" s="329"/>
      <c r="H129" s="333"/>
      <c r="I129" s="334"/>
      <c r="J129" s="324" t="e">
        <f>IF(AND(Q129="",#REF!&gt;0,#REF!&lt;5),K129,)</f>
        <v>#REF!</v>
      </c>
      <c r="K129" s="325" t="str">
        <f>IF(D129="","ZZZ9",IF(AND(#REF!&gt;0,#REF!&lt;5),D129&amp;#REF!,D129&amp;"9"))</f>
        <v>ZZZ9</v>
      </c>
      <c r="L129" s="326">
        <f t="shared" si="3"/>
        <v>999</v>
      </c>
      <c r="M129" s="340">
        <f t="shared" si="4"/>
        <v>999</v>
      </c>
      <c r="N129" s="336"/>
      <c r="O129" s="329"/>
      <c r="P129" s="328">
        <f t="shared" si="5"/>
        <v>999</v>
      </c>
      <c r="Q129" s="329"/>
    </row>
    <row r="130" spans="1:17" s="330" customFormat="1" ht="18.899999999999999" customHeight="1" x14ac:dyDescent="0.25">
      <c r="A130" s="316">
        <v>124</v>
      </c>
      <c r="B130" s="337"/>
      <c r="C130" s="337"/>
      <c r="D130" s="323"/>
      <c r="E130" s="320"/>
      <c r="F130" s="329"/>
      <c r="G130" s="329"/>
      <c r="H130" s="333"/>
      <c r="I130" s="334"/>
      <c r="J130" s="324" t="e">
        <f>IF(AND(Q130="",#REF!&gt;0,#REF!&lt;5),K130,)</f>
        <v>#REF!</v>
      </c>
      <c r="K130" s="325" t="str">
        <f>IF(D130="","ZZZ9",IF(AND(#REF!&gt;0,#REF!&lt;5),D130&amp;#REF!,D130&amp;"9"))</f>
        <v>ZZZ9</v>
      </c>
      <c r="L130" s="326">
        <f t="shared" si="3"/>
        <v>999</v>
      </c>
      <c r="M130" s="340">
        <f t="shared" si="4"/>
        <v>999</v>
      </c>
      <c r="N130" s="336"/>
      <c r="O130" s="329"/>
      <c r="P130" s="328">
        <f t="shared" si="5"/>
        <v>999</v>
      </c>
      <c r="Q130" s="329"/>
    </row>
    <row r="131" spans="1:17" s="330" customFormat="1" ht="18.899999999999999" customHeight="1" x14ac:dyDescent="0.25">
      <c r="A131" s="316">
        <v>125</v>
      </c>
      <c r="B131" s="337"/>
      <c r="C131" s="337"/>
      <c r="D131" s="323"/>
      <c r="E131" s="320"/>
      <c r="F131" s="329"/>
      <c r="G131" s="329"/>
      <c r="H131" s="333"/>
      <c r="I131" s="334"/>
      <c r="J131" s="324" t="e">
        <f>IF(AND(Q131="",#REF!&gt;0,#REF!&lt;5),K131,)</f>
        <v>#REF!</v>
      </c>
      <c r="K131" s="325" t="str">
        <f>IF(D131="","ZZZ9",IF(AND(#REF!&gt;0,#REF!&lt;5),D131&amp;#REF!,D131&amp;"9"))</f>
        <v>ZZZ9</v>
      </c>
      <c r="L131" s="326">
        <f t="shared" si="3"/>
        <v>999</v>
      </c>
      <c r="M131" s="340">
        <f t="shared" si="4"/>
        <v>999</v>
      </c>
      <c r="N131" s="336"/>
      <c r="O131" s="329"/>
      <c r="P131" s="328">
        <f t="shared" si="5"/>
        <v>999</v>
      </c>
      <c r="Q131" s="329"/>
    </row>
    <row r="132" spans="1:17" s="330" customFormat="1" ht="18.899999999999999" customHeight="1" x14ac:dyDescent="0.25">
      <c r="A132" s="316">
        <v>126</v>
      </c>
      <c r="B132" s="337"/>
      <c r="C132" s="337"/>
      <c r="D132" s="323"/>
      <c r="E132" s="320"/>
      <c r="F132" s="329"/>
      <c r="G132" s="329"/>
      <c r="H132" s="333"/>
      <c r="I132" s="334"/>
      <c r="J132" s="324" t="e">
        <f>IF(AND(Q132="",#REF!&gt;0,#REF!&lt;5),K132,)</f>
        <v>#REF!</v>
      </c>
      <c r="K132" s="325" t="str">
        <f>IF(D132="","ZZZ9",IF(AND(#REF!&gt;0,#REF!&lt;5),D132&amp;#REF!,D132&amp;"9"))</f>
        <v>ZZZ9</v>
      </c>
      <c r="L132" s="326">
        <f t="shared" si="3"/>
        <v>999</v>
      </c>
      <c r="M132" s="340">
        <f t="shared" si="4"/>
        <v>999</v>
      </c>
      <c r="N132" s="336"/>
      <c r="O132" s="329"/>
      <c r="P132" s="328">
        <f t="shared" si="5"/>
        <v>999</v>
      </c>
      <c r="Q132" s="329"/>
    </row>
    <row r="133" spans="1:17" s="330" customFormat="1" ht="18.899999999999999" customHeight="1" x14ac:dyDescent="0.25">
      <c r="A133" s="316">
        <v>127</v>
      </c>
      <c r="B133" s="337"/>
      <c r="C133" s="337"/>
      <c r="D133" s="323"/>
      <c r="E133" s="320"/>
      <c r="F133" s="329"/>
      <c r="G133" s="329"/>
      <c r="H133" s="333"/>
      <c r="I133" s="334"/>
      <c r="J133" s="324" t="e">
        <f>IF(AND(Q133="",#REF!&gt;0,#REF!&lt;5),K133,)</f>
        <v>#REF!</v>
      </c>
      <c r="K133" s="325" t="str">
        <f>IF(D133="","ZZZ9",IF(AND(#REF!&gt;0,#REF!&lt;5),D133&amp;#REF!,D133&amp;"9"))</f>
        <v>ZZZ9</v>
      </c>
      <c r="L133" s="326">
        <f t="shared" si="3"/>
        <v>999</v>
      </c>
      <c r="M133" s="340">
        <f t="shared" si="4"/>
        <v>999</v>
      </c>
      <c r="N133" s="336"/>
      <c r="O133" s="329"/>
      <c r="P133" s="328">
        <f t="shared" si="5"/>
        <v>999</v>
      </c>
      <c r="Q133" s="329"/>
    </row>
    <row r="134" spans="1:17" s="330" customFormat="1" ht="18.899999999999999" customHeight="1" x14ac:dyDescent="0.25">
      <c r="A134" s="316">
        <v>128</v>
      </c>
      <c r="B134" s="337"/>
      <c r="C134" s="337"/>
      <c r="D134" s="323"/>
      <c r="E134" s="320"/>
      <c r="F134" s="329"/>
      <c r="G134" s="329"/>
      <c r="H134" s="333"/>
      <c r="I134" s="334"/>
      <c r="J134" s="324" t="e">
        <f>IF(AND(Q134="",#REF!&gt;0,#REF!&lt;5),K134,)</f>
        <v>#REF!</v>
      </c>
      <c r="K134" s="325" t="str">
        <f>IF(D134="","ZZZ9",IF(AND(#REF!&gt;0,#REF!&lt;5),D134&amp;#REF!,D134&amp;"9"))</f>
        <v>ZZZ9</v>
      </c>
      <c r="L134" s="326">
        <f t="shared" si="3"/>
        <v>999</v>
      </c>
      <c r="M134" s="340">
        <f t="shared" si="4"/>
        <v>999</v>
      </c>
      <c r="N134" s="336"/>
      <c r="O134" s="334"/>
      <c r="P134" s="345">
        <f t="shared" si="5"/>
        <v>999</v>
      </c>
      <c r="Q134" s="334"/>
    </row>
    <row r="135" spans="1:17" x14ac:dyDescent="0.25">
      <c r="A135" s="316">
        <v>129</v>
      </c>
      <c r="B135" s="337"/>
      <c r="C135" s="337"/>
      <c r="D135" s="323"/>
      <c r="E135" s="320"/>
      <c r="F135" s="329"/>
      <c r="G135" s="329"/>
      <c r="H135" s="333"/>
      <c r="I135" s="334"/>
      <c r="J135" s="324" t="e">
        <f>IF(AND(Q135="",#REF!&gt;0,#REF!&lt;5),K135,)</f>
        <v>#REF!</v>
      </c>
      <c r="K135" s="325" t="str">
        <f>IF(D135="","ZZZ9",IF(AND(#REF!&gt;0,#REF!&lt;5),D135&amp;#REF!,D135&amp;"9"))</f>
        <v>ZZZ9</v>
      </c>
      <c r="L135" s="326">
        <f t="shared" si="3"/>
        <v>999</v>
      </c>
      <c r="M135" s="340">
        <f t="shared" si="4"/>
        <v>999</v>
      </c>
      <c r="N135" s="336"/>
      <c r="O135" s="329"/>
      <c r="P135" s="328">
        <f t="shared" si="5"/>
        <v>999</v>
      </c>
      <c r="Q135" s="329"/>
    </row>
    <row r="136" spans="1:17" x14ac:dyDescent="0.25">
      <c r="A136" s="316">
        <v>130</v>
      </c>
      <c r="B136" s="337"/>
      <c r="C136" s="337"/>
      <c r="D136" s="323"/>
      <c r="E136" s="320"/>
      <c r="F136" s="329"/>
      <c r="G136" s="329"/>
      <c r="H136" s="333"/>
      <c r="I136" s="334"/>
      <c r="J136" s="324" t="e">
        <f>IF(AND(Q136="",#REF!&gt;0,#REF!&lt;5),K136,)</f>
        <v>#REF!</v>
      </c>
      <c r="K136" s="325" t="str">
        <f>IF(D136="","ZZZ9",IF(AND(#REF!&gt;0,#REF!&lt;5),D136&amp;#REF!,D136&amp;"9"))</f>
        <v>ZZZ9</v>
      </c>
      <c r="L136" s="326">
        <f t="shared" si="3"/>
        <v>999</v>
      </c>
      <c r="M136" s="340">
        <f t="shared" si="4"/>
        <v>999</v>
      </c>
      <c r="N136" s="336"/>
      <c r="O136" s="329"/>
      <c r="P136" s="328">
        <f t="shared" si="5"/>
        <v>999</v>
      </c>
      <c r="Q136" s="329"/>
    </row>
    <row r="137" spans="1:17" x14ac:dyDescent="0.25">
      <c r="A137" s="316">
        <v>131</v>
      </c>
      <c r="B137" s="337"/>
      <c r="C137" s="337"/>
      <c r="D137" s="323"/>
      <c r="E137" s="320"/>
      <c r="F137" s="329"/>
      <c r="G137" s="329"/>
      <c r="H137" s="333"/>
      <c r="I137" s="334"/>
      <c r="J137" s="324" t="e">
        <f>IF(AND(Q137="",#REF!&gt;0,#REF!&lt;5),K137,)</f>
        <v>#REF!</v>
      </c>
      <c r="K137" s="325" t="str">
        <f>IF(D137="","ZZZ9",IF(AND(#REF!&gt;0,#REF!&lt;5),D137&amp;#REF!,D137&amp;"9"))</f>
        <v>ZZZ9</v>
      </c>
      <c r="L137" s="326">
        <f t="shared" si="3"/>
        <v>999</v>
      </c>
      <c r="M137" s="340">
        <f t="shared" si="4"/>
        <v>999</v>
      </c>
      <c r="N137" s="336"/>
      <c r="O137" s="329"/>
      <c r="P137" s="328">
        <f t="shared" si="5"/>
        <v>999</v>
      </c>
      <c r="Q137" s="329"/>
    </row>
    <row r="138" spans="1:17" x14ac:dyDescent="0.25">
      <c r="A138" s="316">
        <v>132</v>
      </c>
      <c r="B138" s="337"/>
      <c r="C138" s="337"/>
      <c r="D138" s="323"/>
      <c r="E138" s="320"/>
      <c r="F138" s="329"/>
      <c r="G138" s="329"/>
      <c r="H138" s="333"/>
      <c r="I138" s="334"/>
      <c r="J138" s="324" t="e">
        <f>IF(AND(Q138="",#REF!&gt;0,#REF!&lt;5),K138,)</f>
        <v>#REF!</v>
      </c>
      <c r="K138" s="325" t="str">
        <f>IF(D138="","ZZZ9",IF(AND(#REF!&gt;0,#REF!&lt;5),D138&amp;#REF!,D138&amp;"9"))</f>
        <v>ZZZ9</v>
      </c>
      <c r="L138" s="326">
        <f t="shared" si="3"/>
        <v>999</v>
      </c>
      <c r="M138" s="340">
        <f t="shared" si="4"/>
        <v>999</v>
      </c>
      <c r="N138" s="336"/>
      <c r="O138" s="329"/>
      <c r="P138" s="328">
        <f t="shared" si="5"/>
        <v>999</v>
      </c>
      <c r="Q138" s="329"/>
    </row>
    <row r="139" spans="1:17" x14ac:dyDescent="0.25">
      <c r="A139" s="316">
        <v>133</v>
      </c>
      <c r="B139" s="337"/>
      <c r="C139" s="337"/>
      <c r="D139" s="323"/>
      <c r="E139" s="320"/>
      <c r="F139" s="329"/>
      <c r="G139" s="329"/>
      <c r="H139" s="333"/>
      <c r="I139" s="334"/>
      <c r="J139" s="324" t="e">
        <f>IF(AND(Q139="",#REF!&gt;0,#REF!&lt;5),K139,)</f>
        <v>#REF!</v>
      </c>
      <c r="K139" s="325" t="str">
        <f>IF(D139="","ZZZ9",IF(AND(#REF!&gt;0,#REF!&lt;5),D139&amp;#REF!,D139&amp;"9"))</f>
        <v>ZZZ9</v>
      </c>
      <c r="L139" s="326">
        <f t="shared" si="3"/>
        <v>999</v>
      </c>
      <c r="M139" s="340">
        <f t="shared" si="4"/>
        <v>999</v>
      </c>
      <c r="N139" s="336"/>
      <c r="O139" s="329"/>
      <c r="P139" s="328">
        <f t="shared" si="5"/>
        <v>999</v>
      </c>
      <c r="Q139" s="329"/>
    </row>
    <row r="140" spans="1:17" x14ac:dyDescent="0.25">
      <c r="A140" s="316">
        <v>134</v>
      </c>
      <c r="B140" s="337"/>
      <c r="C140" s="337"/>
      <c r="D140" s="323"/>
      <c r="E140" s="320"/>
      <c r="F140" s="329"/>
      <c r="G140" s="329"/>
      <c r="H140" s="333"/>
      <c r="I140" s="334"/>
      <c r="J140" s="324" t="e">
        <f>IF(AND(Q140="",#REF!&gt;0,#REF!&lt;5),K140,)</f>
        <v>#REF!</v>
      </c>
      <c r="K140" s="325" t="str">
        <f>IF(D140="","ZZZ9",IF(AND(#REF!&gt;0,#REF!&lt;5),D140&amp;#REF!,D140&amp;"9"))</f>
        <v>ZZZ9</v>
      </c>
      <c r="L140" s="326">
        <f t="shared" si="3"/>
        <v>999</v>
      </c>
      <c r="M140" s="340">
        <f t="shared" si="4"/>
        <v>999</v>
      </c>
      <c r="N140" s="336"/>
      <c r="O140" s="329"/>
      <c r="P140" s="328">
        <f t="shared" si="5"/>
        <v>999</v>
      </c>
      <c r="Q140" s="329"/>
    </row>
    <row r="141" spans="1:17" x14ac:dyDescent="0.25">
      <c r="A141" s="316">
        <v>135</v>
      </c>
      <c r="B141" s="337"/>
      <c r="C141" s="337"/>
      <c r="D141" s="323"/>
      <c r="E141" s="320"/>
      <c r="F141" s="329"/>
      <c r="G141" s="329"/>
      <c r="H141" s="333"/>
      <c r="I141" s="334"/>
      <c r="J141" s="324" t="e">
        <f>IF(AND(Q141="",#REF!&gt;0,#REF!&lt;5),K141,)</f>
        <v>#REF!</v>
      </c>
      <c r="K141" s="325" t="str">
        <f>IF(D141="","ZZZ9",IF(AND(#REF!&gt;0,#REF!&lt;5),D141&amp;#REF!,D141&amp;"9"))</f>
        <v>ZZZ9</v>
      </c>
      <c r="L141" s="326">
        <f t="shared" si="3"/>
        <v>999</v>
      </c>
      <c r="M141" s="340">
        <f t="shared" si="4"/>
        <v>999</v>
      </c>
      <c r="N141" s="336"/>
      <c r="O141" s="334"/>
      <c r="P141" s="345">
        <f t="shared" si="5"/>
        <v>999</v>
      </c>
      <c r="Q141" s="334"/>
    </row>
    <row r="142" spans="1:17" x14ac:dyDescent="0.25">
      <c r="A142" s="316">
        <v>136</v>
      </c>
      <c r="B142" s="337"/>
      <c r="C142" s="337"/>
      <c r="D142" s="323"/>
      <c r="E142" s="320"/>
      <c r="F142" s="329"/>
      <c r="G142" s="329"/>
      <c r="H142" s="333"/>
      <c r="I142" s="334"/>
      <c r="J142" s="324" t="e">
        <f>IF(AND(Q142="",#REF!&gt;0,#REF!&lt;5),K142,)</f>
        <v>#REF!</v>
      </c>
      <c r="K142" s="325" t="str">
        <f>IF(D142="","ZZZ9",IF(AND(#REF!&gt;0,#REF!&lt;5),D142&amp;#REF!,D142&amp;"9"))</f>
        <v>ZZZ9</v>
      </c>
      <c r="L142" s="326">
        <f t="shared" si="3"/>
        <v>999</v>
      </c>
      <c r="M142" s="340">
        <f t="shared" si="4"/>
        <v>999</v>
      </c>
      <c r="N142" s="336"/>
      <c r="O142" s="329"/>
      <c r="P142" s="328">
        <f t="shared" si="5"/>
        <v>999</v>
      </c>
      <c r="Q142" s="329"/>
    </row>
    <row r="143" spans="1:17" x14ac:dyDescent="0.25">
      <c r="A143" s="316">
        <v>137</v>
      </c>
      <c r="B143" s="337"/>
      <c r="C143" s="337"/>
      <c r="D143" s="323"/>
      <c r="E143" s="320"/>
      <c r="F143" s="329"/>
      <c r="G143" s="329"/>
      <c r="H143" s="333"/>
      <c r="I143" s="334"/>
      <c r="J143" s="324" t="e">
        <f>IF(AND(Q143="",#REF!&gt;0,#REF!&lt;5),K143,)</f>
        <v>#REF!</v>
      </c>
      <c r="K143" s="325" t="str">
        <f>IF(D143="","ZZZ9",IF(AND(#REF!&gt;0,#REF!&lt;5),D143&amp;#REF!,D143&amp;"9"))</f>
        <v>ZZZ9</v>
      </c>
      <c r="L143" s="326">
        <f t="shared" si="3"/>
        <v>999</v>
      </c>
      <c r="M143" s="340">
        <f t="shared" si="4"/>
        <v>999</v>
      </c>
      <c r="N143" s="336"/>
      <c r="O143" s="329"/>
      <c r="P143" s="328">
        <f t="shared" si="5"/>
        <v>999</v>
      </c>
      <c r="Q143" s="329"/>
    </row>
    <row r="144" spans="1:17" x14ac:dyDescent="0.25">
      <c r="A144" s="316">
        <v>138</v>
      </c>
      <c r="B144" s="337"/>
      <c r="C144" s="337"/>
      <c r="D144" s="323"/>
      <c r="E144" s="320"/>
      <c r="F144" s="329"/>
      <c r="G144" s="329"/>
      <c r="H144" s="333"/>
      <c r="I144" s="334"/>
      <c r="J144" s="324" t="e">
        <f>IF(AND(Q144="",#REF!&gt;0,#REF!&lt;5),K144,)</f>
        <v>#REF!</v>
      </c>
      <c r="K144" s="325" t="str">
        <f>IF(D144="","ZZZ9",IF(AND(#REF!&gt;0,#REF!&lt;5),D144&amp;#REF!,D144&amp;"9"))</f>
        <v>ZZZ9</v>
      </c>
      <c r="L144" s="326">
        <f t="shared" si="3"/>
        <v>999</v>
      </c>
      <c r="M144" s="340">
        <f t="shared" si="4"/>
        <v>999</v>
      </c>
      <c r="N144" s="336"/>
      <c r="O144" s="329"/>
      <c r="P144" s="328">
        <f t="shared" si="5"/>
        <v>999</v>
      </c>
      <c r="Q144" s="329"/>
    </row>
    <row r="145" spans="1:17" x14ac:dyDescent="0.25">
      <c r="A145" s="316">
        <v>139</v>
      </c>
      <c r="B145" s="337"/>
      <c r="C145" s="337"/>
      <c r="D145" s="323"/>
      <c r="E145" s="320"/>
      <c r="F145" s="329"/>
      <c r="G145" s="329"/>
      <c r="H145" s="333"/>
      <c r="I145" s="334"/>
      <c r="J145" s="324" t="e">
        <f>IF(AND(Q145="",#REF!&gt;0,#REF!&lt;5),K145,)</f>
        <v>#REF!</v>
      </c>
      <c r="K145" s="325" t="str">
        <f>IF(D145="","ZZZ9",IF(AND(#REF!&gt;0,#REF!&lt;5),D145&amp;#REF!,D145&amp;"9"))</f>
        <v>ZZZ9</v>
      </c>
      <c r="L145" s="326">
        <f t="shared" si="3"/>
        <v>999</v>
      </c>
      <c r="M145" s="340">
        <f t="shared" si="4"/>
        <v>999</v>
      </c>
      <c r="N145" s="336"/>
      <c r="O145" s="329"/>
      <c r="P145" s="328">
        <f t="shared" si="5"/>
        <v>999</v>
      </c>
      <c r="Q145" s="329"/>
    </row>
    <row r="146" spans="1:17" x14ac:dyDescent="0.25">
      <c r="A146" s="316">
        <v>140</v>
      </c>
      <c r="B146" s="337"/>
      <c r="C146" s="337"/>
      <c r="D146" s="323"/>
      <c r="E146" s="320"/>
      <c r="F146" s="329"/>
      <c r="G146" s="329"/>
      <c r="H146" s="333"/>
      <c r="I146" s="334"/>
      <c r="J146" s="324" t="e">
        <f>IF(AND(Q146="",#REF!&gt;0,#REF!&lt;5),K146,)</f>
        <v>#REF!</v>
      </c>
      <c r="K146" s="325" t="str">
        <f>IF(D146="","ZZZ9",IF(AND(#REF!&gt;0,#REF!&lt;5),D146&amp;#REF!,D146&amp;"9"))</f>
        <v>ZZZ9</v>
      </c>
      <c r="L146" s="326">
        <f t="shared" si="3"/>
        <v>999</v>
      </c>
      <c r="M146" s="340">
        <f t="shared" si="4"/>
        <v>999</v>
      </c>
      <c r="N146" s="336"/>
      <c r="O146" s="329"/>
      <c r="P146" s="328">
        <f t="shared" si="5"/>
        <v>999</v>
      </c>
      <c r="Q146" s="329"/>
    </row>
    <row r="147" spans="1:17" x14ac:dyDescent="0.25">
      <c r="A147" s="316">
        <v>141</v>
      </c>
      <c r="B147" s="337"/>
      <c r="C147" s="337"/>
      <c r="D147" s="323"/>
      <c r="E147" s="320"/>
      <c r="F147" s="329"/>
      <c r="G147" s="329"/>
      <c r="H147" s="333"/>
      <c r="I147" s="334"/>
      <c r="J147" s="324" t="e">
        <f>IF(AND(Q147="",#REF!&gt;0,#REF!&lt;5),K147,)</f>
        <v>#REF!</v>
      </c>
      <c r="K147" s="325" t="str">
        <f>IF(D147="","ZZZ9",IF(AND(#REF!&gt;0,#REF!&lt;5),D147&amp;#REF!,D147&amp;"9"))</f>
        <v>ZZZ9</v>
      </c>
      <c r="L147" s="326">
        <f t="shared" si="3"/>
        <v>999</v>
      </c>
      <c r="M147" s="340">
        <f t="shared" si="4"/>
        <v>999</v>
      </c>
      <c r="N147" s="336"/>
      <c r="O147" s="329"/>
      <c r="P147" s="328">
        <f t="shared" si="5"/>
        <v>999</v>
      </c>
      <c r="Q147" s="329"/>
    </row>
    <row r="148" spans="1:17" x14ac:dyDescent="0.25">
      <c r="A148" s="316">
        <v>142</v>
      </c>
      <c r="B148" s="337"/>
      <c r="C148" s="337"/>
      <c r="D148" s="323"/>
      <c r="E148" s="320"/>
      <c r="F148" s="329"/>
      <c r="G148" s="329"/>
      <c r="H148" s="333"/>
      <c r="I148" s="334"/>
      <c r="J148" s="324" t="e">
        <f>IF(AND(Q148="",#REF!&gt;0,#REF!&lt;5),K148,)</f>
        <v>#REF!</v>
      </c>
      <c r="K148" s="325" t="str">
        <f>IF(D148="","ZZZ9",IF(AND(#REF!&gt;0,#REF!&lt;5),D148&amp;#REF!,D148&amp;"9"))</f>
        <v>ZZZ9</v>
      </c>
      <c r="L148" s="326">
        <f t="shared" si="3"/>
        <v>999</v>
      </c>
      <c r="M148" s="340">
        <f t="shared" si="4"/>
        <v>999</v>
      </c>
      <c r="N148" s="336"/>
      <c r="O148" s="334"/>
      <c r="P148" s="345">
        <f t="shared" si="5"/>
        <v>999</v>
      </c>
      <c r="Q148" s="334"/>
    </row>
    <row r="149" spans="1:17" x14ac:dyDescent="0.25">
      <c r="A149" s="316">
        <v>143</v>
      </c>
      <c r="B149" s="337"/>
      <c r="C149" s="337"/>
      <c r="D149" s="323"/>
      <c r="E149" s="320"/>
      <c r="F149" s="329"/>
      <c r="G149" s="329"/>
      <c r="H149" s="333"/>
      <c r="I149" s="334"/>
      <c r="J149" s="324" t="e">
        <f>IF(AND(Q149="",#REF!&gt;0,#REF!&lt;5),K149,)</f>
        <v>#REF!</v>
      </c>
      <c r="K149" s="325" t="str">
        <f>IF(D149="","ZZZ9",IF(AND(#REF!&gt;0,#REF!&lt;5),D149&amp;#REF!,D149&amp;"9"))</f>
        <v>ZZZ9</v>
      </c>
      <c r="L149" s="326">
        <f t="shared" si="3"/>
        <v>999</v>
      </c>
      <c r="M149" s="340">
        <f t="shared" si="4"/>
        <v>999</v>
      </c>
      <c r="N149" s="336"/>
      <c r="O149" s="329"/>
      <c r="P149" s="328">
        <f t="shared" si="5"/>
        <v>999</v>
      </c>
      <c r="Q149" s="329"/>
    </row>
    <row r="150" spans="1:17" x14ac:dyDescent="0.25">
      <c r="A150" s="316">
        <v>144</v>
      </c>
      <c r="B150" s="337"/>
      <c r="C150" s="337"/>
      <c r="D150" s="323"/>
      <c r="E150" s="320"/>
      <c r="F150" s="329"/>
      <c r="G150" s="329"/>
      <c r="H150" s="333"/>
      <c r="I150" s="334"/>
      <c r="J150" s="324" t="e">
        <f>IF(AND(Q150="",#REF!&gt;0,#REF!&lt;5),K150,)</f>
        <v>#REF!</v>
      </c>
      <c r="K150" s="325" t="str">
        <f>IF(D150="","ZZZ9",IF(AND(#REF!&gt;0,#REF!&lt;5),D150&amp;#REF!,D150&amp;"9"))</f>
        <v>ZZZ9</v>
      </c>
      <c r="L150" s="326">
        <f t="shared" si="3"/>
        <v>999</v>
      </c>
      <c r="M150" s="340">
        <f t="shared" si="4"/>
        <v>999</v>
      </c>
      <c r="N150" s="336"/>
      <c r="O150" s="329"/>
      <c r="P150" s="328">
        <f t="shared" si="5"/>
        <v>999</v>
      </c>
      <c r="Q150" s="329"/>
    </row>
    <row r="151" spans="1:17" x14ac:dyDescent="0.25">
      <c r="A151" s="316">
        <v>145</v>
      </c>
      <c r="B151" s="337"/>
      <c r="C151" s="337"/>
      <c r="D151" s="323"/>
      <c r="E151" s="320"/>
      <c r="F151" s="329"/>
      <c r="G151" s="329"/>
      <c r="H151" s="333"/>
      <c r="I151" s="334"/>
      <c r="J151" s="324" t="e">
        <f>IF(AND(Q151="",#REF!&gt;0,#REF!&lt;5),K151,)</f>
        <v>#REF!</v>
      </c>
      <c r="K151" s="325" t="str">
        <f>IF(D151="","ZZZ9",IF(AND(#REF!&gt;0,#REF!&lt;5),D151&amp;#REF!,D151&amp;"9"))</f>
        <v>ZZZ9</v>
      </c>
      <c r="L151" s="326">
        <f t="shared" si="3"/>
        <v>999</v>
      </c>
      <c r="M151" s="340">
        <f t="shared" si="4"/>
        <v>999</v>
      </c>
      <c r="N151" s="336"/>
      <c r="O151" s="329"/>
      <c r="P151" s="328">
        <f t="shared" si="5"/>
        <v>999</v>
      </c>
      <c r="Q151" s="329"/>
    </row>
    <row r="152" spans="1:17" x14ac:dyDescent="0.25">
      <c r="A152" s="316">
        <v>146</v>
      </c>
      <c r="B152" s="337"/>
      <c r="C152" s="337"/>
      <c r="D152" s="323"/>
      <c r="E152" s="320"/>
      <c r="F152" s="329"/>
      <c r="G152" s="329"/>
      <c r="H152" s="333"/>
      <c r="I152" s="334"/>
      <c r="J152" s="324" t="e">
        <f>IF(AND(Q152="",#REF!&gt;0,#REF!&lt;5),K152,)</f>
        <v>#REF!</v>
      </c>
      <c r="K152" s="325" t="str">
        <f>IF(D152="","ZZZ9",IF(AND(#REF!&gt;0,#REF!&lt;5),D152&amp;#REF!,D152&amp;"9"))</f>
        <v>ZZZ9</v>
      </c>
      <c r="L152" s="326">
        <f t="shared" si="3"/>
        <v>999</v>
      </c>
      <c r="M152" s="340">
        <f t="shared" si="4"/>
        <v>999</v>
      </c>
      <c r="N152" s="336"/>
      <c r="O152" s="329"/>
      <c r="P152" s="328">
        <f t="shared" si="5"/>
        <v>999</v>
      </c>
      <c r="Q152" s="329"/>
    </row>
    <row r="153" spans="1:17" x14ac:dyDescent="0.25">
      <c r="A153" s="316">
        <v>147</v>
      </c>
      <c r="B153" s="337"/>
      <c r="C153" s="337"/>
      <c r="D153" s="323"/>
      <c r="E153" s="320"/>
      <c r="F153" s="329"/>
      <c r="G153" s="329"/>
      <c r="H153" s="333"/>
      <c r="I153" s="334"/>
      <c r="J153" s="324" t="e">
        <f>IF(AND(Q153="",#REF!&gt;0,#REF!&lt;5),K153,)</f>
        <v>#REF!</v>
      </c>
      <c r="K153" s="325" t="str">
        <f>IF(D153="","ZZZ9",IF(AND(#REF!&gt;0,#REF!&lt;5),D153&amp;#REF!,D153&amp;"9"))</f>
        <v>ZZZ9</v>
      </c>
      <c r="L153" s="326">
        <f t="shared" si="3"/>
        <v>999</v>
      </c>
      <c r="M153" s="340">
        <f t="shared" si="4"/>
        <v>999</v>
      </c>
      <c r="N153" s="336"/>
      <c r="O153" s="329"/>
      <c r="P153" s="328">
        <f t="shared" si="5"/>
        <v>999</v>
      </c>
      <c r="Q153" s="329"/>
    </row>
    <row r="154" spans="1:17" x14ac:dyDescent="0.25">
      <c r="A154" s="316">
        <v>148</v>
      </c>
      <c r="B154" s="337"/>
      <c r="C154" s="337"/>
      <c r="D154" s="323"/>
      <c r="E154" s="320"/>
      <c r="F154" s="329"/>
      <c r="G154" s="329"/>
      <c r="H154" s="333"/>
      <c r="I154" s="334"/>
      <c r="J154" s="324" t="e">
        <f>IF(AND(Q154="",#REF!&gt;0,#REF!&lt;5),K154,)</f>
        <v>#REF!</v>
      </c>
      <c r="K154" s="325" t="str">
        <f>IF(D154="","ZZZ9",IF(AND(#REF!&gt;0,#REF!&lt;5),D154&amp;#REF!,D154&amp;"9"))</f>
        <v>ZZZ9</v>
      </c>
      <c r="L154" s="326">
        <f t="shared" si="3"/>
        <v>999</v>
      </c>
      <c r="M154" s="340">
        <f t="shared" si="4"/>
        <v>999</v>
      </c>
      <c r="N154" s="336"/>
      <c r="O154" s="329"/>
      <c r="P154" s="328">
        <f t="shared" si="5"/>
        <v>999</v>
      </c>
      <c r="Q154" s="329"/>
    </row>
    <row r="155" spans="1:17" x14ac:dyDescent="0.25">
      <c r="A155" s="316">
        <v>149</v>
      </c>
      <c r="B155" s="337"/>
      <c r="C155" s="337"/>
      <c r="D155" s="323"/>
      <c r="E155" s="320"/>
      <c r="F155" s="329"/>
      <c r="G155" s="329"/>
      <c r="H155" s="333"/>
      <c r="I155" s="334"/>
      <c r="J155" s="324" t="e">
        <f>IF(AND(Q155="",#REF!&gt;0,#REF!&lt;5),K155,)</f>
        <v>#REF!</v>
      </c>
      <c r="K155" s="325" t="str">
        <f>IF(D155="","ZZZ9",IF(AND(#REF!&gt;0,#REF!&lt;5),D155&amp;#REF!,D155&amp;"9"))</f>
        <v>ZZZ9</v>
      </c>
      <c r="L155" s="326">
        <f t="shared" si="3"/>
        <v>999</v>
      </c>
      <c r="M155" s="340">
        <f t="shared" si="4"/>
        <v>999</v>
      </c>
      <c r="N155" s="336"/>
      <c r="O155" s="329"/>
      <c r="P155" s="328">
        <f t="shared" si="5"/>
        <v>999</v>
      </c>
      <c r="Q155" s="329"/>
    </row>
    <row r="156" spans="1:17" x14ac:dyDescent="0.25">
      <c r="A156" s="316">
        <v>150</v>
      </c>
      <c r="B156" s="337"/>
      <c r="C156" s="337"/>
      <c r="D156" s="323"/>
      <c r="E156" s="320"/>
      <c r="F156" s="329"/>
      <c r="G156" s="329"/>
      <c r="H156" s="333"/>
      <c r="I156" s="334"/>
      <c r="J156" s="324" t="e">
        <f>IF(AND(Q156="",#REF!&gt;0,#REF!&lt;5),K156,)</f>
        <v>#REF!</v>
      </c>
      <c r="K156" s="325" t="str">
        <f>IF(D156="","ZZZ9",IF(AND(#REF!&gt;0,#REF!&lt;5),D156&amp;#REF!,D156&amp;"9"))</f>
        <v>ZZZ9</v>
      </c>
      <c r="L156" s="326">
        <f t="shared" si="3"/>
        <v>999</v>
      </c>
      <c r="M156" s="340">
        <f t="shared" si="4"/>
        <v>999</v>
      </c>
      <c r="N156" s="336"/>
      <c r="O156" s="329"/>
      <c r="P156" s="328">
        <f t="shared" si="5"/>
        <v>999</v>
      </c>
      <c r="Q156" s="329"/>
    </row>
  </sheetData>
  <conditionalFormatting sqref="E7:E156">
    <cfRule type="expression" dxfId="85" priority="16" stopIfTrue="1">
      <formula>AND(ROUNDDOWN(($A$4-E7)/365.25,0)&lt;=13,G7&lt;&gt;"OK")</formula>
    </cfRule>
    <cfRule type="expression" dxfId="84" priority="17" stopIfTrue="1">
      <formula>AND(ROUNDDOWN(($A$4-E7)/365.25,0)&lt;=14,G7&lt;&gt;"OK")</formula>
    </cfRule>
    <cfRule type="expression" dxfId="83" priority="18" stopIfTrue="1">
      <formula>AND(ROUNDDOWN(($A$4-E7)/365.25,0)&lt;=17,G7&lt;&gt;"OK")</formula>
    </cfRule>
  </conditionalFormatting>
  <conditionalFormatting sqref="J7:J156">
    <cfRule type="cellIs" dxfId="82" priority="15" stopIfTrue="1" operator="equal">
      <formula>"Z"</formula>
    </cfRule>
  </conditionalFormatting>
  <conditionalFormatting sqref="A7:D156">
    <cfRule type="expression" dxfId="81" priority="14" stopIfTrue="1">
      <formula>$Q7&gt;=1</formula>
    </cfRule>
  </conditionalFormatting>
  <conditionalFormatting sqref="E7:E14">
    <cfRule type="expression" dxfId="80" priority="11" stopIfTrue="1">
      <formula>AND(ROUNDDOWN(($A$4-E7)/365.25,0)&lt;=13,G7&lt;&gt;"OK")</formula>
    </cfRule>
    <cfRule type="expression" dxfId="79" priority="12" stopIfTrue="1">
      <formula>AND(ROUNDDOWN(($A$4-E7)/365.25,0)&lt;=14,G7&lt;&gt;"OK")</formula>
    </cfRule>
    <cfRule type="expression" dxfId="78" priority="13" stopIfTrue="1">
      <formula>AND(ROUNDDOWN(($A$4-E7)/365.25,0)&lt;=17,G7&lt;&gt;"OK")</formula>
    </cfRule>
  </conditionalFormatting>
  <conditionalFormatting sqref="J7:J14">
    <cfRule type="cellIs" dxfId="77" priority="10" stopIfTrue="1" operator="equal">
      <formula>"Z"</formula>
    </cfRule>
  </conditionalFormatting>
  <conditionalFormatting sqref="B7:D14">
    <cfRule type="expression" dxfId="76" priority="9" stopIfTrue="1">
      <formula>$Q7&gt;=1</formula>
    </cfRule>
  </conditionalFormatting>
  <conditionalFormatting sqref="E7:E14">
    <cfRule type="expression" dxfId="75" priority="6" stopIfTrue="1">
      <formula>AND(ROUNDDOWN(($A$4-E7)/365.25,0)&lt;=13,G7&lt;&gt;"OK")</formula>
    </cfRule>
    <cfRule type="expression" dxfId="74" priority="7" stopIfTrue="1">
      <formula>AND(ROUNDDOWN(($A$4-E7)/365.25,0)&lt;=14,G7&lt;&gt;"OK")</formula>
    </cfRule>
    <cfRule type="expression" dxfId="73" priority="8" stopIfTrue="1">
      <formula>AND(ROUNDDOWN(($A$4-E7)/365.25,0)&lt;=17,G7&lt;&gt;"OK")</formula>
    </cfRule>
  </conditionalFormatting>
  <conditionalFormatting sqref="B7:D14">
    <cfRule type="expression" dxfId="72" priority="5" stopIfTrue="1">
      <formula>$Q7&gt;=1</formula>
    </cfRule>
  </conditionalFormatting>
  <conditionalFormatting sqref="E7:E27 E29:E37">
    <cfRule type="expression" dxfId="71" priority="2" stopIfTrue="1">
      <formula>AND(ROUNDDOWN(($A$4-E7)/365.25,0)&lt;=13,G7&lt;&gt;"OK")</formula>
    </cfRule>
    <cfRule type="expression" dxfId="70" priority="3" stopIfTrue="1">
      <formula>AND(ROUNDDOWN(($A$4-E7)/365.25,0)&lt;=14,G7&lt;&gt;"OK")</formula>
    </cfRule>
    <cfRule type="expression" dxfId="69" priority="4" stopIfTrue="1">
      <formula>AND(ROUNDDOWN(($A$4-E7)/365.25,0)&lt;=17,G7&lt;&gt;"OK")</formula>
    </cfRule>
  </conditionalFormatting>
  <conditionalFormatting sqref="B7:D37">
    <cfRule type="expression" dxfId="68" priority="1" stopIfTrue="1">
      <formula>$Q7&gt;=1</formula>
    </cfRule>
  </conditionalFormatting>
  <printOptions horizontalCentered="1"/>
  <pageMargins left="0.35" right="0.35" top="0.39" bottom="0.39" header="0" footer="0"/>
  <pageSetup paperSize="9" orientation="landscape" horizontalDpi="200" verticalDpi="200" r:id="rId1"/>
  <headerFooter alignWithMargins="0"/>
  <rowBreaks count="6" manualBreakCount="6">
    <brk id="26" max="16383" man="1"/>
    <brk id="46" max="16383" man="1"/>
    <brk id="66" max="16383" man="1"/>
    <brk id="86" max="16383" man="1"/>
    <brk id="106" max="16383" man="1"/>
    <brk id="126" max="16383" man="1"/>
  </rowBreaks>
  <colBreaks count="1" manualBreakCount="1">
    <brk id="17"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740353" r:id="rId4" name="Button 1">
              <controlPr defaultSize="0" print="0" autoFill="0" autoPict="0" macro="[1]!egyeni_fotabla_sorsolasi_ranglista">
                <anchor moveWithCells="1" sizeWithCells="1">
                  <from>
                    <xdr:col>7</xdr:col>
                    <xdr:colOff>205740</xdr:colOff>
                    <xdr:row>0</xdr:row>
                    <xdr:rowOff>68580</xdr:rowOff>
                  </from>
                  <to>
                    <xdr:col>14</xdr:col>
                    <xdr:colOff>129540</xdr:colOff>
                    <xdr:row>1</xdr:row>
                    <xdr:rowOff>137160</xdr:rowOff>
                  </to>
                </anchor>
              </controlPr>
            </control>
          </mc:Choice>
        </mc:AlternateContent>
      </controls>
    </mc:Choice>
  </mc:AlternateConten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DAA939-B447-4819-BAF1-C760BBC87F6D}">
  <sheetPr codeName="Munka34">
    <tabColor indexed="11"/>
  </sheetPr>
  <dimension ref="A1:AK41"/>
  <sheetViews>
    <sheetView workbookViewId="0">
      <selection activeCell="F20" sqref="F20:G20"/>
    </sheetView>
  </sheetViews>
  <sheetFormatPr defaultRowHeight="13.2" x14ac:dyDescent="0.25"/>
  <cols>
    <col min="1" max="1" width="5.44140625" customWidth="1"/>
    <col min="2" max="2" width="4.44140625" customWidth="1"/>
    <col min="3" max="3" width="8.33203125" customWidth="1"/>
    <col min="4" max="4" width="7.109375" customWidth="1"/>
    <col min="5" max="5" width="9.33203125" customWidth="1"/>
    <col min="6" max="6" width="7.109375" customWidth="1"/>
    <col min="7" max="7" width="9.33203125" customWidth="1"/>
    <col min="8" max="8" width="7.109375" customWidth="1"/>
    <col min="9" max="9" width="9.33203125" customWidth="1"/>
    <col min="10" max="10" width="13.21875" customWidth="1"/>
    <col min="11" max="13" width="8.5546875" customWidth="1"/>
    <col min="15" max="15" width="5.5546875" customWidth="1"/>
    <col min="16" max="16" width="4.5546875" customWidth="1"/>
    <col min="17" max="17" width="11.6640625" customWidth="1"/>
    <col min="25" max="25" width="10.33203125" hidden="1" customWidth="1"/>
    <col min="26" max="37" width="0" hidden="1" customWidth="1"/>
  </cols>
  <sheetData>
    <row r="1" spans="1:37" ht="24.6" x14ac:dyDescent="0.25">
      <c r="A1" s="674" t="str">
        <f>Altalanos!$A$6</f>
        <v>Somogy Vármegyei Tenisz DO A kategória</v>
      </c>
      <c r="B1" s="674"/>
      <c r="C1" s="674"/>
      <c r="D1" s="674"/>
      <c r="E1" s="674"/>
      <c r="F1" s="674"/>
      <c r="G1" s="129"/>
      <c r="H1" s="132" t="s">
        <v>44</v>
      </c>
      <c r="I1" s="130"/>
      <c r="J1" s="131"/>
      <c r="L1" s="133"/>
      <c r="M1" s="157"/>
      <c r="N1" s="158"/>
      <c r="O1" s="158" t="s">
        <v>11</v>
      </c>
      <c r="P1" s="158"/>
      <c r="Q1" s="159"/>
      <c r="R1" s="158"/>
      <c r="AB1" s="211" t="e">
        <f>IF(Y5=1,CONCATENATE(VLOOKUP(Y3,AA16:AH27,2)),CONCATENATE(VLOOKUP(Y3,AA2:AK13,2)))</f>
        <v>#N/A</v>
      </c>
      <c r="AC1" s="211" t="e">
        <f>IF(Y5=1,CONCATENATE(VLOOKUP(Y3,AA16:AK27,3)),CONCATENATE(VLOOKUP(Y3,AA2:AK13,3)))</f>
        <v>#N/A</v>
      </c>
      <c r="AD1" s="211" t="e">
        <f>IF(Y5=1,CONCATENATE(VLOOKUP(Y3,AA16:AK27,4)),CONCATENATE(VLOOKUP(Y3,AA2:AK13,4)))</f>
        <v>#N/A</v>
      </c>
      <c r="AE1" s="211" t="e">
        <f>IF(Y5=1,CONCATENATE(VLOOKUP(Y3,AA16:AK27,5)),CONCATENATE(VLOOKUP(Y3,AA2:AK13,5)))</f>
        <v>#N/A</v>
      </c>
      <c r="AF1" s="211" t="e">
        <f>IF(Y5=1,CONCATENATE(VLOOKUP(Y3,AA16:AK27,6)),CONCATENATE(VLOOKUP(Y3,AA2:AK13,6)))</f>
        <v>#N/A</v>
      </c>
      <c r="AG1" s="211" t="e">
        <f>IF(Y5=1,CONCATENATE(VLOOKUP(Y3,AA16:AK27,7)),CONCATENATE(VLOOKUP(Y3,AA2:AK13,7)))</f>
        <v>#N/A</v>
      </c>
      <c r="AH1" s="211" t="e">
        <f>IF(Y5=1,CONCATENATE(VLOOKUP(Y3,AA16:AK27,8)),CONCATENATE(VLOOKUP(Y3,AA2:AK13,8)))</f>
        <v>#N/A</v>
      </c>
      <c r="AI1" s="211" t="e">
        <f>IF(Y5=1,CONCATENATE(VLOOKUP(Y3,AA16:AK27,9)),CONCATENATE(VLOOKUP(Y3,AA2:AK13,9)))</f>
        <v>#N/A</v>
      </c>
      <c r="AJ1" s="211" t="e">
        <f>IF(Y5=1,CONCATENATE(VLOOKUP(Y3,AA16:AK27,10)),CONCATENATE(VLOOKUP(Y3,AA2:AK13,10)))</f>
        <v>#N/A</v>
      </c>
      <c r="AK1" s="211" t="e">
        <f>IF(Y5=1,CONCATENATE(VLOOKUP(Y3,AA16:AK27,11)),CONCATENATE(VLOOKUP(Y3,AA2:AK13,11)))</f>
        <v>#N/A</v>
      </c>
    </row>
    <row r="2" spans="1:37" x14ac:dyDescent="0.25">
      <c r="A2" s="134" t="s">
        <v>43</v>
      </c>
      <c r="B2" s="135"/>
      <c r="C2" s="135"/>
      <c r="D2" s="135"/>
      <c r="E2" s="242" t="str">
        <f>Altalanos!$D$8</f>
        <v>A-VII.kcs.-U18-L</v>
      </c>
      <c r="F2" s="135"/>
      <c r="G2" s="136"/>
      <c r="H2" s="137"/>
      <c r="I2" s="137"/>
      <c r="J2" s="138"/>
      <c r="K2" s="133"/>
      <c r="L2" s="133"/>
      <c r="M2" s="133"/>
      <c r="N2" s="160"/>
      <c r="O2" s="161"/>
      <c r="P2" s="160"/>
      <c r="Q2" s="161"/>
      <c r="R2" s="160"/>
      <c r="Y2" s="207"/>
      <c r="Z2" s="206"/>
      <c r="AA2" s="206" t="s">
        <v>52</v>
      </c>
      <c r="AB2" s="200">
        <v>150</v>
      </c>
      <c r="AC2" s="200">
        <v>120</v>
      </c>
      <c r="AD2" s="200">
        <v>100</v>
      </c>
      <c r="AE2" s="200">
        <v>80</v>
      </c>
      <c r="AF2" s="200">
        <v>70</v>
      </c>
      <c r="AG2" s="200">
        <v>60</v>
      </c>
      <c r="AH2" s="200">
        <v>55</v>
      </c>
      <c r="AI2" s="200">
        <v>50</v>
      </c>
      <c r="AJ2" s="200">
        <v>45</v>
      </c>
      <c r="AK2" s="200">
        <v>40</v>
      </c>
    </row>
    <row r="3" spans="1:37" x14ac:dyDescent="0.25">
      <c r="A3" s="36" t="s">
        <v>21</v>
      </c>
      <c r="B3" s="36"/>
      <c r="C3" s="36"/>
      <c r="D3" s="36"/>
      <c r="E3" s="36" t="s">
        <v>19</v>
      </c>
      <c r="F3" s="36"/>
      <c r="G3" s="36"/>
      <c r="H3" s="36" t="s">
        <v>24</v>
      </c>
      <c r="I3" s="36"/>
      <c r="J3" s="67"/>
      <c r="K3" s="36"/>
      <c r="L3" s="37" t="s">
        <v>25</v>
      </c>
      <c r="M3" s="36"/>
      <c r="N3" s="163"/>
      <c r="O3" s="162"/>
      <c r="P3" s="163"/>
      <c r="Q3" s="199" t="s">
        <v>59</v>
      </c>
      <c r="R3" s="200" t="s">
        <v>62</v>
      </c>
      <c r="Y3" s="206">
        <f>IF(H4="OB","A",IF(H4="IX","W",H4))</f>
        <v>0</v>
      </c>
      <c r="Z3" s="206"/>
      <c r="AA3" s="206" t="s">
        <v>65</v>
      </c>
      <c r="AB3" s="200">
        <v>120</v>
      </c>
      <c r="AC3" s="200">
        <v>90</v>
      </c>
      <c r="AD3" s="200">
        <v>65</v>
      </c>
      <c r="AE3" s="200">
        <v>55</v>
      </c>
      <c r="AF3" s="200">
        <v>50</v>
      </c>
      <c r="AG3" s="200">
        <v>45</v>
      </c>
      <c r="AH3" s="200">
        <v>40</v>
      </c>
      <c r="AI3" s="200">
        <v>35</v>
      </c>
      <c r="AJ3" s="200">
        <v>25</v>
      </c>
      <c r="AK3" s="200">
        <v>20</v>
      </c>
    </row>
    <row r="4" spans="1:37" ht="13.8" thickBot="1" x14ac:dyDescent="0.3">
      <c r="A4" s="675">
        <f>Altalanos!$A$10</f>
        <v>46135</v>
      </c>
      <c r="B4" s="675"/>
      <c r="C4" s="675"/>
      <c r="D4" s="139"/>
      <c r="E4" s="140" t="str">
        <f>Altalanos!$C$10</f>
        <v>Balatonboglár</v>
      </c>
      <c r="F4" s="140"/>
      <c r="G4" s="140"/>
      <c r="H4" s="142"/>
      <c r="I4" s="140"/>
      <c r="J4" s="141"/>
      <c r="K4" s="142"/>
      <c r="L4" s="143" t="str">
        <f>Altalanos!$E$10</f>
        <v>Nagyistók-Nádasi Judit</v>
      </c>
      <c r="M4" s="142"/>
      <c r="N4" s="164"/>
      <c r="O4" s="165"/>
      <c r="P4" s="164"/>
      <c r="Q4" s="201" t="s">
        <v>63</v>
      </c>
      <c r="R4" s="202" t="s">
        <v>60</v>
      </c>
      <c r="Y4" s="206"/>
      <c r="Z4" s="206"/>
      <c r="AA4" s="206" t="s">
        <v>66</v>
      </c>
      <c r="AB4" s="200">
        <v>90</v>
      </c>
      <c r="AC4" s="200">
        <v>60</v>
      </c>
      <c r="AD4" s="200">
        <v>45</v>
      </c>
      <c r="AE4" s="200">
        <v>34</v>
      </c>
      <c r="AF4" s="200">
        <v>27</v>
      </c>
      <c r="AG4" s="200">
        <v>22</v>
      </c>
      <c r="AH4" s="200">
        <v>18</v>
      </c>
      <c r="AI4" s="200">
        <v>15</v>
      </c>
      <c r="AJ4" s="200">
        <v>12</v>
      </c>
      <c r="AK4" s="200">
        <v>9</v>
      </c>
    </row>
    <row r="5" spans="1:37" x14ac:dyDescent="0.25">
      <c r="A5" s="30"/>
      <c r="B5" s="30" t="s">
        <v>41</v>
      </c>
      <c r="C5" s="154" t="s">
        <v>50</v>
      </c>
      <c r="D5" s="30" t="s">
        <v>35</v>
      </c>
      <c r="E5" s="30" t="s">
        <v>55</v>
      </c>
      <c r="F5" s="30"/>
      <c r="G5" s="30" t="s">
        <v>23</v>
      </c>
      <c r="H5" s="30"/>
      <c r="I5" s="30" t="s">
        <v>26</v>
      </c>
      <c r="J5" s="30"/>
      <c r="K5" s="195" t="s">
        <v>56</v>
      </c>
      <c r="L5" s="195" t="s">
        <v>57</v>
      </c>
      <c r="M5" s="195" t="s">
        <v>58</v>
      </c>
      <c r="Q5" s="203" t="s">
        <v>64</v>
      </c>
      <c r="R5" s="204" t="s">
        <v>61</v>
      </c>
      <c r="Y5" s="206">
        <f>IF(OR(Altalanos!$A$8="F1",Altalanos!$A$8="F2",Altalanos!$A$8="N1",Altalanos!$A$8="N2"),1,2)</f>
        <v>2</v>
      </c>
      <c r="Z5" s="206"/>
      <c r="AA5" s="206" t="s">
        <v>67</v>
      </c>
      <c r="AB5" s="200">
        <v>60</v>
      </c>
      <c r="AC5" s="200">
        <v>40</v>
      </c>
      <c r="AD5" s="200">
        <v>30</v>
      </c>
      <c r="AE5" s="200">
        <v>20</v>
      </c>
      <c r="AF5" s="200">
        <v>18</v>
      </c>
      <c r="AG5" s="200">
        <v>15</v>
      </c>
      <c r="AH5" s="200">
        <v>12</v>
      </c>
      <c r="AI5" s="200">
        <v>10</v>
      </c>
      <c r="AJ5" s="200">
        <v>8</v>
      </c>
      <c r="AK5" s="200">
        <v>6</v>
      </c>
    </row>
    <row r="6" spans="1:37" x14ac:dyDescent="0.25">
      <c r="A6" s="145"/>
      <c r="B6" s="145"/>
      <c r="C6" s="194"/>
      <c r="D6" s="145"/>
      <c r="E6" s="145"/>
      <c r="F6" s="145"/>
      <c r="G6" s="145"/>
      <c r="H6" s="145"/>
      <c r="I6" s="145"/>
      <c r="J6" s="145"/>
      <c r="K6" s="145"/>
      <c r="L6" s="145"/>
      <c r="M6" s="145"/>
      <c r="Y6" s="206"/>
      <c r="Z6" s="206"/>
      <c r="AA6" s="206" t="s">
        <v>68</v>
      </c>
      <c r="AB6" s="200">
        <v>40</v>
      </c>
      <c r="AC6" s="200">
        <v>25</v>
      </c>
      <c r="AD6" s="200">
        <v>18</v>
      </c>
      <c r="AE6" s="200">
        <v>13</v>
      </c>
      <c r="AF6" s="200">
        <v>10</v>
      </c>
      <c r="AG6" s="200">
        <v>8</v>
      </c>
      <c r="AH6" s="200">
        <v>6</v>
      </c>
      <c r="AI6" s="200">
        <v>5</v>
      </c>
      <c r="AJ6" s="200">
        <v>4</v>
      </c>
      <c r="AK6" s="200">
        <v>3</v>
      </c>
    </row>
    <row r="7" spans="1:37" x14ac:dyDescent="0.25">
      <c r="A7" s="166" t="s">
        <v>52</v>
      </c>
      <c r="B7" s="196">
        <v>1</v>
      </c>
      <c r="C7" s="155" t="str">
        <f>IF($B7="","",VLOOKUP($B7,'A-VII.kcs.-U18-L elo'!$A$7:$O$22,5))</f>
        <v>080505</v>
      </c>
      <c r="D7" s="155">
        <v>145</v>
      </c>
      <c r="E7" s="153" t="str">
        <f>UPPER(IF($B7="","",VLOOKUP($B7,'A-VII.kcs.-U18-L elo'!$A$7:$O$22,2)))</f>
        <v>FERENCZI-BALOGH</v>
      </c>
      <c r="F7" s="156"/>
      <c r="G7" s="153" t="str">
        <f>IF($B7="","",VLOOKUP($B7,'A-VII.kcs.-U18-L elo'!$A$7:$O$22,3))</f>
        <v>Anna</v>
      </c>
      <c r="H7" s="156"/>
      <c r="I7" s="153" t="str">
        <f>IF($B7="","",VLOOKUP($B7,'A-VII.kcs.-U18-L elo'!$A$7:$O$22,4))</f>
        <v>Kaposvári Munkácsy M. Gimn</v>
      </c>
      <c r="J7" s="145"/>
      <c r="K7" s="638" t="s">
        <v>693</v>
      </c>
      <c r="L7" s="208"/>
      <c r="M7" s="213"/>
      <c r="Y7" s="206"/>
      <c r="Z7" s="206"/>
      <c r="AA7" s="206" t="s">
        <v>69</v>
      </c>
      <c r="AB7" s="200">
        <v>25</v>
      </c>
      <c r="AC7" s="200">
        <v>15</v>
      </c>
      <c r="AD7" s="200">
        <v>13</v>
      </c>
      <c r="AE7" s="200">
        <v>8</v>
      </c>
      <c r="AF7" s="200">
        <v>6</v>
      </c>
      <c r="AG7" s="200">
        <v>4</v>
      </c>
      <c r="AH7" s="200">
        <v>3</v>
      </c>
      <c r="AI7" s="200">
        <v>2</v>
      </c>
      <c r="AJ7" s="200">
        <v>1</v>
      </c>
      <c r="AK7" s="200">
        <v>0</v>
      </c>
    </row>
    <row r="8" spans="1:37" x14ac:dyDescent="0.25">
      <c r="A8" s="166"/>
      <c r="B8" s="197"/>
      <c r="C8" s="167"/>
      <c r="D8" s="167"/>
      <c r="E8" s="167"/>
      <c r="F8" s="167"/>
      <c r="G8" s="167"/>
      <c r="H8" s="167"/>
      <c r="I8" s="167"/>
      <c r="J8" s="145"/>
      <c r="K8" s="637"/>
      <c r="L8" s="166"/>
      <c r="M8" s="214"/>
      <c r="Y8" s="206"/>
      <c r="Z8" s="206"/>
      <c r="AA8" s="206" t="s">
        <v>70</v>
      </c>
      <c r="AB8" s="200">
        <v>15</v>
      </c>
      <c r="AC8" s="200">
        <v>10</v>
      </c>
      <c r="AD8" s="200">
        <v>7</v>
      </c>
      <c r="AE8" s="200">
        <v>5</v>
      </c>
      <c r="AF8" s="200">
        <v>4</v>
      </c>
      <c r="AG8" s="200">
        <v>3</v>
      </c>
      <c r="AH8" s="200">
        <v>2</v>
      </c>
      <c r="AI8" s="200">
        <v>1</v>
      </c>
      <c r="AJ8" s="200">
        <v>0</v>
      </c>
      <c r="AK8" s="200">
        <v>0</v>
      </c>
    </row>
    <row r="9" spans="1:37" x14ac:dyDescent="0.25">
      <c r="A9" s="166" t="s">
        <v>53</v>
      </c>
      <c r="B9" s="196">
        <v>2</v>
      </c>
      <c r="C9" s="155" t="str">
        <f>IF($B9="","",VLOOKUP($B9,'A-VII.kcs.-U18-L elo'!$A$7:$O$22,5))</f>
        <v>0811240</v>
      </c>
      <c r="D9" s="155">
        <v>52</v>
      </c>
      <c r="E9" s="153" t="str">
        <f>UPPER(IF($B9="","",VLOOKUP($B9,'A-VII.kcs.-U18-L elo'!$A$7:$O$22,2)))</f>
        <v>SZOKODI</v>
      </c>
      <c r="F9" s="156"/>
      <c r="G9" s="153" t="str">
        <f>IF($B9="","",VLOOKUP($B9,'A-VII.kcs.-U18-L elo'!$A$7:$O$22,3))</f>
        <v>Eszter Dorka</v>
      </c>
      <c r="H9" s="156"/>
      <c r="I9" s="153" t="str">
        <f>IF($B9="","",VLOOKUP($B9,'A-VII.kcs.-U18-L elo'!$A$7:$O$22,4))</f>
        <v>Siófoki Perczel M.Gimn.</v>
      </c>
      <c r="J9" s="145"/>
      <c r="K9" s="638" t="s">
        <v>694</v>
      </c>
      <c r="L9" s="208"/>
      <c r="M9" s="213"/>
      <c r="Y9" s="206"/>
      <c r="Z9" s="206"/>
      <c r="AA9" s="206" t="s">
        <v>71</v>
      </c>
      <c r="AB9" s="200">
        <v>10</v>
      </c>
      <c r="AC9" s="200">
        <v>6</v>
      </c>
      <c r="AD9" s="200">
        <v>4</v>
      </c>
      <c r="AE9" s="200">
        <v>2</v>
      </c>
      <c r="AF9" s="200">
        <v>1</v>
      </c>
      <c r="AG9" s="200">
        <v>0</v>
      </c>
      <c r="AH9" s="200">
        <v>0</v>
      </c>
      <c r="AI9" s="200">
        <v>0</v>
      </c>
      <c r="AJ9" s="200">
        <v>0</v>
      </c>
      <c r="AK9" s="200">
        <v>0</v>
      </c>
    </row>
    <row r="10" spans="1:37" x14ac:dyDescent="0.25">
      <c r="A10" s="166"/>
      <c r="B10" s="197"/>
      <c r="C10" s="167"/>
      <c r="D10" s="167"/>
      <c r="E10" s="167"/>
      <c r="F10" s="167"/>
      <c r="G10" s="167"/>
      <c r="H10" s="167"/>
      <c r="I10" s="167"/>
      <c r="J10" s="145"/>
      <c r="K10" s="166"/>
      <c r="L10" s="166"/>
      <c r="M10" s="214"/>
      <c r="Y10" s="206"/>
      <c r="Z10" s="206"/>
      <c r="AA10" s="206" t="s">
        <v>72</v>
      </c>
      <c r="AB10" s="200">
        <v>6</v>
      </c>
      <c r="AC10" s="200">
        <v>3</v>
      </c>
      <c r="AD10" s="200">
        <v>2</v>
      </c>
      <c r="AE10" s="200">
        <v>1</v>
      </c>
      <c r="AF10" s="200">
        <v>0</v>
      </c>
      <c r="AG10" s="200">
        <v>0</v>
      </c>
      <c r="AH10" s="200">
        <v>0</v>
      </c>
      <c r="AI10" s="200">
        <v>0</v>
      </c>
      <c r="AJ10" s="200">
        <v>0</v>
      </c>
      <c r="AK10" s="200">
        <v>0</v>
      </c>
    </row>
    <row r="11" spans="1:37" x14ac:dyDescent="0.25">
      <c r="A11" s="166" t="s">
        <v>54</v>
      </c>
      <c r="B11" s="196"/>
      <c r="C11" s="155" t="str">
        <f>IF($B11="","",VLOOKUP($B11,'A-VII.kcs.-U18-L elo'!$A$7:$O$22,5))</f>
        <v/>
      </c>
      <c r="D11" s="155" t="str">
        <f>IF($B11="","",VLOOKUP($B11,'A-VII.kcs.-U18-L elo'!$A$7:$O$22,15))</f>
        <v/>
      </c>
      <c r="E11" s="153" t="str">
        <f>UPPER(IF($B11="","",VLOOKUP($B11,'A-VII.kcs.-U18-L elo'!$A$7:$O$22,2)))</f>
        <v/>
      </c>
      <c r="F11" s="156"/>
      <c r="G11" s="153" t="str">
        <f>IF($B11="","",VLOOKUP($B11,'A-VII.kcs.-U18-L elo'!$A$7:$O$22,3))</f>
        <v/>
      </c>
      <c r="H11" s="156"/>
      <c r="I11" s="153" t="str">
        <f>IF($B11="","",VLOOKUP($B11,'A-VII.kcs.-U18-L elo'!$A$7:$O$22,4))</f>
        <v/>
      </c>
      <c r="J11" s="145"/>
      <c r="K11" s="212"/>
      <c r="L11" s="208" t="str">
        <f>IF(K11="","",CONCATENATE(VLOOKUP($Y$3,$AB$1:$AK$1,K11)," pont"))</f>
        <v/>
      </c>
      <c r="M11" s="213"/>
      <c r="Y11" s="206"/>
      <c r="Z11" s="206"/>
      <c r="AA11" s="206" t="s">
        <v>77</v>
      </c>
      <c r="AB11" s="200">
        <v>3</v>
      </c>
      <c r="AC11" s="200">
        <v>2</v>
      </c>
      <c r="AD11" s="200">
        <v>1</v>
      </c>
      <c r="AE11" s="200">
        <v>0</v>
      </c>
      <c r="AF11" s="200">
        <v>0</v>
      </c>
      <c r="AG11" s="200">
        <v>0</v>
      </c>
      <c r="AH11" s="200">
        <v>0</v>
      </c>
      <c r="AI11" s="200">
        <v>0</v>
      </c>
      <c r="AJ11" s="200">
        <v>0</v>
      </c>
      <c r="AK11" s="200">
        <v>0</v>
      </c>
    </row>
    <row r="12" spans="1:37" x14ac:dyDescent="0.25">
      <c r="A12" s="145"/>
      <c r="B12" s="145"/>
      <c r="C12" s="145"/>
      <c r="D12" s="145"/>
      <c r="E12" s="145"/>
      <c r="F12" s="145"/>
      <c r="G12" s="145"/>
      <c r="H12" s="145"/>
      <c r="I12" s="145"/>
      <c r="J12" s="145"/>
      <c r="K12" s="145"/>
      <c r="L12" s="145"/>
      <c r="M12" s="145"/>
      <c r="Y12" s="206"/>
      <c r="Z12" s="206"/>
      <c r="AA12" s="206" t="s">
        <v>73</v>
      </c>
      <c r="AB12" s="210">
        <v>0</v>
      </c>
      <c r="AC12" s="210">
        <v>0</v>
      </c>
      <c r="AD12" s="210">
        <v>0</v>
      </c>
      <c r="AE12" s="210">
        <v>0</v>
      </c>
      <c r="AF12" s="210">
        <v>0</v>
      </c>
      <c r="AG12" s="210">
        <v>0</v>
      </c>
      <c r="AH12" s="210">
        <v>0</v>
      </c>
      <c r="AI12" s="210">
        <v>0</v>
      </c>
      <c r="AJ12" s="210">
        <v>0</v>
      </c>
      <c r="AK12" s="210">
        <v>0</v>
      </c>
    </row>
    <row r="13" spans="1:37" x14ac:dyDescent="0.25">
      <c r="A13" s="145"/>
      <c r="B13" s="145"/>
      <c r="C13" s="145"/>
      <c r="D13" s="145"/>
      <c r="E13" s="145"/>
      <c r="F13" s="145"/>
      <c r="G13" s="145"/>
      <c r="H13" s="145"/>
      <c r="I13" s="145"/>
      <c r="J13" s="145"/>
      <c r="K13" s="145"/>
      <c r="L13" s="145"/>
      <c r="M13" s="145"/>
      <c r="Y13" s="206"/>
      <c r="Z13" s="206"/>
      <c r="AA13" s="206" t="s">
        <v>74</v>
      </c>
      <c r="AB13" s="210">
        <v>0</v>
      </c>
      <c r="AC13" s="210">
        <v>0</v>
      </c>
      <c r="AD13" s="210">
        <v>0</v>
      </c>
      <c r="AE13" s="210">
        <v>0</v>
      </c>
      <c r="AF13" s="210">
        <v>0</v>
      </c>
      <c r="AG13" s="210">
        <v>0</v>
      </c>
      <c r="AH13" s="210">
        <v>0</v>
      </c>
      <c r="AI13" s="210">
        <v>0</v>
      </c>
      <c r="AJ13" s="210">
        <v>0</v>
      </c>
      <c r="AK13" s="210">
        <v>0</v>
      </c>
    </row>
    <row r="14" spans="1:37" x14ac:dyDescent="0.25">
      <c r="A14" s="145"/>
      <c r="B14" s="145"/>
      <c r="C14" s="145"/>
      <c r="D14" s="145"/>
      <c r="E14" s="145"/>
      <c r="F14" s="145"/>
      <c r="G14" s="145"/>
      <c r="H14" s="145"/>
      <c r="I14" s="145"/>
      <c r="J14" s="145"/>
      <c r="K14" s="145"/>
      <c r="L14" s="145"/>
      <c r="M14" s="145"/>
      <c r="Y14" s="206"/>
      <c r="Z14" s="206"/>
      <c r="AA14" s="206"/>
      <c r="AB14" s="206"/>
      <c r="AC14" s="206"/>
      <c r="AD14" s="206"/>
      <c r="AE14" s="206"/>
      <c r="AF14" s="206"/>
      <c r="AG14" s="206"/>
      <c r="AH14" s="206"/>
      <c r="AI14" s="206"/>
      <c r="AJ14" s="206"/>
      <c r="AK14" s="206"/>
    </row>
    <row r="15" spans="1:37" x14ac:dyDescent="0.25">
      <c r="A15" s="145"/>
      <c r="B15" s="145"/>
      <c r="C15" s="145"/>
      <c r="D15" s="145"/>
      <c r="E15" s="145"/>
      <c r="F15" s="145"/>
      <c r="G15" s="145"/>
      <c r="H15" s="145"/>
      <c r="I15" s="145"/>
      <c r="J15" s="145"/>
      <c r="K15" s="145"/>
      <c r="L15" s="145"/>
      <c r="M15" s="145"/>
      <c r="Y15" s="206"/>
      <c r="Z15" s="206"/>
      <c r="AA15" s="206"/>
      <c r="AB15" s="206"/>
      <c r="AC15" s="206"/>
      <c r="AD15" s="206"/>
      <c r="AE15" s="206"/>
      <c r="AF15" s="206"/>
      <c r="AG15" s="206"/>
      <c r="AH15" s="206"/>
      <c r="AI15" s="206"/>
      <c r="AJ15" s="206"/>
      <c r="AK15" s="206"/>
    </row>
    <row r="16" spans="1:37" x14ac:dyDescent="0.25">
      <c r="A16" s="145"/>
      <c r="B16" s="145"/>
      <c r="C16" s="145"/>
      <c r="D16" s="145"/>
      <c r="E16" s="145"/>
      <c r="F16" s="145"/>
      <c r="G16" s="145"/>
      <c r="H16" s="145"/>
      <c r="I16" s="145"/>
      <c r="J16" s="145"/>
      <c r="K16" s="145"/>
      <c r="L16" s="145"/>
      <c r="M16" s="145"/>
      <c r="Y16" s="206"/>
      <c r="Z16" s="206"/>
      <c r="AA16" s="206" t="s">
        <v>52</v>
      </c>
      <c r="AB16" s="206">
        <v>300</v>
      </c>
      <c r="AC16" s="206">
        <v>250</v>
      </c>
      <c r="AD16" s="206">
        <v>220</v>
      </c>
      <c r="AE16" s="206">
        <v>180</v>
      </c>
      <c r="AF16" s="206">
        <v>160</v>
      </c>
      <c r="AG16" s="206">
        <v>150</v>
      </c>
      <c r="AH16" s="206">
        <v>140</v>
      </c>
      <c r="AI16" s="206">
        <v>130</v>
      </c>
      <c r="AJ16" s="206">
        <v>120</v>
      </c>
      <c r="AK16" s="206">
        <v>110</v>
      </c>
    </row>
    <row r="17" spans="1:37" x14ac:dyDescent="0.25">
      <c r="A17" s="145"/>
      <c r="B17" s="145"/>
      <c r="C17" s="145"/>
      <c r="D17" s="145"/>
      <c r="E17" s="145"/>
      <c r="F17" s="145"/>
      <c r="G17" s="145"/>
      <c r="H17" s="145"/>
      <c r="I17" s="145"/>
      <c r="J17" s="145"/>
      <c r="K17" s="145"/>
      <c r="L17" s="145"/>
      <c r="M17" s="145"/>
      <c r="Y17" s="206"/>
      <c r="Z17" s="206"/>
      <c r="AA17" s="206" t="s">
        <v>65</v>
      </c>
      <c r="AB17" s="206">
        <v>250</v>
      </c>
      <c r="AC17" s="206">
        <v>200</v>
      </c>
      <c r="AD17" s="206">
        <v>160</v>
      </c>
      <c r="AE17" s="206">
        <v>140</v>
      </c>
      <c r="AF17" s="206">
        <v>120</v>
      </c>
      <c r="AG17" s="206">
        <v>110</v>
      </c>
      <c r="AH17" s="206">
        <v>100</v>
      </c>
      <c r="AI17" s="206">
        <v>90</v>
      </c>
      <c r="AJ17" s="206">
        <v>80</v>
      </c>
      <c r="AK17" s="206">
        <v>70</v>
      </c>
    </row>
    <row r="18" spans="1:37" ht="18.75" customHeight="1" x14ac:dyDescent="0.25">
      <c r="A18" s="145"/>
      <c r="B18" s="676"/>
      <c r="C18" s="676"/>
      <c r="D18" s="673" t="str">
        <f>E7</f>
        <v>FERENCZI-BALOGH</v>
      </c>
      <c r="E18" s="673"/>
      <c r="F18" s="673" t="str">
        <f>E9</f>
        <v>SZOKODI</v>
      </c>
      <c r="G18" s="673"/>
      <c r="H18" s="673" t="str">
        <f>E11</f>
        <v/>
      </c>
      <c r="I18" s="673"/>
      <c r="J18" s="145"/>
      <c r="K18" s="145"/>
      <c r="L18" s="145"/>
      <c r="M18" s="145"/>
      <c r="Y18" s="206"/>
      <c r="Z18" s="206"/>
      <c r="AA18" s="206" t="s">
        <v>66</v>
      </c>
      <c r="AB18" s="206">
        <v>200</v>
      </c>
      <c r="AC18" s="206">
        <v>150</v>
      </c>
      <c r="AD18" s="206">
        <v>130</v>
      </c>
      <c r="AE18" s="206">
        <v>110</v>
      </c>
      <c r="AF18" s="206">
        <v>95</v>
      </c>
      <c r="AG18" s="206">
        <v>80</v>
      </c>
      <c r="AH18" s="206">
        <v>70</v>
      </c>
      <c r="AI18" s="206">
        <v>60</v>
      </c>
      <c r="AJ18" s="206">
        <v>55</v>
      </c>
      <c r="AK18" s="206">
        <v>50</v>
      </c>
    </row>
    <row r="19" spans="1:37" ht="18.75" customHeight="1" x14ac:dyDescent="0.25">
      <c r="A19" s="198" t="s">
        <v>52</v>
      </c>
      <c r="B19" s="666" t="str">
        <f>E7</f>
        <v>FERENCZI-BALOGH</v>
      </c>
      <c r="C19" s="666"/>
      <c r="D19" s="667"/>
      <c r="E19" s="667"/>
      <c r="F19" s="668" t="s">
        <v>789</v>
      </c>
      <c r="G19" s="669"/>
      <c r="H19" s="670"/>
      <c r="I19" s="670"/>
      <c r="J19" s="145"/>
      <c r="K19" s="145"/>
      <c r="L19" s="145"/>
      <c r="M19" s="145"/>
      <c r="Y19" s="206"/>
      <c r="Z19" s="206"/>
      <c r="AA19" s="206" t="s">
        <v>67</v>
      </c>
      <c r="AB19" s="206">
        <v>150</v>
      </c>
      <c r="AC19" s="206">
        <v>120</v>
      </c>
      <c r="AD19" s="206">
        <v>100</v>
      </c>
      <c r="AE19" s="206">
        <v>80</v>
      </c>
      <c r="AF19" s="206">
        <v>70</v>
      </c>
      <c r="AG19" s="206">
        <v>60</v>
      </c>
      <c r="AH19" s="206">
        <v>55</v>
      </c>
      <c r="AI19" s="206">
        <v>50</v>
      </c>
      <c r="AJ19" s="206">
        <v>45</v>
      </c>
      <c r="AK19" s="206">
        <v>40</v>
      </c>
    </row>
    <row r="20" spans="1:37" ht="18.75" customHeight="1" x14ac:dyDescent="0.25">
      <c r="A20" s="198" t="s">
        <v>53</v>
      </c>
      <c r="B20" s="666" t="str">
        <f>E9</f>
        <v>SZOKODI</v>
      </c>
      <c r="C20" s="666"/>
      <c r="D20" s="668" t="s">
        <v>775</v>
      </c>
      <c r="E20" s="669"/>
      <c r="F20" s="667"/>
      <c r="G20" s="667"/>
      <c r="H20" s="670"/>
      <c r="I20" s="670"/>
      <c r="J20" s="145"/>
      <c r="K20" s="145"/>
      <c r="L20" s="145"/>
      <c r="M20" s="145"/>
      <c r="Y20" s="206"/>
      <c r="Z20" s="206"/>
      <c r="AA20" s="206" t="s">
        <v>68</v>
      </c>
      <c r="AB20" s="206">
        <v>120</v>
      </c>
      <c r="AC20" s="206">
        <v>90</v>
      </c>
      <c r="AD20" s="206">
        <v>65</v>
      </c>
      <c r="AE20" s="206">
        <v>55</v>
      </c>
      <c r="AF20" s="206">
        <v>50</v>
      </c>
      <c r="AG20" s="206">
        <v>45</v>
      </c>
      <c r="AH20" s="206">
        <v>40</v>
      </c>
      <c r="AI20" s="206">
        <v>35</v>
      </c>
      <c r="AJ20" s="206">
        <v>25</v>
      </c>
      <c r="AK20" s="206">
        <v>20</v>
      </c>
    </row>
    <row r="21" spans="1:37" ht="18.75" customHeight="1" x14ac:dyDescent="0.25">
      <c r="A21" s="198" t="s">
        <v>54</v>
      </c>
      <c r="B21" s="666" t="str">
        <f>E11</f>
        <v/>
      </c>
      <c r="C21" s="666"/>
      <c r="D21" s="670"/>
      <c r="E21" s="670"/>
      <c r="F21" s="670"/>
      <c r="G21" s="670"/>
      <c r="H21" s="671"/>
      <c r="I21" s="671"/>
      <c r="J21" s="145"/>
      <c r="K21" s="145"/>
      <c r="L21" s="145"/>
      <c r="M21" s="145"/>
      <c r="Y21" s="206"/>
      <c r="Z21" s="206"/>
      <c r="AA21" s="206" t="s">
        <v>69</v>
      </c>
      <c r="AB21" s="206">
        <v>90</v>
      </c>
      <c r="AC21" s="206">
        <v>60</v>
      </c>
      <c r="AD21" s="206">
        <v>45</v>
      </c>
      <c r="AE21" s="206">
        <v>34</v>
      </c>
      <c r="AF21" s="206">
        <v>27</v>
      </c>
      <c r="AG21" s="206">
        <v>22</v>
      </c>
      <c r="AH21" s="206">
        <v>18</v>
      </c>
      <c r="AI21" s="206">
        <v>15</v>
      </c>
      <c r="AJ21" s="206">
        <v>12</v>
      </c>
      <c r="AK21" s="206">
        <v>9</v>
      </c>
    </row>
    <row r="22" spans="1:37" x14ac:dyDescent="0.25">
      <c r="A22" s="145"/>
      <c r="B22" s="145"/>
      <c r="C22" s="145"/>
      <c r="D22" s="145"/>
      <c r="E22" s="145"/>
      <c r="F22" s="145"/>
      <c r="G22" s="145"/>
      <c r="H22" s="145"/>
      <c r="I22" s="145"/>
      <c r="J22" s="145"/>
      <c r="K22" s="145"/>
      <c r="L22" s="145"/>
      <c r="M22" s="145"/>
      <c r="Y22" s="206"/>
      <c r="Z22" s="206"/>
      <c r="AA22" s="206" t="s">
        <v>70</v>
      </c>
      <c r="AB22" s="206">
        <v>60</v>
      </c>
      <c r="AC22" s="206">
        <v>40</v>
      </c>
      <c r="AD22" s="206">
        <v>30</v>
      </c>
      <c r="AE22" s="206">
        <v>20</v>
      </c>
      <c r="AF22" s="206">
        <v>18</v>
      </c>
      <c r="AG22" s="206">
        <v>15</v>
      </c>
      <c r="AH22" s="206">
        <v>12</v>
      </c>
      <c r="AI22" s="206">
        <v>10</v>
      </c>
      <c r="AJ22" s="206">
        <v>8</v>
      </c>
      <c r="AK22" s="206">
        <v>6</v>
      </c>
    </row>
    <row r="23" spans="1:37" x14ac:dyDescent="0.25">
      <c r="A23" s="145"/>
      <c r="B23" s="145"/>
      <c r="C23" s="145"/>
      <c r="D23" s="145"/>
      <c r="E23" s="145"/>
      <c r="F23" s="145"/>
      <c r="G23" s="145"/>
      <c r="H23" s="145"/>
      <c r="I23" s="145"/>
      <c r="J23" s="145"/>
      <c r="K23" s="145"/>
      <c r="L23" s="145"/>
      <c r="M23" s="145"/>
      <c r="Y23" s="206"/>
      <c r="Z23" s="206"/>
      <c r="AA23" s="206" t="s">
        <v>71</v>
      </c>
      <c r="AB23" s="206">
        <v>40</v>
      </c>
      <c r="AC23" s="206">
        <v>25</v>
      </c>
      <c r="AD23" s="206">
        <v>18</v>
      </c>
      <c r="AE23" s="206">
        <v>13</v>
      </c>
      <c r="AF23" s="206">
        <v>8</v>
      </c>
      <c r="AG23" s="206">
        <v>7</v>
      </c>
      <c r="AH23" s="206">
        <v>6</v>
      </c>
      <c r="AI23" s="206">
        <v>5</v>
      </c>
      <c r="AJ23" s="206">
        <v>4</v>
      </c>
      <c r="AK23" s="206">
        <v>3</v>
      </c>
    </row>
    <row r="24" spans="1:37" x14ac:dyDescent="0.25">
      <c r="A24" s="145"/>
      <c r="B24" s="145"/>
      <c r="C24" s="145"/>
      <c r="D24" s="145"/>
      <c r="E24" s="145"/>
      <c r="F24" s="145"/>
      <c r="G24" s="145"/>
      <c r="H24" s="145"/>
      <c r="I24" s="145"/>
      <c r="J24" s="145"/>
      <c r="K24" s="145"/>
      <c r="L24" s="145"/>
      <c r="M24" s="145"/>
      <c r="Y24" s="206"/>
      <c r="Z24" s="206"/>
      <c r="AA24" s="206" t="s">
        <v>72</v>
      </c>
      <c r="AB24" s="206">
        <v>25</v>
      </c>
      <c r="AC24" s="206">
        <v>15</v>
      </c>
      <c r="AD24" s="206">
        <v>13</v>
      </c>
      <c r="AE24" s="206">
        <v>7</v>
      </c>
      <c r="AF24" s="206">
        <v>6</v>
      </c>
      <c r="AG24" s="206">
        <v>5</v>
      </c>
      <c r="AH24" s="206">
        <v>4</v>
      </c>
      <c r="AI24" s="206">
        <v>3</v>
      </c>
      <c r="AJ24" s="206">
        <v>2</v>
      </c>
      <c r="AK24" s="206">
        <v>1</v>
      </c>
    </row>
    <row r="25" spans="1:37" x14ac:dyDescent="0.25">
      <c r="A25" s="145"/>
      <c r="B25" s="145"/>
      <c r="C25" s="145"/>
      <c r="D25" s="145"/>
      <c r="E25" s="145"/>
      <c r="F25" s="145"/>
      <c r="G25" s="145"/>
      <c r="H25" s="145"/>
      <c r="I25" s="145"/>
      <c r="J25" s="145"/>
      <c r="K25" s="145"/>
      <c r="L25" s="145"/>
      <c r="M25" s="145"/>
      <c r="Y25" s="206"/>
      <c r="Z25" s="206"/>
      <c r="AA25" s="206" t="s">
        <v>77</v>
      </c>
      <c r="AB25" s="206">
        <v>15</v>
      </c>
      <c r="AC25" s="206">
        <v>10</v>
      </c>
      <c r="AD25" s="206">
        <v>8</v>
      </c>
      <c r="AE25" s="206">
        <v>4</v>
      </c>
      <c r="AF25" s="206">
        <v>3</v>
      </c>
      <c r="AG25" s="206">
        <v>2</v>
      </c>
      <c r="AH25" s="206">
        <v>1</v>
      </c>
      <c r="AI25" s="206">
        <v>0</v>
      </c>
      <c r="AJ25" s="206">
        <v>0</v>
      </c>
      <c r="AK25" s="206">
        <v>0</v>
      </c>
    </row>
    <row r="26" spans="1:37" x14ac:dyDescent="0.25">
      <c r="A26" s="145"/>
      <c r="B26" s="145"/>
      <c r="C26" s="145"/>
      <c r="D26" s="145"/>
      <c r="E26" s="145"/>
      <c r="F26" s="145"/>
      <c r="G26" s="145"/>
      <c r="H26" s="145"/>
      <c r="I26" s="145"/>
      <c r="J26" s="145"/>
      <c r="K26" s="145"/>
      <c r="L26" s="145"/>
      <c r="M26" s="145"/>
      <c r="Y26" s="206"/>
      <c r="Z26" s="206"/>
      <c r="AA26" s="206" t="s">
        <v>73</v>
      </c>
      <c r="AB26" s="206">
        <v>10</v>
      </c>
      <c r="AC26" s="206">
        <v>6</v>
      </c>
      <c r="AD26" s="206">
        <v>4</v>
      </c>
      <c r="AE26" s="206">
        <v>2</v>
      </c>
      <c r="AF26" s="206">
        <v>1</v>
      </c>
      <c r="AG26" s="206">
        <v>0</v>
      </c>
      <c r="AH26" s="206">
        <v>0</v>
      </c>
      <c r="AI26" s="206">
        <v>0</v>
      </c>
      <c r="AJ26" s="206">
        <v>0</v>
      </c>
      <c r="AK26" s="206">
        <v>0</v>
      </c>
    </row>
    <row r="27" spans="1:37" x14ac:dyDescent="0.25">
      <c r="A27" s="145"/>
      <c r="B27" s="145"/>
      <c r="C27" s="145"/>
      <c r="D27" s="145"/>
      <c r="E27" s="145"/>
      <c r="F27" s="145"/>
      <c r="G27" s="145"/>
      <c r="H27" s="145"/>
      <c r="I27" s="145"/>
      <c r="J27" s="145"/>
      <c r="K27" s="145"/>
      <c r="L27" s="145"/>
      <c r="M27" s="145"/>
      <c r="Y27" s="206"/>
      <c r="Z27" s="206"/>
      <c r="AA27" s="206" t="s">
        <v>74</v>
      </c>
      <c r="AB27" s="206">
        <v>3</v>
      </c>
      <c r="AC27" s="206">
        <v>2</v>
      </c>
      <c r="AD27" s="206">
        <v>1</v>
      </c>
      <c r="AE27" s="206">
        <v>0</v>
      </c>
      <c r="AF27" s="206">
        <v>0</v>
      </c>
      <c r="AG27" s="206">
        <v>0</v>
      </c>
      <c r="AH27" s="206">
        <v>0</v>
      </c>
      <c r="AI27" s="206">
        <v>0</v>
      </c>
      <c r="AJ27" s="206">
        <v>0</v>
      </c>
      <c r="AK27" s="206">
        <v>0</v>
      </c>
    </row>
    <row r="28" spans="1:37" x14ac:dyDescent="0.25">
      <c r="A28" s="145"/>
      <c r="B28" s="145"/>
      <c r="C28" s="145"/>
      <c r="D28" s="145"/>
      <c r="E28" s="145"/>
      <c r="F28" s="145"/>
      <c r="G28" s="145"/>
      <c r="H28" s="145"/>
      <c r="I28" s="145"/>
      <c r="J28" s="145"/>
      <c r="K28" s="145"/>
      <c r="L28" s="145"/>
      <c r="M28" s="145"/>
    </row>
    <row r="29" spans="1:37" x14ac:dyDescent="0.25">
      <c r="A29" s="145"/>
      <c r="B29" s="145"/>
      <c r="C29" s="145"/>
      <c r="D29" s="145"/>
      <c r="E29" s="145"/>
      <c r="F29" s="145"/>
      <c r="G29" s="145"/>
      <c r="H29" s="145"/>
      <c r="I29" s="145"/>
      <c r="J29" s="145"/>
      <c r="K29" s="145"/>
      <c r="L29" s="145"/>
      <c r="M29" s="145"/>
    </row>
    <row r="30" spans="1:37" x14ac:dyDescent="0.25">
      <c r="A30" s="145"/>
      <c r="B30" s="145"/>
      <c r="C30" s="145"/>
      <c r="D30" s="145"/>
      <c r="E30" s="145"/>
      <c r="F30" s="145"/>
      <c r="G30" s="145"/>
      <c r="H30" s="145"/>
      <c r="I30" s="145"/>
      <c r="J30" s="145"/>
      <c r="K30" s="145"/>
      <c r="L30" s="145"/>
      <c r="M30" s="145"/>
    </row>
    <row r="31" spans="1:37" x14ac:dyDescent="0.25">
      <c r="A31" s="145"/>
      <c r="B31" s="145"/>
      <c r="C31" s="145"/>
      <c r="D31" s="145"/>
      <c r="E31" s="145"/>
      <c r="F31" s="145"/>
      <c r="G31" s="145"/>
      <c r="H31" s="145"/>
      <c r="I31" s="145"/>
      <c r="J31" s="145"/>
      <c r="K31" s="145"/>
      <c r="L31" s="145"/>
      <c r="M31" s="145"/>
    </row>
    <row r="32" spans="1:37" x14ac:dyDescent="0.25">
      <c r="A32" s="145"/>
      <c r="B32" s="145"/>
      <c r="C32" s="145"/>
      <c r="D32" s="145"/>
      <c r="E32" s="145"/>
      <c r="F32" s="145"/>
      <c r="G32" s="145"/>
      <c r="H32" s="145"/>
      <c r="I32" s="145"/>
      <c r="J32" s="145"/>
      <c r="K32" s="145"/>
      <c r="L32" s="144"/>
      <c r="M32" s="144"/>
    </row>
    <row r="33" spans="1:18" x14ac:dyDescent="0.25">
      <c r="A33" s="68" t="s">
        <v>35</v>
      </c>
      <c r="B33" s="69"/>
      <c r="C33" s="117"/>
      <c r="D33" s="174" t="s">
        <v>2</v>
      </c>
      <c r="E33" s="175" t="s">
        <v>37</v>
      </c>
      <c r="F33" s="192"/>
      <c r="G33" s="174" t="s">
        <v>2</v>
      </c>
      <c r="H33" s="175" t="s">
        <v>46</v>
      </c>
      <c r="I33" s="78"/>
      <c r="J33" s="175" t="s">
        <v>47</v>
      </c>
      <c r="K33" s="77" t="s">
        <v>48</v>
      </c>
      <c r="L33" s="30"/>
      <c r="M33" s="237"/>
      <c r="N33" s="236"/>
      <c r="P33" s="168"/>
      <c r="Q33" s="168"/>
      <c r="R33" s="169"/>
    </row>
    <row r="34" spans="1:18" x14ac:dyDescent="0.25">
      <c r="A34" s="148" t="s">
        <v>36</v>
      </c>
      <c r="B34" s="149"/>
      <c r="C34" s="150"/>
      <c r="D34" s="176"/>
      <c r="E34" s="672"/>
      <c r="F34" s="672"/>
      <c r="G34" s="186" t="s">
        <v>3</v>
      </c>
      <c r="H34" s="149"/>
      <c r="I34" s="177"/>
      <c r="J34" s="187"/>
      <c r="K34" s="146" t="s">
        <v>38</v>
      </c>
      <c r="L34" s="193"/>
      <c r="M34" s="182"/>
      <c r="P34" s="170"/>
      <c r="Q34" s="170"/>
      <c r="R34" s="171"/>
    </row>
    <row r="35" spans="1:18" x14ac:dyDescent="0.25">
      <c r="A35" s="151" t="s">
        <v>45</v>
      </c>
      <c r="B35" s="76"/>
      <c r="C35" s="152"/>
      <c r="D35" s="179"/>
      <c r="E35" s="665"/>
      <c r="F35" s="665"/>
      <c r="G35" s="188" t="s">
        <v>4</v>
      </c>
      <c r="H35" s="180"/>
      <c r="I35" s="181"/>
      <c r="J35" s="41"/>
      <c r="K35" s="190"/>
      <c r="L35" s="144"/>
      <c r="M35" s="185"/>
      <c r="P35" s="171"/>
      <c r="Q35" s="172"/>
      <c r="R35" s="171"/>
    </row>
    <row r="36" spans="1:18" x14ac:dyDescent="0.25">
      <c r="A36" s="89"/>
      <c r="B36" s="90"/>
      <c r="C36" s="91"/>
      <c r="D36" s="179"/>
      <c r="E36" s="183"/>
      <c r="F36" s="145"/>
      <c r="G36" s="188" t="s">
        <v>5</v>
      </c>
      <c r="H36" s="180"/>
      <c r="I36" s="181"/>
      <c r="J36" s="41"/>
      <c r="K36" s="146" t="s">
        <v>39</v>
      </c>
      <c r="L36" s="193"/>
      <c r="M36" s="178"/>
      <c r="P36" s="170"/>
      <c r="Q36" s="170"/>
      <c r="R36" s="171"/>
    </row>
    <row r="37" spans="1:18" x14ac:dyDescent="0.25">
      <c r="A37" s="70"/>
      <c r="B37" s="115"/>
      <c r="C37" s="71"/>
      <c r="D37" s="179"/>
      <c r="E37" s="183"/>
      <c r="F37" s="145"/>
      <c r="G37" s="188" t="s">
        <v>6</v>
      </c>
      <c r="H37" s="180"/>
      <c r="I37" s="181"/>
      <c r="J37" s="41"/>
      <c r="K37" s="191"/>
      <c r="L37" s="145"/>
      <c r="M37" s="182"/>
      <c r="P37" s="171"/>
      <c r="Q37" s="172"/>
      <c r="R37" s="171"/>
    </row>
    <row r="38" spans="1:18" x14ac:dyDescent="0.25">
      <c r="A38" s="80"/>
      <c r="B38" s="92"/>
      <c r="C38" s="116"/>
      <c r="D38" s="179"/>
      <c r="E38" s="183"/>
      <c r="F38" s="145"/>
      <c r="G38" s="188" t="s">
        <v>7</v>
      </c>
      <c r="H38" s="180"/>
      <c r="I38" s="181"/>
      <c r="J38" s="41"/>
      <c r="K38" s="151"/>
      <c r="L38" s="144"/>
      <c r="M38" s="185"/>
      <c r="P38" s="171"/>
      <c r="Q38" s="172"/>
      <c r="R38" s="171"/>
    </row>
    <row r="39" spans="1:18" x14ac:dyDescent="0.25">
      <c r="A39" s="81"/>
      <c r="B39" s="21"/>
      <c r="C39" s="71"/>
      <c r="D39" s="179"/>
      <c r="E39" s="183"/>
      <c r="F39" s="145"/>
      <c r="G39" s="188" t="s">
        <v>8</v>
      </c>
      <c r="H39" s="180"/>
      <c r="I39" s="181"/>
      <c r="J39" s="41"/>
      <c r="K39" s="146" t="s">
        <v>28</v>
      </c>
      <c r="L39" s="193"/>
      <c r="M39" s="178"/>
      <c r="P39" s="170"/>
      <c r="Q39" s="170"/>
      <c r="R39" s="171"/>
    </row>
    <row r="40" spans="1:18" x14ac:dyDescent="0.25">
      <c r="A40" s="81"/>
      <c r="B40" s="21"/>
      <c r="C40" s="87"/>
      <c r="D40" s="179"/>
      <c r="E40" s="183"/>
      <c r="F40" s="145"/>
      <c r="G40" s="188" t="s">
        <v>9</v>
      </c>
      <c r="H40" s="180"/>
      <c r="I40" s="181"/>
      <c r="J40" s="41"/>
      <c r="K40" s="191"/>
      <c r="L40" s="145"/>
      <c r="M40" s="182"/>
      <c r="P40" s="171"/>
      <c r="Q40" s="172"/>
      <c r="R40" s="171"/>
    </row>
    <row r="41" spans="1:18" x14ac:dyDescent="0.25">
      <c r="A41" s="82"/>
      <c r="B41" s="79"/>
      <c r="C41" s="88"/>
      <c r="D41" s="184"/>
      <c r="E41" s="72"/>
      <c r="F41" s="144"/>
      <c r="G41" s="189" t="s">
        <v>10</v>
      </c>
      <c r="H41" s="76"/>
      <c r="I41" s="147"/>
      <c r="J41" s="73"/>
      <c r="K41" s="151" t="str">
        <f>L4</f>
        <v>Nagyistók-Nádasi Judit</v>
      </c>
      <c r="L41" s="144"/>
      <c r="M41" s="185"/>
      <c r="P41" s="171"/>
      <c r="Q41" s="172"/>
      <c r="R41" s="173"/>
    </row>
  </sheetData>
  <mergeCells count="20">
    <mergeCell ref="H18:I18"/>
    <mergeCell ref="A1:F1"/>
    <mergeCell ref="A4:C4"/>
    <mergeCell ref="B18:C18"/>
    <mergeCell ref="D18:E18"/>
    <mergeCell ref="F18:G18"/>
    <mergeCell ref="E35:F35"/>
    <mergeCell ref="B19:C19"/>
    <mergeCell ref="D19:E19"/>
    <mergeCell ref="F19:G19"/>
    <mergeCell ref="H19:I19"/>
    <mergeCell ref="B20:C20"/>
    <mergeCell ref="D20:E20"/>
    <mergeCell ref="F20:G20"/>
    <mergeCell ref="H20:I20"/>
    <mergeCell ref="B21:C21"/>
    <mergeCell ref="D21:E21"/>
    <mergeCell ref="F21:G21"/>
    <mergeCell ref="H21:I21"/>
    <mergeCell ref="E34:F34"/>
  </mergeCells>
  <conditionalFormatting sqref="E7 E9 E11">
    <cfRule type="cellIs" dxfId="67" priority="2" stopIfTrue="1" operator="equal">
      <formula>"Bye"</formula>
    </cfRule>
  </conditionalFormatting>
  <conditionalFormatting sqref="R41">
    <cfRule type="expression" dxfId="66" priority="1" stopIfTrue="1">
      <formula>$O$1="CU"</formula>
    </cfRule>
  </conditionalFormatting>
  <printOptions horizontalCentered="1" verticalCentered="1"/>
  <pageMargins left="0" right="0" top="0.98425196850393704" bottom="0.98425196850393704" header="0.51181102362204722" footer="0.51181102362204722"/>
  <pageSetup paperSize="9" scale="90" orientation="portrait" horizontalDpi="4294967294" verticalDpi="1200" r:id="rId1"/>
  <headerFooter alignWithMargins="0"/>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33ABD5-8039-44DF-B1E2-AE6775F75D54}">
  <sheetPr codeName="Munka46">
    <tabColor indexed="11"/>
  </sheetPr>
  <dimension ref="A1:AK41"/>
  <sheetViews>
    <sheetView workbookViewId="0">
      <selection activeCell="H23" sqref="H23"/>
    </sheetView>
  </sheetViews>
  <sheetFormatPr defaultRowHeight="13.2" x14ac:dyDescent="0.25"/>
  <cols>
    <col min="1" max="1" width="5.44140625" style="270" customWidth="1"/>
    <col min="2" max="2" width="4.44140625" style="270" customWidth="1"/>
    <col min="3" max="3" width="8.33203125" style="270" customWidth="1"/>
    <col min="4" max="4" width="7.109375" style="270" customWidth="1"/>
    <col min="5" max="5" width="9.33203125" style="270" customWidth="1"/>
    <col min="6" max="6" width="7.109375" style="270" customWidth="1"/>
    <col min="7" max="7" width="10.109375" style="270" customWidth="1"/>
    <col min="8" max="8" width="7.109375" style="270" customWidth="1"/>
    <col min="9" max="9" width="14.109375" style="270" customWidth="1"/>
    <col min="10" max="10" width="7.88671875" style="270" customWidth="1"/>
    <col min="11" max="12" width="8.5546875" style="270" customWidth="1"/>
    <col min="13" max="13" width="7.88671875" style="270" customWidth="1"/>
    <col min="14" max="14" width="8.88671875" style="270"/>
    <col min="15" max="16" width="4.44140625" style="270" customWidth="1"/>
    <col min="17" max="17" width="12.109375" style="270" customWidth="1"/>
    <col min="18" max="18" width="7.88671875" style="270" customWidth="1"/>
    <col min="19" max="19" width="7.44140625" style="270" customWidth="1"/>
    <col min="20" max="24" width="8.88671875" style="270"/>
    <col min="25" max="37" width="0" style="270" hidden="1" customWidth="1"/>
    <col min="38" max="256" width="8.88671875" style="270"/>
    <col min="257" max="257" width="5.44140625" style="270" customWidth="1"/>
    <col min="258" max="258" width="4.44140625" style="270" customWidth="1"/>
    <col min="259" max="259" width="8.33203125" style="270" customWidth="1"/>
    <col min="260" max="260" width="7.109375" style="270" customWidth="1"/>
    <col min="261" max="261" width="9.33203125" style="270" customWidth="1"/>
    <col min="262" max="262" width="7.109375" style="270" customWidth="1"/>
    <col min="263" max="263" width="10.109375" style="270" customWidth="1"/>
    <col min="264" max="264" width="7.109375" style="270" customWidth="1"/>
    <col min="265" max="265" width="14.109375" style="270" customWidth="1"/>
    <col min="266" max="266" width="7.88671875" style="270" customWidth="1"/>
    <col min="267" max="268" width="8.5546875" style="270" customWidth="1"/>
    <col min="269" max="269" width="7.88671875" style="270" customWidth="1"/>
    <col min="270" max="270" width="8.88671875" style="270"/>
    <col min="271" max="272" width="4.44140625" style="270" customWidth="1"/>
    <col min="273" max="273" width="12.109375" style="270" customWidth="1"/>
    <col min="274" max="274" width="7.88671875" style="270" customWidth="1"/>
    <col min="275" max="275" width="7.44140625" style="270" customWidth="1"/>
    <col min="276" max="280" width="8.88671875" style="270"/>
    <col min="281" max="293" width="0" style="270" hidden="1" customWidth="1"/>
    <col min="294" max="512" width="8.88671875" style="270"/>
    <col min="513" max="513" width="5.44140625" style="270" customWidth="1"/>
    <col min="514" max="514" width="4.44140625" style="270" customWidth="1"/>
    <col min="515" max="515" width="8.33203125" style="270" customWidth="1"/>
    <col min="516" max="516" width="7.109375" style="270" customWidth="1"/>
    <col min="517" max="517" width="9.33203125" style="270" customWidth="1"/>
    <col min="518" max="518" width="7.109375" style="270" customWidth="1"/>
    <col min="519" max="519" width="10.109375" style="270" customWidth="1"/>
    <col min="520" max="520" width="7.109375" style="270" customWidth="1"/>
    <col min="521" max="521" width="14.109375" style="270" customWidth="1"/>
    <col min="522" max="522" width="7.88671875" style="270" customWidth="1"/>
    <col min="523" max="524" width="8.5546875" style="270" customWidth="1"/>
    <col min="525" max="525" width="7.88671875" style="270" customWidth="1"/>
    <col min="526" max="526" width="8.88671875" style="270"/>
    <col min="527" max="528" width="4.44140625" style="270" customWidth="1"/>
    <col min="529" max="529" width="12.109375" style="270" customWidth="1"/>
    <col min="530" max="530" width="7.88671875" style="270" customWidth="1"/>
    <col min="531" max="531" width="7.44140625" style="270" customWidth="1"/>
    <col min="532" max="536" width="8.88671875" style="270"/>
    <col min="537" max="549" width="0" style="270" hidden="1" customWidth="1"/>
    <col min="550" max="768" width="8.88671875" style="270"/>
    <col min="769" max="769" width="5.44140625" style="270" customWidth="1"/>
    <col min="770" max="770" width="4.44140625" style="270" customWidth="1"/>
    <col min="771" max="771" width="8.33203125" style="270" customWidth="1"/>
    <col min="772" max="772" width="7.109375" style="270" customWidth="1"/>
    <col min="773" max="773" width="9.33203125" style="270" customWidth="1"/>
    <col min="774" max="774" width="7.109375" style="270" customWidth="1"/>
    <col min="775" max="775" width="10.109375" style="270" customWidth="1"/>
    <col min="776" max="776" width="7.109375" style="270" customWidth="1"/>
    <col min="777" max="777" width="14.109375" style="270" customWidth="1"/>
    <col min="778" max="778" width="7.88671875" style="270" customWidth="1"/>
    <col min="779" max="780" width="8.5546875" style="270" customWidth="1"/>
    <col min="781" max="781" width="7.88671875" style="270" customWidth="1"/>
    <col min="782" max="782" width="8.88671875" style="270"/>
    <col min="783" max="784" width="4.44140625" style="270" customWidth="1"/>
    <col min="785" max="785" width="12.109375" style="270" customWidth="1"/>
    <col min="786" max="786" width="7.88671875" style="270" customWidth="1"/>
    <col min="787" max="787" width="7.44140625" style="270" customWidth="1"/>
    <col min="788" max="792" width="8.88671875" style="270"/>
    <col min="793" max="805" width="0" style="270" hidden="1" customWidth="1"/>
    <col min="806" max="1024" width="8.88671875" style="270"/>
    <col min="1025" max="1025" width="5.44140625" style="270" customWidth="1"/>
    <col min="1026" max="1026" width="4.44140625" style="270" customWidth="1"/>
    <col min="1027" max="1027" width="8.33203125" style="270" customWidth="1"/>
    <col min="1028" max="1028" width="7.109375" style="270" customWidth="1"/>
    <col min="1029" max="1029" width="9.33203125" style="270" customWidth="1"/>
    <col min="1030" max="1030" width="7.109375" style="270" customWidth="1"/>
    <col min="1031" max="1031" width="10.109375" style="270" customWidth="1"/>
    <col min="1032" max="1032" width="7.109375" style="270" customWidth="1"/>
    <col min="1033" max="1033" width="14.109375" style="270" customWidth="1"/>
    <col min="1034" max="1034" width="7.88671875" style="270" customWidth="1"/>
    <col min="1035" max="1036" width="8.5546875" style="270" customWidth="1"/>
    <col min="1037" max="1037" width="7.88671875" style="270" customWidth="1"/>
    <col min="1038" max="1038" width="8.88671875" style="270"/>
    <col min="1039" max="1040" width="4.44140625" style="270" customWidth="1"/>
    <col min="1041" max="1041" width="12.109375" style="270" customWidth="1"/>
    <col min="1042" max="1042" width="7.88671875" style="270" customWidth="1"/>
    <col min="1043" max="1043" width="7.44140625" style="270" customWidth="1"/>
    <col min="1044" max="1048" width="8.88671875" style="270"/>
    <col min="1049" max="1061" width="0" style="270" hidden="1" customWidth="1"/>
    <col min="1062" max="1280" width="8.88671875" style="270"/>
    <col min="1281" max="1281" width="5.44140625" style="270" customWidth="1"/>
    <col min="1282" max="1282" width="4.44140625" style="270" customWidth="1"/>
    <col min="1283" max="1283" width="8.33203125" style="270" customWidth="1"/>
    <col min="1284" max="1284" width="7.109375" style="270" customWidth="1"/>
    <col min="1285" max="1285" width="9.33203125" style="270" customWidth="1"/>
    <col min="1286" max="1286" width="7.109375" style="270" customWidth="1"/>
    <col min="1287" max="1287" width="10.109375" style="270" customWidth="1"/>
    <col min="1288" max="1288" width="7.109375" style="270" customWidth="1"/>
    <col min="1289" max="1289" width="14.109375" style="270" customWidth="1"/>
    <col min="1290" max="1290" width="7.88671875" style="270" customWidth="1"/>
    <col min="1291" max="1292" width="8.5546875" style="270" customWidth="1"/>
    <col min="1293" max="1293" width="7.88671875" style="270" customWidth="1"/>
    <col min="1294" max="1294" width="8.88671875" style="270"/>
    <col min="1295" max="1296" width="4.44140625" style="270" customWidth="1"/>
    <col min="1297" max="1297" width="12.109375" style="270" customWidth="1"/>
    <col min="1298" max="1298" width="7.88671875" style="270" customWidth="1"/>
    <col min="1299" max="1299" width="7.44140625" style="270" customWidth="1"/>
    <col min="1300" max="1304" width="8.88671875" style="270"/>
    <col min="1305" max="1317" width="0" style="270" hidden="1" customWidth="1"/>
    <col min="1318" max="1536" width="8.88671875" style="270"/>
    <col min="1537" max="1537" width="5.44140625" style="270" customWidth="1"/>
    <col min="1538" max="1538" width="4.44140625" style="270" customWidth="1"/>
    <col min="1539" max="1539" width="8.33203125" style="270" customWidth="1"/>
    <col min="1540" max="1540" width="7.109375" style="270" customWidth="1"/>
    <col min="1541" max="1541" width="9.33203125" style="270" customWidth="1"/>
    <col min="1542" max="1542" width="7.109375" style="270" customWidth="1"/>
    <col min="1543" max="1543" width="10.109375" style="270" customWidth="1"/>
    <col min="1544" max="1544" width="7.109375" style="270" customWidth="1"/>
    <col min="1545" max="1545" width="14.109375" style="270" customWidth="1"/>
    <col min="1546" max="1546" width="7.88671875" style="270" customWidth="1"/>
    <col min="1547" max="1548" width="8.5546875" style="270" customWidth="1"/>
    <col min="1549" max="1549" width="7.88671875" style="270" customWidth="1"/>
    <col min="1550" max="1550" width="8.88671875" style="270"/>
    <col min="1551" max="1552" width="4.44140625" style="270" customWidth="1"/>
    <col min="1553" max="1553" width="12.109375" style="270" customWidth="1"/>
    <col min="1554" max="1554" width="7.88671875" style="270" customWidth="1"/>
    <col min="1555" max="1555" width="7.44140625" style="270" customWidth="1"/>
    <col min="1556" max="1560" width="8.88671875" style="270"/>
    <col min="1561" max="1573" width="0" style="270" hidden="1" customWidth="1"/>
    <col min="1574" max="1792" width="8.88671875" style="270"/>
    <col min="1793" max="1793" width="5.44140625" style="270" customWidth="1"/>
    <col min="1794" max="1794" width="4.44140625" style="270" customWidth="1"/>
    <col min="1795" max="1795" width="8.33203125" style="270" customWidth="1"/>
    <col min="1796" max="1796" width="7.109375" style="270" customWidth="1"/>
    <col min="1797" max="1797" width="9.33203125" style="270" customWidth="1"/>
    <col min="1798" max="1798" width="7.109375" style="270" customWidth="1"/>
    <col min="1799" max="1799" width="10.109375" style="270" customWidth="1"/>
    <col min="1800" max="1800" width="7.109375" style="270" customWidth="1"/>
    <col min="1801" max="1801" width="14.109375" style="270" customWidth="1"/>
    <col min="1802" max="1802" width="7.88671875" style="270" customWidth="1"/>
    <col min="1803" max="1804" width="8.5546875" style="270" customWidth="1"/>
    <col min="1805" max="1805" width="7.88671875" style="270" customWidth="1"/>
    <col min="1806" max="1806" width="8.88671875" style="270"/>
    <col min="1807" max="1808" width="4.44140625" style="270" customWidth="1"/>
    <col min="1809" max="1809" width="12.109375" style="270" customWidth="1"/>
    <col min="1810" max="1810" width="7.88671875" style="270" customWidth="1"/>
    <col min="1811" max="1811" width="7.44140625" style="270" customWidth="1"/>
    <col min="1812" max="1816" width="8.88671875" style="270"/>
    <col min="1817" max="1829" width="0" style="270" hidden="1" customWidth="1"/>
    <col min="1830" max="2048" width="8.88671875" style="270"/>
    <col min="2049" max="2049" width="5.44140625" style="270" customWidth="1"/>
    <col min="2050" max="2050" width="4.44140625" style="270" customWidth="1"/>
    <col min="2051" max="2051" width="8.33203125" style="270" customWidth="1"/>
    <col min="2052" max="2052" width="7.109375" style="270" customWidth="1"/>
    <col min="2053" max="2053" width="9.33203125" style="270" customWidth="1"/>
    <col min="2054" max="2054" width="7.109375" style="270" customWidth="1"/>
    <col min="2055" max="2055" width="10.109375" style="270" customWidth="1"/>
    <col min="2056" max="2056" width="7.109375" style="270" customWidth="1"/>
    <col min="2057" max="2057" width="14.109375" style="270" customWidth="1"/>
    <col min="2058" max="2058" width="7.88671875" style="270" customWidth="1"/>
    <col min="2059" max="2060" width="8.5546875" style="270" customWidth="1"/>
    <col min="2061" max="2061" width="7.88671875" style="270" customWidth="1"/>
    <col min="2062" max="2062" width="8.88671875" style="270"/>
    <col min="2063" max="2064" width="4.44140625" style="270" customWidth="1"/>
    <col min="2065" max="2065" width="12.109375" style="270" customWidth="1"/>
    <col min="2066" max="2066" width="7.88671875" style="270" customWidth="1"/>
    <col min="2067" max="2067" width="7.44140625" style="270" customWidth="1"/>
    <col min="2068" max="2072" width="8.88671875" style="270"/>
    <col min="2073" max="2085" width="0" style="270" hidden="1" customWidth="1"/>
    <col min="2086" max="2304" width="8.88671875" style="270"/>
    <col min="2305" max="2305" width="5.44140625" style="270" customWidth="1"/>
    <col min="2306" max="2306" width="4.44140625" style="270" customWidth="1"/>
    <col min="2307" max="2307" width="8.33203125" style="270" customWidth="1"/>
    <col min="2308" max="2308" width="7.109375" style="270" customWidth="1"/>
    <col min="2309" max="2309" width="9.33203125" style="270" customWidth="1"/>
    <col min="2310" max="2310" width="7.109375" style="270" customWidth="1"/>
    <col min="2311" max="2311" width="10.109375" style="270" customWidth="1"/>
    <col min="2312" max="2312" width="7.109375" style="270" customWidth="1"/>
    <col min="2313" max="2313" width="14.109375" style="270" customWidth="1"/>
    <col min="2314" max="2314" width="7.88671875" style="270" customWidth="1"/>
    <col min="2315" max="2316" width="8.5546875" style="270" customWidth="1"/>
    <col min="2317" max="2317" width="7.88671875" style="270" customWidth="1"/>
    <col min="2318" max="2318" width="8.88671875" style="270"/>
    <col min="2319" max="2320" width="4.44140625" style="270" customWidth="1"/>
    <col min="2321" max="2321" width="12.109375" style="270" customWidth="1"/>
    <col min="2322" max="2322" width="7.88671875" style="270" customWidth="1"/>
    <col min="2323" max="2323" width="7.44140625" style="270" customWidth="1"/>
    <col min="2324" max="2328" width="8.88671875" style="270"/>
    <col min="2329" max="2341" width="0" style="270" hidden="1" customWidth="1"/>
    <col min="2342" max="2560" width="8.88671875" style="270"/>
    <col min="2561" max="2561" width="5.44140625" style="270" customWidth="1"/>
    <col min="2562" max="2562" width="4.44140625" style="270" customWidth="1"/>
    <col min="2563" max="2563" width="8.33203125" style="270" customWidth="1"/>
    <col min="2564" max="2564" width="7.109375" style="270" customWidth="1"/>
    <col min="2565" max="2565" width="9.33203125" style="270" customWidth="1"/>
    <col min="2566" max="2566" width="7.109375" style="270" customWidth="1"/>
    <col min="2567" max="2567" width="10.109375" style="270" customWidth="1"/>
    <col min="2568" max="2568" width="7.109375" style="270" customWidth="1"/>
    <col min="2569" max="2569" width="14.109375" style="270" customWidth="1"/>
    <col min="2570" max="2570" width="7.88671875" style="270" customWidth="1"/>
    <col min="2571" max="2572" width="8.5546875" style="270" customWidth="1"/>
    <col min="2573" max="2573" width="7.88671875" style="270" customWidth="1"/>
    <col min="2574" max="2574" width="8.88671875" style="270"/>
    <col min="2575" max="2576" width="4.44140625" style="270" customWidth="1"/>
    <col min="2577" max="2577" width="12.109375" style="270" customWidth="1"/>
    <col min="2578" max="2578" width="7.88671875" style="270" customWidth="1"/>
    <col min="2579" max="2579" width="7.44140625" style="270" customWidth="1"/>
    <col min="2580" max="2584" width="8.88671875" style="270"/>
    <col min="2585" max="2597" width="0" style="270" hidden="1" customWidth="1"/>
    <col min="2598" max="2816" width="8.88671875" style="270"/>
    <col min="2817" max="2817" width="5.44140625" style="270" customWidth="1"/>
    <col min="2818" max="2818" width="4.44140625" style="270" customWidth="1"/>
    <col min="2819" max="2819" width="8.33203125" style="270" customWidth="1"/>
    <col min="2820" max="2820" width="7.109375" style="270" customWidth="1"/>
    <col min="2821" max="2821" width="9.33203125" style="270" customWidth="1"/>
    <col min="2822" max="2822" width="7.109375" style="270" customWidth="1"/>
    <col min="2823" max="2823" width="10.109375" style="270" customWidth="1"/>
    <col min="2824" max="2824" width="7.109375" style="270" customWidth="1"/>
    <col min="2825" max="2825" width="14.109375" style="270" customWidth="1"/>
    <col min="2826" max="2826" width="7.88671875" style="270" customWidth="1"/>
    <col min="2827" max="2828" width="8.5546875" style="270" customWidth="1"/>
    <col min="2829" max="2829" width="7.88671875" style="270" customWidth="1"/>
    <col min="2830" max="2830" width="8.88671875" style="270"/>
    <col min="2831" max="2832" width="4.44140625" style="270" customWidth="1"/>
    <col min="2833" max="2833" width="12.109375" style="270" customWidth="1"/>
    <col min="2834" max="2834" width="7.88671875" style="270" customWidth="1"/>
    <col min="2835" max="2835" width="7.44140625" style="270" customWidth="1"/>
    <col min="2836" max="2840" width="8.88671875" style="270"/>
    <col min="2841" max="2853" width="0" style="270" hidden="1" customWidth="1"/>
    <col min="2854" max="3072" width="8.88671875" style="270"/>
    <col min="3073" max="3073" width="5.44140625" style="270" customWidth="1"/>
    <col min="3074" max="3074" width="4.44140625" style="270" customWidth="1"/>
    <col min="3075" max="3075" width="8.33203125" style="270" customWidth="1"/>
    <col min="3076" max="3076" width="7.109375" style="270" customWidth="1"/>
    <col min="3077" max="3077" width="9.33203125" style="270" customWidth="1"/>
    <col min="3078" max="3078" width="7.109375" style="270" customWidth="1"/>
    <col min="3079" max="3079" width="10.109375" style="270" customWidth="1"/>
    <col min="3080" max="3080" width="7.109375" style="270" customWidth="1"/>
    <col min="3081" max="3081" width="14.109375" style="270" customWidth="1"/>
    <col min="3082" max="3082" width="7.88671875" style="270" customWidth="1"/>
    <col min="3083" max="3084" width="8.5546875" style="270" customWidth="1"/>
    <col min="3085" max="3085" width="7.88671875" style="270" customWidth="1"/>
    <col min="3086" max="3086" width="8.88671875" style="270"/>
    <col min="3087" max="3088" width="4.44140625" style="270" customWidth="1"/>
    <col min="3089" max="3089" width="12.109375" style="270" customWidth="1"/>
    <col min="3090" max="3090" width="7.88671875" style="270" customWidth="1"/>
    <col min="3091" max="3091" width="7.44140625" style="270" customWidth="1"/>
    <col min="3092" max="3096" width="8.88671875" style="270"/>
    <col min="3097" max="3109" width="0" style="270" hidden="1" customWidth="1"/>
    <col min="3110" max="3328" width="8.88671875" style="270"/>
    <col min="3329" max="3329" width="5.44140625" style="270" customWidth="1"/>
    <col min="3330" max="3330" width="4.44140625" style="270" customWidth="1"/>
    <col min="3331" max="3331" width="8.33203125" style="270" customWidth="1"/>
    <col min="3332" max="3332" width="7.109375" style="270" customWidth="1"/>
    <col min="3333" max="3333" width="9.33203125" style="270" customWidth="1"/>
    <col min="3334" max="3334" width="7.109375" style="270" customWidth="1"/>
    <col min="3335" max="3335" width="10.109375" style="270" customWidth="1"/>
    <col min="3336" max="3336" width="7.109375" style="270" customWidth="1"/>
    <col min="3337" max="3337" width="14.109375" style="270" customWidth="1"/>
    <col min="3338" max="3338" width="7.88671875" style="270" customWidth="1"/>
    <col min="3339" max="3340" width="8.5546875" style="270" customWidth="1"/>
    <col min="3341" max="3341" width="7.88671875" style="270" customWidth="1"/>
    <col min="3342" max="3342" width="8.88671875" style="270"/>
    <col min="3343" max="3344" width="4.44140625" style="270" customWidth="1"/>
    <col min="3345" max="3345" width="12.109375" style="270" customWidth="1"/>
    <col min="3346" max="3346" width="7.88671875" style="270" customWidth="1"/>
    <col min="3347" max="3347" width="7.44140625" style="270" customWidth="1"/>
    <col min="3348" max="3352" width="8.88671875" style="270"/>
    <col min="3353" max="3365" width="0" style="270" hidden="1" customWidth="1"/>
    <col min="3366" max="3584" width="8.88671875" style="270"/>
    <col min="3585" max="3585" width="5.44140625" style="270" customWidth="1"/>
    <col min="3586" max="3586" width="4.44140625" style="270" customWidth="1"/>
    <col min="3587" max="3587" width="8.33203125" style="270" customWidth="1"/>
    <col min="3588" max="3588" width="7.109375" style="270" customWidth="1"/>
    <col min="3589" max="3589" width="9.33203125" style="270" customWidth="1"/>
    <col min="3590" max="3590" width="7.109375" style="270" customWidth="1"/>
    <col min="3591" max="3591" width="10.109375" style="270" customWidth="1"/>
    <col min="3592" max="3592" width="7.109375" style="270" customWidth="1"/>
    <col min="3593" max="3593" width="14.109375" style="270" customWidth="1"/>
    <col min="3594" max="3594" width="7.88671875" style="270" customWidth="1"/>
    <col min="3595" max="3596" width="8.5546875" style="270" customWidth="1"/>
    <col min="3597" max="3597" width="7.88671875" style="270" customWidth="1"/>
    <col min="3598" max="3598" width="8.88671875" style="270"/>
    <col min="3599" max="3600" width="4.44140625" style="270" customWidth="1"/>
    <col min="3601" max="3601" width="12.109375" style="270" customWidth="1"/>
    <col min="3602" max="3602" width="7.88671875" style="270" customWidth="1"/>
    <col min="3603" max="3603" width="7.44140625" style="270" customWidth="1"/>
    <col min="3604" max="3608" width="8.88671875" style="270"/>
    <col min="3609" max="3621" width="0" style="270" hidden="1" customWidth="1"/>
    <col min="3622" max="3840" width="8.88671875" style="270"/>
    <col min="3841" max="3841" width="5.44140625" style="270" customWidth="1"/>
    <col min="3842" max="3842" width="4.44140625" style="270" customWidth="1"/>
    <col min="3843" max="3843" width="8.33203125" style="270" customWidth="1"/>
    <col min="3844" max="3844" width="7.109375" style="270" customWidth="1"/>
    <col min="3845" max="3845" width="9.33203125" style="270" customWidth="1"/>
    <col min="3846" max="3846" width="7.109375" style="270" customWidth="1"/>
    <col min="3847" max="3847" width="10.109375" style="270" customWidth="1"/>
    <col min="3848" max="3848" width="7.109375" style="270" customWidth="1"/>
    <col min="3849" max="3849" width="14.109375" style="270" customWidth="1"/>
    <col min="3850" max="3850" width="7.88671875" style="270" customWidth="1"/>
    <col min="3851" max="3852" width="8.5546875" style="270" customWidth="1"/>
    <col min="3853" max="3853" width="7.88671875" style="270" customWidth="1"/>
    <col min="3854" max="3854" width="8.88671875" style="270"/>
    <col min="3855" max="3856" width="4.44140625" style="270" customWidth="1"/>
    <col min="3857" max="3857" width="12.109375" style="270" customWidth="1"/>
    <col min="3858" max="3858" width="7.88671875" style="270" customWidth="1"/>
    <col min="3859" max="3859" width="7.44140625" style="270" customWidth="1"/>
    <col min="3860" max="3864" width="8.88671875" style="270"/>
    <col min="3865" max="3877" width="0" style="270" hidden="1" customWidth="1"/>
    <col min="3878" max="4096" width="8.88671875" style="270"/>
    <col min="4097" max="4097" width="5.44140625" style="270" customWidth="1"/>
    <col min="4098" max="4098" width="4.44140625" style="270" customWidth="1"/>
    <col min="4099" max="4099" width="8.33203125" style="270" customWidth="1"/>
    <col min="4100" max="4100" width="7.109375" style="270" customWidth="1"/>
    <col min="4101" max="4101" width="9.33203125" style="270" customWidth="1"/>
    <col min="4102" max="4102" width="7.109375" style="270" customWidth="1"/>
    <col min="4103" max="4103" width="10.109375" style="270" customWidth="1"/>
    <col min="4104" max="4104" width="7.109375" style="270" customWidth="1"/>
    <col min="4105" max="4105" width="14.109375" style="270" customWidth="1"/>
    <col min="4106" max="4106" width="7.88671875" style="270" customWidth="1"/>
    <col min="4107" max="4108" width="8.5546875" style="270" customWidth="1"/>
    <col min="4109" max="4109" width="7.88671875" style="270" customWidth="1"/>
    <col min="4110" max="4110" width="8.88671875" style="270"/>
    <col min="4111" max="4112" width="4.44140625" style="270" customWidth="1"/>
    <col min="4113" max="4113" width="12.109375" style="270" customWidth="1"/>
    <col min="4114" max="4114" width="7.88671875" style="270" customWidth="1"/>
    <col min="4115" max="4115" width="7.44140625" style="270" customWidth="1"/>
    <col min="4116" max="4120" width="8.88671875" style="270"/>
    <col min="4121" max="4133" width="0" style="270" hidden="1" customWidth="1"/>
    <col min="4134" max="4352" width="8.88671875" style="270"/>
    <col min="4353" max="4353" width="5.44140625" style="270" customWidth="1"/>
    <col min="4354" max="4354" width="4.44140625" style="270" customWidth="1"/>
    <col min="4355" max="4355" width="8.33203125" style="270" customWidth="1"/>
    <col min="4356" max="4356" width="7.109375" style="270" customWidth="1"/>
    <col min="4357" max="4357" width="9.33203125" style="270" customWidth="1"/>
    <col min="4358" max="4358" width="7.109375" style="270" customWidth="1"/>
    <col min="4359" max="4359" width="10.109375" style="270" customWidth="1"/>
    <col min="4360" max="4360" width="7.109375" style="270" customWidth="1"/>
    <col min="4361" max="4361" width="14.109375" style="270" customWidth="1"/>
    <col min="4362" max="4362" width="7.88671875" style="270" customWidth="1"/>
    <col min="4363" max="4364" width="8.5546875" style="270" customWidth="1"/>
    <col min="4365" max="4365" width="7.88671875" style="270" customWidth="1"/>
    <col min="4366" max="4366" width="8.88671875" style="270"/>
    <col min="4367" max="4368" width="4.44140625" style="270" customWidth="1"/>
    <col min="4369" max="4369" width="12.109375" style="270" customWidth="1"/>
    <col min="4370" max="4370" width="7.88671875" style="270" customWidth="1"/>
    <col min="4371" max="4371" width="7.44140625" style="270" customWidth="1"/>
    <col min="4372" max="4376" width="8.88671875" style="270"/>
    <col min="4377" max="4389" width="0" style="270" hidden="1" customWidth="1"/>
    <col min="4390" max="4608" width="8.88671875" style="270"/>
    <col min="4609" max="4609" width="5.44140625" style="270" customWidth="1"/>
    <col min="4610" max="4610" width="4.44140625" style="270" customWidth="1"/>
    <col min="4611" max="4611" width="8.33203125" style="270" customWidth="1"/>
    <col min="4612" max="4612" width="7.109375" style="270" customWidth="1"/>
    <col min="4613" max="4613" width="9.33203125" style="270" customWidth="1"/>
    <col min="4614" max="4614" width="7.109375" style="270" customWidth="1"/>
    <col min="4615" max="4615" width="10.109375" style="270" customWidth="1"/>
    <col min="4616" max="4616" width="7.109375" style="270" customWidth="1"/>
    <col min="4617" max="4617" width="14.109375" style="270" customWidth="1"/>
    <col min="4618" max="4618" width="7.88671875" style="270" customWidth="1"/>
    <col min="4619" max="4620" width="8.5546875" style="270" customWidth="1"/>
    <col min="4621" max="4621" width="7.88671875" style="270" customWidth="1"/>
    <col min="4622" max="4622" width="8.88671875" style="270"/>
    <col min="4623" max="4624" width="4.44140625" style="270" customWidth="1"/>
    <col min="4625" max="4625" width="12.109375" style="270" customWidth="1"/>
    <col min="4626" max="4626" width="7.88671875" style="270" customWidth="1"/>
    <col min="4627" max="4627" width="7.44140625" style="270" customWidth="1"/>
    <col min="4628" max="4632" width="8.88671875" style="270"/>
    <col min="4633" max="4645" width="0" style="270" hidden="1" customWidth="1"/>
    <col min="4646" max="4864" width="8.88671875" style="270"/>
    <col min="4865" max="4865" width="5.44140625" style="270" customWidth="1"/>
    <col min="4866" max="4866" width="4.44140625" style="270" customWidth="1"/>
    <col min="4867" max="4867" width="8.33203125" style="270" customWidth="1"/>
    <col min="4868" max="4868" width="7.109375" style="270" customWidth="1"/>
    <col min="4869" max="4869" width="9.33203125" style="270" customWidth="1"/>
    <col min="4870" max="4870" width="7.109375" style="270" customWidth="1"/>
    <col min="4871" max="4871" width="10.109375" style="270" customWidth="1"/>
    <col min="4872" max="4872" width="7.109375" style="270" customWidth="1"/>
    <col min="4873" max="4873" width="14.109375" style="270" customWidth="1"/>
    <col min="4874" max="4874" width="7.88671875" style="270" customWidth="1"/>
    <col min="4875" max="4876" width="8.5546875" style="270" customWidth="1"/>
    <col min="4877" max="4877" width="7.88671875" style="270" customWidth="1"/>
    <col min="4878" max="4878" width="8.88671875" style="270"/>
    <col min="4879" max="4880" width="4.44140625" style="270" customWidth="1"/>
    <col min="4881" max="4881" width="12.109375" style="270" customWidth="1"/>
    <col min="4882" max="4882" width="7.88671875" style="270" customWidth="1"/>
    <col min="4883" max="4883" width="7.44140625" style="270" customWidth="1"/>
    <col min="4884" max="4888" width="8.88671875" style="270"/>
    <col min="4889" max="4901" width="0" style="270" hidden="1" customWidth="1"/>
    <col min="4902" max="5120" width="8.88671875" style="270"/>
    <col min="5121" max="5121" width="5.44140625" style="270" customWidth="1"/>
    <col min="5122" max="5122" width="4.44140625" style="270" customWidth="1"/>
    <col min="5123" max="5123" width="8.33203125" style="270" customWidth="1"/>
    <col min="5124" max="5124" width="7.109375" style="270" customWidth="1"/>
    <col min="5125" max="5125" width="9.33203125" style="270" customWidth="1"/>
    <col min="5126" max="5126" width="7.109375" style="270" customWidth="1"/>
    <col min="5127" max="5127" width="10.109375" style="270" customWidth="1"/>
    <col min="5128" max="5128" width="7.109375" style="270" customWidth="1"/>
    <col min="5129" max="5129" width="14.109375" style="270" customWidth="1"/>
    <col min="5130" max="5130" width="7.88671875" style="270" customWidth="1"/>
    <col min="5131" max="5132" width="8.5546875" style="270" customWidth="1"/>
    <col min="5133" max="5133" width="7.88671875" style="270" customWidth="1"/>
    <col min="5134" max="5134" width="8.88671875" style="270"/>
    <col min="5135" max="5136" width="4.44140625" style="270" customWidth="1"/>
    <col min="5137" max="5137" width="12.109375" style="270" customWidth="1"/>
    <col min="5138" max="5138" width="7.88671875" style="270" customWidth="1"/>
    <col min="5139" max="5139" width="7.44140625" style="270" customWidth="1"/>
    <col min="5140" max="5144" width="8.88671875" style="270"/>
    <col min="5145" max="5157" width="0" style="270" hidden="1" customWidth="1"/>
    <col min="5158" max="5376" width="8.88671875" style="270"/>
    <col min="5377" max="5377" width="5.44140625" style="270" customWidth="1"/>
    <col min="5378" max="5378" width="4.44140625" style="270" customWidth="1"/>
    <col min="5379" max="5379" width="8.33203125" style="270" customWidth="1"/>
    <col min="5380" max="5380" width="7.109375" style="270" customWidth="1"/>
    <col min="5381" max="5381" width="9.33203125" style="270" customWidth="1"/>
    <col min="5382" max="5382" width="7.109375" style="270" customWidth="1"/>
    <col min="5383" max="5383" width="10.109375" style="270" customWidth="1"/>
    <col min="5384" max="5384" width="7.109375" style="270" customWidth="1"/>
    <col min="5385" max="5385" width="14.109375" style="270" customWidth="1"/>
    <col min="5386" max="5386" width="7.88671875" style="270" customWidth="1"/>
    <col min="5387" max="5388" width="8.5546875" style="270" customWidth="1"/>
    <col min="5389" max="5389" width="7.88671875" style="270" customWidth="1"/>
    <col min="5390" max="5390" width="8.88671875" style="270"/>
    <col min="5391" max="5392" width="4.44140625" style="270" customWidth="1"/>
    <col min="5393" max="5393" width="12.109375" style="270" customWidth="1"/>
    <col min="5394" max="5394" width="7.88671875" style="270" customWidth="1"/>
    <col min="5395" max="5395" width="7.44140625" style="270" customWidth="1"/>
    <col min="5396" max="5400" width="8.88671875" style="270"/>
    <col min="5401" max="5413" width="0" style="270" hidden="1" customWidth="1"/>
    <col min="5414" max="5632" width="8.88671875" style="270"/>
    <col min="5633" max="5633" width="5.44140625" style="270" customWidth="1"/>
    <col min="5634" max="5634" width="4.44140625" style="270" customWidth="1"/>
    <col min="5635" max="5635" width="8.33203125" style="270" customWidth="1"/>
    <col min="5636" max="5636" width="7.109375" style="270" customWidth="1"/>
    <col min="5637" max="5637" width="9.33203125" style="270" customWidth="1"/>
    <col min="5638" max="5638" width="7.109375" style="270" customWidth="1"/>
    <col min="5639" max="5639" width="10.109375" style="270" customWidth="1"/>
    <col min="5640" max="5640" width="7.109375" style="270" customWidth="1"/>
    <col min="5641" max="5641" width="14.109375" style="270" customWidth="1"/>
    <col min="5642" max="5642" width="7.88671875" style="270" customWidth="1"/>
    <col min="5643" max="5644" width="8.5546875" style="270" customWidth="1"/>
    <col min="5645" max="5645" width="7.88671875" style="270" customWidth="1"/>
    <col min="5646" max="5646" width="8.88671875" style="270"/>
    <col min="5647" max="5648" width="4.44140625" style="270" customWidth="1"/>
    <col min="5649" max="5649" width="12.109375" style="270" customWidth="1"/>
    <col min="5650" max="5650" width="7.88671875" style="270" customWidth="1"/>
    <col min="5651" max="5651" width="7.44140625" style="270" customWidth="1"/>
    <col min="5652" max="5656" width="8.88671875" style="270"/>
    <col min="5657" max="5669" width="0" style="270" hidden="1" customWidth="1"/>
    <col min="5670" max="5888" width="8.88671875" style="270"/>
    <col min="5889" max="5889" width="5.44140625" style="270" customWidth="1"/>
    <col min="5890" max="5890" width="4.44140625" style="270" customWidth="1"/>
    <col min="5891" max="5891" width="8.33203125" style="270" customWidth="1"/>
    <col min="5892" max="5892" width="7.109375" style="270" customWidth="1"/>
    <col min="5893" max="5893" width="9.33203125" style="270" customWidth="1"/>
    <col min="5894" max="5894" width="7.109375" style="270" customWidth="1"/>
    <col min="5895" max="5895" width="10.109375" style="270" customWidth="1"/>
    <col min="5896" max="5896" width="7.109375" style="270" customWidth="1"/>
    <col min="5897" max="5897" width="14.109375" style="270" customWidth="1"/>
    <col min="5898" max="5898" width="7.88671875" style="270" customWidth="1"/>
    <col min="5899" max="5900" width="8.5546875" style="270" customWidth="1"/>
    <col min="5901" max="5901" width="7.88671875" style="270" customWidth="1"/>
    <col min="5902" max="5902" width="8.88671875" style="270"/>
    <col min="5903" max="5904" width="4.44140625" style="270" customWidth="1"/>
    <col min="5905" max="5905" width="12.109375" style="270" customWidth="1"/>
    <col min="5906" max="5906" width="7.88671875" style="270" customWidth="1"/>
    <col min="5907" max="5907" width="7.44140625" style="270" customWidth="1"/>
    <col min="5908" max="5912" width="8.88671875" style="270"/>
    <col min="5913" max="5925" width="0" style="270" hidden="1" customWidth="1"/>
    <col min="5926" max="6144" width="8.88671875" style="270"/>
    <col min="6145" max="6145" width="5.44140625" style="270" customWidth="1"/>
    <col min="6146" max="6146" width="4.44140625" style="270" customWidth="1"/>
    <col min="6147" max="6147" width="8.33203125" style="270" customWidth="1"/>
    <col min="6148" max="6148" width="7.109375" style="270" customWidth="1"/>
    <col min="6149" max="6149" width="9.33203125" style="270" customWidth="1"/>
    <col min="6150" max="6150" width="7.109375" style="270" customWidth="1"/>
    <col min="6151" max="6151" width="10.109375" style="270" customWidth="1"/>
    <col min="6152" max="6152" width="7.109375" style="270" customWidth="1"/>
    <col min="6153" max="6153" width="14.109375" style="270" customWidth="1"/>
    <col min="6154" max="6154" width="7.88671875" style="270" customWidth="1"/>
    <col min="6155" max="6156" width="8.5546875" style="270" customWidth="1"/>
    <col min="6157" max="6157" width="7.88671875" style="270" customWidth="1"/>
    <col min="6158" max="6158" width="8.88671875" style="270"/>
    <col min="6159" max="6160" width="4.44140625" style="270" customWidth="1"/>
    <col min="6161" max="6161" width="12.109375" style="270" customWidth="1"/>
    <col min="6162" max="6162" width="7.88671875" style="270" customWidth="1"/>
    <col min="6163" max="6163" width="7.44140625" style="270" customWidth="1"/>
    <col min="6164" max="6168" width="8.88671875" style="270"/>
    <col min="6169" max="6181" width="0" style="270" hidden="1" customWidth="1"/>
    <col min="6182" max="6400" width="8.88671875" style="270"/>
    <col min="6401" max="6401" width="5.44140625" style="270" customWidth="1"/>
    <col min="6402" max="6402" width="4.44140625" style="270" customWidth="1"/>
    <col min="6403" max="6403" width="8.33203125" style="270" customWidth="1"/>
    <col min="6404" max="6404" width="7.109375" style="270" customWidth="1"/>
    <col min="6405" max="6405" width="9.33203125" style="270" customWidth="1"/>
    <col min="6406" max="6406" width="7.109375" style="270" customWidth="1"/>
    <col min="6407" max="6407" width="10.109375" style="270" customWidth="1"/>
    <col min="6408" max="6408" width="7.109375" style="270" customWidth="1"/>
    <col min="6409" max="6409" width="14.109375" style="270" customWidth="1"/>
    <col min="6410" max="6410" width="7.88671875" style="270" customWidth="1"/>
    <col min="6411" max="6412" width="8.5546875" style="270" customWidth="1"/>
    <col min="6413" max="6413" width="7.88671875" style="270" customWidth="1"/>
    <col min="6414" max="6414" width="8.88671875" style="270"/>
    <col min="6415" max="6416" width="4.44140625" style="270" customWidth="1"/>
    <col min="6417" max="6417" width="12.109375" style="270" customWidth="1"/>
    <col min="6418" max="6418" width="7.88671875" style="270" customWidth="1"/>
    <col min="6419" max="6419" width="7.44140625" style="270" customWidth="1"/>
    <col min="6420" max="6424" width="8.88671875" style="270"/>
    <col min="6425" max="6437" width="0" style="270" hidden="1" customWidth="1"/>
    <col min="6438" max="6656" width="8.88671875" style="270"/>
    <col min="6657" max="6657" width="5.44140625" style="270" customWidth="1"/>
    <col min="6658" max="6658" width="4.44140625" style="270" customWidth="1"/>
    <col min="6659" max="6659" width="8.33203125" style="270" customWidth="1"/>
    <col min="6660" max="6660" width="7.109375" style="270" customWidth="1"/>
    <col min="6661" max="6661" width="9.33203125" style="270" customWidth="1"/>
    <col min="6662" max="6662" width="7.109375" style="270" customWidth="1"/>
    <col min="6663" max="6663" width="10.109375" style="270" customWidth="1"/>
    <col min="6664" max="6664" width="7.109375" style="270" customWidth="1"/>
    <col min="6665" max="6665" width="14.109375" style="270" customWidth="1"/>
    <col min="6666" max="6666" width="7.88671875" style="270" customWidth="1"/>
    <col min="6667" max="6668" width="8.5546875" style="270" customWidth="1"/>
    <col min="6669" max="6669" width="7.88671875" style="270" customWidth="1"/>
    <col min="6670" max="6670" width="8.88671875" style="270"/>
    <col min="6671" max="6672" width="4.44140625" style="270" customWidth="1"/>
    <col min="6673" max="6673" width="12.109375" style="270" customWidth="1"/>
    <col min="6674" max="6674" width="7.88671875" style="270" customWidth="1"/>
    <col min="6675" max="6675" width="7.44140625" style="270" customWidth="1"/>
    <col min="6676" max="6680" width="8.88671875" style="270"/>
    <col min="6681" max="6693" width="0" style="270" hidden="1" customWidth="1"/>
    <col min="6694" max="6912" width="8.88671875" style="270"/>
    <col min="6913" max="6913" width="5.44140625" style="270" customWidth="1"/>
    <col min="6914" max="6914" width="4.44140625" style="270" customWidth="1"/>
    <col min="6915" max="6915" width="8.33203125" style="270" customWidth="1"/>
    <col min="6916" max="6916" width="7.109375" style="270" customWidth="1"/>
    <col min="6917" max="6917" width="9.33203125" style="270" customWidth="1"/>
    <col min="6918" max="6918" width="7.109375" style="270" customWidth="1"/>
    <col min="6919" max="6919" width="10.109375" style="270" customWidth="1"/>
    <col min="6920" max="6920" width="7.109375" style="270" customWidth="1"/>
    <col min="6921" max="6921" width="14.109375" style="270" customWidth="1"/>
    <col min="6922" max="6922" width="7.88671875" style="270" customWidth="1"/>
    <col min="6923" max="6924" width="8.5546875" style="270" customWidth="1"/>
    <col min="6925" max="6925" width="7.88671875" style="270" customWidth="1"/>
    <col min="6926" max="6926" width="8.88671875" style="270"/>
    <col min="6927" max="6928" width="4.44140625" style="270" customWidth="1"/>
    <col min="6929" max="6929" width="12.109375" style="270" customWidth="1"/>
    <col min="6930" max="6930" width="7.88671875" style="270" customWidth="1"/>
    <col min="6931" max="6931" width="7.44140625" style="270" customWidth="1"/>
    <col min="6932" max="6936" width="8.88671875" style="270"/>
    <col min="6937" max="6949" width="0" style="270" hidden="1" customWidth="1"/>
    <col min="6950" max="7168" width="8.88671875" style="270"/>
    <col min="7169" max="7169" width="5.44140625" style="270" customWidth="1"/>
    <col min="7170" max="7170" width="4.44140625" style="270" customWidth="1"/>
    <col min="7171" max="7171" width="8.33203125" style="270" customWidth="1"/>
    <col min="7172" max="7172" width="7.109375" style="270" customWidth="1"/>
    <col min="7173" max="7173" width="9.33203125" style="270" customWidth="1"/>
    <col min="7174" max="7174" width="7.109375" style="270" customWidth="1"/>
    <col min="7175" max="7175" width="10.109375" style="270" customWidth="1"/>
    <col min="7176" max="7176" width="7.109375" style="270" customWidth="1"/>
    <col min="7177" max="7177" width="14.109375" style="270" customWidth="1"/>
    <col min="7178" max="7178" width="7.88671875" style="270" customWidth="1"/>
    <col min="7179" max="7180" width="8.5546875" style="270" customWidth="1"/>
    <col min="7181" max="7181" width="7.88671875" style="270" customWidth="1"/>
    <col min="7182" max="7182" width="8.88671875" style="270"/>
    <col min="7183" max="7184" width="4.44140625" style="270" customWidth="1"/>
    <col min="7185" max="7185" width="12.109375" style="270" customWidth="1"/>
    <col min="7186" max="7186" width="7.88671875" style="270" customWidth="1"/>
    <col min="7187" max="7187" width="7.44140625" style="270" customWidth="1"/>
    <col min="7188" max="7192" width="8.88671875" style="270"/>
    <col min="7193" max="7205" width="0" style="270" hidden="1" customWidth="1"/>
    <col min="7206" max="7424" width="8.88671875" style="270"/>
    <col min="7425" max="7425" width="5.44140625" style="270" customWidth="1"/>
    <col min="7426" max="7426" width="4.44140625" style="270" customWidth="1"/>
    <col min="7427" max="7427" width="8.33203125" style="270" customWidth="1"/>
    <col min="7428" max="7428" width="7.109375" style="270" customWidth="1"/>
    <col min="7429" max="7429" width="9.33203125" style="270" customWidth="1"/>
    <col min="7430" max="7430" width="7.109375" style="270" customWidth="1"/>
    <col min="7431" max="7431" width="10.109375" style="270" customWidth="1"/>
    <col min="7432" max="7432" width="7.109375" style="270" customWidth="1"/>
    <col min="7433" max="7433" width="14.109375" style="270" customWidth="1"/>
    <col min="7434" max="7434" width="7.88671875" style="270" customWidth="1"/>
    <col min="7435" max="7436" width="8.5546875" style="270" customWidth="1"/>
    <col min="7437" max="7437" width="7.88671875" style="270" customWidth="1"/>
    <col min="7438" max="7438" width="8.88671875" style="270"/>
    <col min="7439" max="7440" width="4.44140625" style="270" customWidth="1"/>
    <col min="7441" max="7441" width="12.109375" style="270" customWidth="1"/>
    <col min="7442" max="7442" width="7.88671875" style="270" customWidth="1"/>
    <col min="7443" max="7443" width="7.44140625" style="270" customWidth="1"/>
    <col min="7444" max="7448" width="8.88671875" style="270"/>
    <col min="7449" max="7461" width="0" style="270" hidden="1" customWidth="1"/>
    <col min="7462" max="7680" width="8.88671875" style="270"/>
    <col min="7681" max="7681" width="5.44140625" style="270" customWidth="1"/>
    <col min="7682" max="7682" width="4.44140625" style="270" customWidth="1"/>
    <col min="7683" max="7683" width="8.33203125" style="270" customWidth="1"/>
    <col min="7684" max="7684" width="7.109375" style="270" customWidth="1"/>
    <col min="7685" max="7685" width="9.33203125" style="270" customWidth="1"/>
    <col min="7686" max="7686" width="7.109375" style="270" customWidth="1"/>
    <col min="7687" max="7687" width="10.109375" style="270" customWidth="1"/>
    <col min="7688" max="7688" width="7.109375" style="270" customWidth="1"/>
    <col min="7689" max="7689" width="14.109375" style="270" customWidth="1"/>
    <col min="7690" max="7690" width="7.88671875" style="270" customWidth="1"/>
    <col min="7691" max="7692" width="8.5546875" style="270" customWidth="1"/>
    <col min="7693" max="7693" width="7.88671875" style="270" customWidth="1"/>
    <col min="7694" max="7694" width="8.88671875" style="270"/>
    <col min="7695" max="7696" width="4.44140625" style="270" customWidth="1"/>
    <col min="7697" max="7697" width="12.109375" style="270" customWidth="1"/>
    <col min="7698" max="7698" width="7.88671875" style="270" customWidth="1"/>
    <col min="7699" max="7699" width="7.44140625" style="270" customWidth="1"/>
    <col min="7700" max="7704" width="8.88671875" style="270"/>
    <col min="7705" max="7717" width="0" style="270" hidden="1" customWidth="1"/>
    <col min="7718" max="7936" width="8.88671875" style="270"/>
    <col min="7937" max="7937" width="5.44140625" style="270" customWidth="1"/>
    <col min="7938" max="7938" width="4.44140625" style="270" customWidth="1"/>
    <col min="7939" max="7939" width="8.33203125" style="270" customWidth="1"/>
    <col min="7940" max="7940" width="7.109375" style="270" customWidth="1"/>
    <col min="7941" max="7941" width="9.33203125" style="270" customWidth="1"/>
    <col min="7942" max="7942" width="7.109375" style="270" customWidth="1"/>
    <col min="7943" max="7943" width="10.109375" style="270" customWidth="1"/>
    <col min="7944" max="7944" width="7.109375" style="270" customWidth="1"/>
    <col min="7945" max="7945" width="14.109375" style="270" customWidth="1"/>
    <col min="7946" max="7946" width="7.88671875" style="270" customWidth="1"/>
    <col min="7947" max="7948" width="8.5546875" style="270" customWidth="1"/>
    <col min="7949" max="7949" width="7.88671875" style="270" customWidth="1"/>
    <col min="7950" max="7950" width="8.88671875" style="270"/>
    <col min="7951" max="7952" width="4.44140625" style="270" customWidth="1"/>
    <col min="7953" max="7953" width="12.109375" style="270" customWidth="1"/>
    <col min="7954" max="7954" width="7.88671875" style="270" customWidth="1"/>
    <col min="7955" max="7955" width="7.44140625" style="270" customWidth="1"/>
    <col min="7956" max="7960" width="8.88671875" style="270"/>
    <col min="7961" max="7973" width="0" style="270" hidden="1" customWidth="1"/>
    <col min="7974" max="8192" width="8.88671875" style="270"/>
    <col min="8193" max="8193" width="5.44140625" style="270" customWidth="1"/>
    <col min="8194" max="8194" width="4.44140625" style="270" customWidth="1"/>
    <col min="8195" max="8195" width="8.33203125" style="270" customWidth="1"/>
    <col min="8196" max="8196" width="7.109375" style="270" customWidth="1"/>
    <col min="8197" max="8197" width="9.33203125" style="270" customWidth="1"/>
    <col min="8198" max="8198" width="7.109375" style="270" customWidth="1"/>
    <col min="8199" max="8199" width="10.109375" style="270" customWidth="1"/>
    <col min="8200" max="8200" width="7.109375" style="270" customWidth="1"/>
    <col min="8201" max="8201" width="14.109375" style="270" customWidth="1"/>
    <col min="8202" max="8202" width="7.88671875" style="270" customWidth="1"/>
    <col min="8203" max="8204" width="8.5546875" style="270" customWidth="1"/>
    <col min="8205" max="8205" width="7.88671875" style="270" customWidth="1"/>
    <col min="8206" max="8206" width="8.88671875" style="270"/>
    <col min="8207" max="8208" width="4.44140625" style="270" customWidth="1"/>
    <col min="8209" max="8209" width="12.109375" style="270" customWidth="1"/>
    <col min="8210" max="8210" width="7.88671875" style="270" customWidth="1"/>
    <col min="8211" max="8211" width="7.44140625" style="270" customWidth="1"/>
    <col min="8212" max="8216" width="8.88671875" style="270"/>
    <col min="8217" max="8229" width="0" style="270" hidden="1" customWidth="1"/>
    <col min="8230" max="8448" width="8.88671875" style="270"/>
    <col min="8449" max="8449" width="5.44140625" style="270" customWidth="1"/>
    <col min="8450" max="8450" width="4.44140625" style="270" customWidth="1"/>
    <col min="8451" max="8451" width="8.33203125" style="270" customWidth="1"/>
    <col min="8452" max="8452" width="7.109375" style="270" customWidth="1"/>
    <col min="8453" max="8453" width="9.33203125" style="270" customWidth="1"/>
    <col min="8454" max="8454" width="7.109375" style="270" customWidth="1"/>
    <col min="8455" max="8455" width="10.109375" style="270" customWidth="1"/>
    <col min="8456" max="8456" width="7.109375" style="270" customWidth="1"/>
    <col min="8457" max="8457" width="14.109375" style="270" customWidth="1"/>
    <col min="8458" max="8458" width="7.88671875" style="270" customWidth="1"/>
    <col min="8459" max="8460" width="8.5546875" style="270" customWidth="1"/>
    <col min="8461" max="8461" width="7.88671875" style="270" customWidth="1"/>
    <col min="8462" max="8462" width="8.88671875" style="270"/>
    <col min="8463" max="8464" width="4.44140625" style="270" customWidth="1"/>
    <col min="8465" max="8465" width="12.109375" style="270" customWidth="1"/>
    <col min="8466" max="8466" width="7.88671875" style="270" customWidth="1"/>
    <col min="8467" max="8467" width="7.44140625" style="270" customWidth="1"/>
    <col min="8468" max="8472" width="8.88671875" style="270"/>
    <col min="8473" max="8485" width="0" style="270" hidden="1" customWidth="1"/>
    <col min="8486" max="8704" width="8.88671875" style="270"/>
    <col min="8705" max="8705" width="5.44140625" style="270" customWidth="1"/>
    <col min="8706" max="8706" width="4.44140625" style="270" customWidth="1"/>
    <col min="8707" max="8707" width="8.33203125" style="270" customWidth="1"/>
    <col min="8708" max="8708" width="7.109375" style="270" customWidth="1"/>
    <col min="8709" max="8709" width="9.33203125" style="270" customWidth="1"/>
    <col min="8710" max="8710" width="7.109375" style="270" customWidth="1"/>
    <col min="8711" max="8711" width="10.109375" style="270" customWidth="1"/>
    <col min="8712" max="8712" width="7.109375" style="270" customWidth="1"/>
    <col min="8713" max="8713" width="14.109375" style="270" customWidth="1"/>
    <col min="8714" max="8714" width="7.88671875" style="270" customWidth="1"/>
    <col min="8715" max="8716" width="8.5546875" style="270" customWidth="1"/>
    <col min="8717" max="8717" width="7.88671875" style="270" customWidth="1"/>
    <col min="8718" max="8718" width="8.88671875" style="270"/>
    <col min="8719" max="8720" width="4.44140625" style="270" customWidth="1"/>
    <col min="8721" max="8721" width="12.109375" style="270" customWidth="1"/>
    <col min="8722" max="8722" width="7.88671875" style="270" customWidth="1"/>
    <col min="8723" max="8723" width="7.44140625" style="270" customWidth="1"/>
    <col min="8724" max="8728" width="8.88671875" style="270"/>
    <col min="8729" max="8741" width="0" style="270" hidden="1" customWidth="1"/>
    <col min="8742" max="8960" width="8.88671875" style="270"/>
    <col min="8961" max="8961" width="5.44140625" style="270" customWidth="1"/>
    <col min="8962" max="8962" width="4.44140625" style="270" customWidth="1"/>
    <col min="8963" max="8963" width="8.33203125" style="270" customWidth="1"/>
    <col min="8964" max="8964" width="7.109375" style="270" customWidth="1"/>
    <col min="8965" max="8965" width="9.33203125" style="270" customWidth="1"/>
    <col min="8966" max="8966" width="7.109375" style="270" customWidth="1"/>
    <col min="8967" max="8967" width="10.109375" style="270" customWidth="1"/>
    <col min="8968" max="8968" width="7.109375" style="270" customWidth="1"/>
    <col min="8969" max="8969" width="14.109375" style="270" customWidth="1"/>
    <col min="8970" max="8970" width="7.88671875" style="270" customWidth="1"/>
    <col min="8971" max="8972" width="8.5546875" style="270" customWidth="1"/>
    <col min="8973" max="8973" width="7.88671875" style="270" customWidth="1"/>
    <col min="8974" max="8974" width="8.88671875" style="270"/>
    <col min="8975" max="8976" width="4.44140625" style="270" customWidth="1"/>
    <col min="8977" max="8977" width="12.109375" style="270" customWidth="1"/>
    <col min="8978" max="8978" width="7.88671875" style="270" customWidth="1"/>
    <col min="8979" max="8979" width="7.44140625" style="270" customWidth="1"/>
    <col min="8980" max="8984" width="8.88671875" style="270"/>
    <col min="8985" max="8997" width="0" style="270" hidden="1" customWidth="1"/>
    <col min="8998" max="9216" width="8.88671875" style="270"/>
    <col min="9217" max="9217" width="5.44140625" style="270" customWidth="1"/>
    <col min="9218" max="9218" width="4.44140625" style="270" customWidth="1"/>
    <col min="9219" max="9219" width="8.33203125" style="270" customWidth="1"/>
    <col min="9220" max="9220" width="7.109375" style="270" customWidth="1"/>
    <col min="9221" max="9221" width="9.33203125" style="270" customWidth="1"/>
    <col min="9222" max="9222" width="7.109375" style="270" customWidth="1"/>
    <col min="9223" max="9223" width="10.109375" style="270" customWidth="1"/>
    <col min="9224" max="9224" width="7.109375" style="270" customWidth="1"/>
    <col min="9225" max="9225" width="14.109375" style="270" customWidth="1"/>
    <col min="9226" max="9226" width="7.88671875" style="270" customWidth="1"/>
    <col min="9227" max="9228" width="8.5546875" style="270" customWidth="1"/>
    <col min="9229" max="9229" width="7.88671875" style="270" customWidth="1"/>
    <col min="9230" max="9230" width="8.88671875" style="270"/>
    <col min="9231" max="9232" width="4.44140625" style="270" customWidth="1"/>
    <col min="9233" max="9233" width="12.109375" style="270" customWidth="1"/>
    <col min="9234" max="9234" width="7.88671875" style="270" customWidth="1"/>
    <col min="9235" max="9235" width="7.44140625" style="270" customWidth="1"/>
    <col min="9236" max="9240" width="8.88671875" style="270"/>
    <col min="9241" max="9253" width="0" style="270" hidden="1" customWidth="1"/>
    <col min="9254" max="9472" width="8.88671875" style="270"/>
    <col min="9473" max="9473" width="5.44140625" style="270" customWidth="1"/>
    <col min="9474" max="9474" width="4.44140625" style="270" customWidth="1"/>
    <col min="9475" max="9475" width="8.33203125" style="270" customWidth="1"/>
    <col min="9476" max="9476" width="7.109375" style="270" customWidth="1"/>
    <col min="9477" max="9477" width="9.33203125" style="270" customWidth="1"/>
    <col min="9478" max="9478" width="7.109375" style="270" customWidth="1"/>
    <col min="9479" max="9479" width="10.109375" style="270" customWidth="1"/>
    <col min="9480" max="9480" width="7.109375" style="270" customWidth="1"/>
    <col min="9481" max="9481" width="14.109375" style="270" customWidth="1"/>
    <col min="9482" max="9482" width="7.88671875" style="270" customWidth="1"/>
    <col min="9483" max="9484" width="8.5546875" style="270" customWidth="1"/>
    <col min="9485" max="9485" width="7.88671875" style="270" customWidth="1"/>
    <col min="9486" max="9486" width="8.88671875" style="270"/>
    <col min="9487" max="9488" width="4.44140625" style="270" customWidth="1"/>
    <col min="9489" max="9489" width="12.109375" style="270" customWidth="1"/>
    <col min="9490" max="9490" width="7.88671875" style="270" customWidth="1"/>
    <col min="9491" max="9491" width="7.44140625" style="270" customWidth="1"/>
    <col min="9492" max="9496" width="8.88671875" style="270"/>
    <col min="9497" max="9509" width="0" style="270" hidden="1" customWidth="1"/>
    <col min="9510" max="9728" width="8.88671875" style="270"/>
    <col min="9729" max="9729" width="5.44140625" style="270" customWidth="1"/>
    <col min="9730" max="9730" width="4.44140625" style="270" customWidth="1"/>
    <col min="9731" max="9731" width="8.33203125" style="270" customWidth="1"/>
    <col min="9732" max="9732" width="7.109375" style="270" customWidth="1"/>
    <col min="9733" max="9733" width="9.33203125" style="270" customWidth="1"/>
    <col min="9734" max="9734" width="7.109375" style="270" customWidth="1"/>
    <col min="9735" max="9735" width="10.109375" style="270" customWidth="1"/>
    <col min="9736" max="9736" width="7.109375" style="270" customWidth="1"/>
    <col min="9737" max="9737" width="14.109375" style="270" customWidth="1"/>
    <col min="9738" max="9738" width="7.88671875" style="270" customWidth="1"/>
    <col min="9739" max="9740" width="8.5546875" style="270" customWidth="1"/>
    <col min="9741" max="9741" width="7.88671875" style="270" customWidth="1"/>
    <col min="9742" max="9742" width="8.88671875" style="270"/>
    <col min="9743" max="9744" width="4.44140625" style="270" customWidth="1"/>
    <col min="9745" max="9745" width="12.109375" style="270" customWidth="1"/>
    <col min="9746" max="9746" width="7.88671875" style="270" customWidth="1"/>
    <col min="9747" max="9747" width="7.44140625" style="270" customWidth="1"/>
    <col min="9748" max="9752" width="8.88671875" style="270"/>
    <col min="9753" max="9765" width="0" style="270" hidden="1" customWidth="1"/>
    <col min="9766" max="9984" width="8.88671875" style="270"/>
    <col min="9985" max="9985" width="5.44140625" style="270" customWidth="1"/>
    <col min="9986" max="9986" width="4.44140625" style="270" customWidth="1"/>
    <col min="9987" max="9987" width="8.33203125" style="270" customWidth="1"/>
    <col min="9988" max="9988" width="7.109375" style="270" customWidth="1"/>
    <col min="9989" max="9989" width="9.33203125" style="270" customWidth="1"/>
    <col min="9990" max="9990" width="7.109375" style="270" customWidth="1"/>
    <col min="9991" max="9991" width="10.109375" style="270" customWidth="1"/>
    <col min="9992" max="9992" width="7.109375" style="270" customWidth="1"/>
    <col min="9993" max="9993" width="14.109375" style="270" customWidth="1"/>
    <col min="9994" max="9994" width="7.88671875" style="270" customWidth="1"/>
    <col min="9995" max="9996" width="8.5546875" style="270" customWidth="1"/>
    <col min="9997" max="9997" width="7.88671875" style="270" customWidth="1"/>
    <col min="9998" max="9998" width="8.88671875" style="270"/>
    <col min="9999" max="10000" width="4.44140625" style="270" customWidth="1"/>
    <col min="10001" max="10001" width="12.109375" style="270" customWidth="1"/>
    <col min="10002" max="10002" width="7.88671875" style="270" customWidth="1"/>
    <col min="10003" max="10003" width="7.44140625" style="270" customWidth="1"/>
    <col min="10004" max="10008" width="8.88671875" style="270"/>
    <col min="10009" max="10021" width="0" style="270" hidden="1" customWidth="1"/>
    <col min="10022" max="10240" width="8.88671875" style="270"/>
    <col min="10241" max="10241" width="5.44140625" style="270" customWidth="1"/>
    <col min="10242" max="10242" width="4.44140625" style="270" customWidth="1"/>
    <col min="10243" max="10243" width="8.33203125" style="270" customWidth="1"/>
    <col min="10244" max="10244" width="7.109375" style="270" customWidth="1"/>
    <col min="10245" max="10245" width="9.33203125" style="270" customWidth="1"/>
    <col min="10246" max="10246" width="7.109375" style="270" customWidth="1"/>
    <col min="10247" max="10247" width="10.109375" style="270" customWidth="1"/>
    <col min="10248" max="10248" width="7.109375" style="270" customWidth="1"/>
    <col min="10249" max="10249" width="14.109375" style="270" customWidth="1"/>
    <col min="10250" max="10250" width="7.88671875" style="270" customWidth="1"/>
    <col min="10251" max="10252" width="8.5546875" style="270" customWidth="1"/>
    <col min="10253" max="10253" width="7.88671875" style="270" customWidth="1"/>
    <col min="10254" max="10254" width="8.88671875" style="270"/>
    <col min="10255" max="10256" width="4.44140625" style="270" customWidth="1"/>
    <col min="10257" max="10257" width="12.109375" style="270" customWidth="1"/>
    <col min="10258" max="10258" width="7.88671875" style="270" customWidth="1"/>
    <col min="10259" max="10259" width="7.44140625" style="270" customWidth="1"/>
    <col min="10260" max="10264" width="8.88671875" style="270"/>
    <col min="10265" max="10277" width="0" style="270" hidden="1" customWidth="1"/>
    <col min="10278" max="10496" width="8.88671875" style="270"/>
    <col min="10497" max="10497" width="5.44140625" style="270" customWidth="1"/>
    <col min="10498" max="10498" width="4.44140625" style="270" customWidth="1"/>
    <col min="10499" max="10499" width="8.33203125" style="270" customWidth="1"/>
    <col min="10500" max="10500" width="7.109375" style="270" customWidth="1"/>
    <col min="10501" max="10501" width="9.33203125" style="270" customWidth="1"/>
    <col min="10502" max="10502" width="7.109375" style="270" customWidth="1"/>
    <col min="10503" max="10503" width="10.109375" style="270" customWidth="1"/>
    <col min="10504" max="10504" width="7.109375" style="270" customWidth="1"/>
    <col min="10505" max="10505" width="14.109375" style="270" customWidth="1"/>
    <col min="10506" max="10506" width="7.88671875" style="270" customWidth="1"/>
    <col min="10507" max="10508" width="8.5546875" style="270" customWidth="1"/>
    <col min="10509" max="10509" width="7.88671875" style="270" customWidth="1"/>
    <col min="10510" max="10510" width="8.88671875" style="270"/>
    <col min="10511" max="10512" width="4.44140625" style="270" customWidth="1"/>
    <col min="10513" max="10513" width="12.109375" style="270" customWidth="1"/>
    <col min="10514" max="10514" width="7.88671875" style="270" customWidth="1"/>
    <col min="10515" max="10515" width="7.44140625" style="270" customWidth="1"/>
    <col min="10516" max="10520" width="8.88671875" style="270"/>
    <col min="10521" max="10533" width="0" style="270" hidden="1" customWidth="1"/>
    <col min="10534" max="10752" width="8.88671875" style="270"/>
    <col min="10753" max="10753" width="5.44140625" style="270" customWidth="1"/>
    <col min="10754" max="10754" width="4.44140625" style="270" customWidth="1"/>
    <col min="10755" max="10755" width="8.33203125" style="270" customWidth="1"/>
    <col min="10756" max="10756" width="7.109375" style="270" customWidth="1"/>
    <col min="10757" max="10757" width="9.33203125" style="270" customWidth="1"/>
    <col min="10758" max="10758" width="7.109375" style="270" customWidth="1"/>
    <col min="10759" max="10759" width="10.109375" style="270" customWidth="1"/>
    <col min="10760" max="10760" width="7.109375" style="270" customWidth="1"/>
    <col min="10761" max="10761" width="14.109375" style="270" customWidth="1"/>
    <col min="10762" max="10762" width="7.88671875" style="270" customWidth="1"/>
    <col min="10763" max="10764" width="8.5546875" style="270" customWidth="1"/>
    <col min="10765" max="10765" width="7.88671875" style="270" customWidth="1"/>
    <col min="10766" max="10766" width="8.88671875" style="270"/>
    <col min="10767" max="10768" width="4.44140625" style="270" customWidth="1"/>
    <col min="10769" max="10769" width="12.109375" style="270" customWidth="1"/>
    <col min="10770" max="10770" width="7.88671875" style="270" customWidth="1"/>
    <col min="10771" max="10771" width="7.44140625" style="270" customWidth="1"/>
    <col min="10772" max="10776" width="8.88671875" style="270"/>
    <col min="10777" max="10789" width="0" style="270" hidden="1" customWidth="1"/>
    <col min="10790" max="11008" width="8.88671875" style="270"/>
    <col min="11009" max="11009" width="5.44140625" style="270" customWidth="1"/>
    <col min="11010" max="11010" width="4.44140625" style="270" customWidth="1"/>
    <col min="11011" max="11011" width="8.33203125" style="270" customWidth="1"/>
    <col min="11012" max="11012" width="7.109375" style="270" customWidth="1"/>
    <col min="11013" max="11013" width="9.33203125" style="270" customWidth="1"/>
    <col min="11014" max="11014" width="7.109375" style="270" customWidth="1"/>
    <col min="11015" max="11015" width="10.109375" style="270" customWidth="1"/>
    <col min="11016" max="11016" width="7.109375" style="270" customWidth="1"/>
    <col min="11017" max="11017" width="14.109375" style="270" customWidth="1"/>
    <col min="11018" max="11018" width="7.88671875" style="270" customWidth="1"/>
    <col min="11019" max="11020" width="8.5546875" style="270" customWidth="1"/>
    <col min="11021" max="11021" width="7.88671875" style="270" customWidth="1"/>
    <col min="11022" max="11022" width="8.88671875" style="270"/>
    <col min="11023" max="11024" width="4.44140625" style="270" customWidth="1"/>
    <col min="11025" max="11025" width="12.109375" style="270" customWidth="1"/>
    <col min="11026" max="11026" width="7.88671875" style="270" customWidth="1"/>
    <col min="11027" max="11027" width="7.44140625" style="270" customWidth="1"/>
    <col min="11028" max="11032" width="8.88671875" style="270"/>
    <col min="11033" max="11045" width="0" style="270" hidden="1" customWidth="1"/>
    <col min="11046" max="11264" width="8.88671875" style="270"/>
    <col min="11265" max="11265" width="5.44140625" style="270" customWidth="1"/>
    <col min="11266" max="11266" width="4.44140625" style="270" customWidth="1"/>
    <col min="11267" max="11267" width="8.33203125" style="270" customWidth="1"/>
    <col min="11268" max="11268" width="7.109375" style="270" customWidth="1"/>
    <col min="11269" max="11269" width="9.33203125" style="270" customWidth="1"/>
    <col min="11270" max="11270" width="7.109375" style="270" customWidth="1"/>
    <col min="11271" max="11271" width="10.109375" style="270" customWidth="1"/>
    <col min="11272" max="11272" width="7.109375" style="270" customWidth="1"/>
    <col min="11273" max="11273" width="14.109375" style="270" customWidth="1"/>
    <col min="11274" max="11274" width="7.88671875" style="270" customWidth="1"/>
    <col min="11275" max="11276" width="8.5546875" style="270" customWidth="1"/>
    <col min="11277" max="11277" width="7.88671875" style="270" customWidth="1"/>
    <col min="11278" max="11278" width="8.88671875" style="270"/>
    <col min="11279" max="11280" width="4.44140625" style="270" customWidth="1"/>
    <col min="11281" max="11281" width="12.109375" style="270" customWidth="1"/>
    <col min="11282" max="11282" width="7.88671875" style="270" customWidth="1"/>
    <col min="11283" max="11283" width="7.44140625" style="270" customWidth="1"/>
    <col min="11284" max="11288" width="8.88671875" style="270"/>
    <col min="11289" max="11301" width="0" style="270" hidden="1" customWidth="1"/>
    <col min="11302" max="11520" width="8.88671875" style="270"/>
    <col min="11521" max="11521" width="5.44140625" style="270" customWidth="1"/>
    <col min="11522" max="11522" width="4.44140625" style="270" customWidth="1"/>
    <col min="11523" max="11523" width="8.33203125" style="270" customWidth="1"/>
    <col min="11524" max="11524" width="7.109375" style="270" customWidth="1"/>
    <col min="11525" max="11525" width="9.33203125" style="270" customWidth="1"/>
    <col min="11526" max="11526" width="7.109375" style="270" customWidth="1"/>
    <col min="11527" max="11527" width="10.109375" style="270" customWidth="1"/>
    <col min="11528" max="11528" width="7.109375" style="270" customWidth="1"/>
    <col min="11529" max="11529" width="14.109375" style="270" customWidth="1"/>
    <col min="11530" max="11530" width="7.88671875" style="270" customWidth="1"/>
    <col min="11531" max="11532" width="8.5546875" style="270" customWidth="1"/>
    <col min="11533" max="11533" width="7.88671875" style="270" customWidth="1"/>
    <col min="11534" max="11534" width="8.88671875" style="270"/>
    <col min="11535" max="11536" width="4.44140625" style="270" customWidth="1"/>
    <col min="11537" max="11537" width="12.109375" style="270" customWidth="1"/>
    <col min="11538" max="11538" width="7.88671875" style="270" customWidth="1"/>
    <col min="11539" max="11539" width="7.44140625" style="270" customWidth="1"/>
    <col min="11540" max="11544" width="8.88671875" style="270"/>
    <col min="11545" max="11557" width="0" style="270" hidden="1" customWidth="1"/>
    <col min="11558" max="11776" width="8.88671875" style="270"/>
    <col min="11777" max="11777" width="5.44140625" style="270" customWidth="1"/>
    <col min="11778" max="11778" width="4.44140625" style="270" customWidth="1"/>
    <col min="11779" max="11779" width="8.33203125" style="270" customWidth="1"/>
    <col min="11780" max="11780" width="7.109375" style="270" customWidth="1"/>
    <col min="11781" max="11781" width="9.33203125" style="270" customWidth="1"/>
    <col min="11782" max="11782" width="7.109375" style="270" customWidth="1"/>
    <col min="11783" max="11783" width="10.109375" style="270" customWidth="1"/>
    <col min="11784" max="11784" width="7.109375" style="270" customWidth="1"/>
    <col min="11785" max="11785" width="14.109375" style="270" customWidth="1"/>
    <col min="11786" max="11786" width="7.88671875" style="270" customWidth="1"/>
    <col min="11787" max="11788" width="8.5546875" style="270" customWidth="1"/>
    <col min="11789" max="11789" width="7.88671875" style="270" customWidth="1"/>
    <col min="11790" max="11790" width="8.88671875" style="270"/>
    <col min="11791" max="11792" width="4.44140625" style="270" customWidth="1"/>
    <col min="11793" max="11793" width="12.109375" style="270" customWidth="1"/>
    <col min="11794" max="11794" width="7.88671875" style="270" customWidth="1"/>
    <col min="11795" max="11795" width="7.44140625" style="270" customWidth="1"/>
    <col min="11796" max="11800" width="8.88671875" style="270"/>
    <col min="11801" max="11813" width="0" style="270" hidden="1" customWidth="1"/>
    <col min="11814" max="12032" width="8.88671875" style="270"/>
    <col min="12033" max="12033" width="5.44140625" style="270" customWidth="1"/>
    <col min="12034" max="12034" width="4.44140625" style="270" customWidth="1"/>
    <col min="12035" max="12035" width="8.33203125" style="270" customWidth="1"/>
    <col min="12036" max="12036" width="7.109375" style="270" customWidth="1"/>
    <col min="12037" max="12037" width="9.33203125" style="270" customWidth="1"/>
    <col min="12038" max="12038" width="7.109375" style="270" customWidth="1"/>
    <col min="12039" max="12039" width="10.109375" style="270" customWidth="1"/>
    <col min="12040" max="12040" width="7.109375" style="270" customWidth="1"/>
    <col min="12041" max="12041" width="14.109375" style="270" customWidth="1"/>
    <col min="12042" max="12042" width="7.88671875" style="270" customWidth="1"/>
    <col min="12043" max="12044" width="8.5546875" style="270" customWidth="1"/>
    <col min="12045" max="12045" width="7.88671875" style="270" customWidth="1"/>
    <col min="12046" max="12046" width="8.88671875" style="270"/>
    <col min="12047" max="12048" width="4.44140625" style="270" customWidth="1"/>
    <col min="12049" max="12049" width="12.109375" style="270" customWidth="1"/>
    <col min="12050" max="12050" width="7.88671875" style="270" customWidth="1"/>
    <col min="12051" max="12051" width="7.44140625" style="270" customWidth="1"/>
    <col min="12052" max="12056" width="8.88671875" style="270"/>
    <col min="12057" max="12069" width="0" style="270" hidden="1" customWidth="1"/>
    <col min="12070" max="12288" width="8.88671875" style="270"/>
    <col min="12289" max="12289" width="5.44140625" style="270" customWidth="1"/>
    <col min="12290" max="12290" width="4.44140625" style="270" customWidth="1"/>
    <col min="12291" max="12291" width="8.33203125" style="270" customWidth="1"/>
    <col min="12292" max="12292" width="7.109375" style="270" customWidth="1"/>
    <col min="12293" max="12293" width="9.33203125" style="270" customWidth="1"/>
    <col min="12294" max="12294" width="7.109375" style="270" customWidth="1"/>
    <col min="12295" max="12295" width="10.109375" style="270" customWidth="1"/>
    <col min="12296" max="12296" width="7.109375" style="270" customWidth="1"/>
    <col min="12297" max="12297" width="14.109375" style="270" customWidth="1"/>
    <col min="12298" max="12298" width="7.88671875" style="270" customWidth="1"/>
    <col min="12299" max="12300" width="8.5546875" style="270" customWidth="1"/>
    <col min="12301" max="12301" width="7.88671875" style="270" customWidth="1"/>
    <col min="12302" max="12302" width="8.88671875" style="270"/>
    <col min="12303" max="12304" width="4.44140625" style="270" customWidth="1"/>
    <col min="12305" max="12305" width="12.109375" style="270" customWidth="1"/>
    <col min="12306" max="12306" width="7.88671875" style="270" customWidth="1"/>
    <col min="12307" max="12307" width="7.44140625" style="270" customWidth="1"/>
    <col min="12308" max="12312" width="8.88671875" style="270"/>
    <col min="12313" max="12325" width="0" style="270" hidden="1" customWidth="1"/>
    <col min="12326" max="12544" width="8.88671875" style="270"/>
    <col min="12545" max="12545" width="5.44140625" style="270" customWidth="1"/>
    <col min="12546" max="12546" width="4.44140625" style="270" customWidth="1"/>
    <col min="12547" max="12547" width="8.33203125" style="270" customWidth="1"/>
    <col min="12548" max="12548" width="7.109375" style="270" customWidth="1"/>
    <col min="12549" max="12549" width="9.33203125" style="270" customWidth="1"/>
    <col min="12550" max="12550" width="7.109375" style="270" customWidth="1"/>
    <col min="12551" max="12551" width="10.109375" style="270" customWidth="1"/>
    <col min="12552" max="12552" width="7.109375" style="270" customWidth="1"/>
    <col min="12553" max="12553" width="14.109375" style="270" customWidth="1"/>
    <col min="12554" max="12554" width="7.88671875" style="270" customWidth="1"/>
    <col min="12555" max="12556" width="8.5546875" style="270" customWidth="1"/>
    <col min="12557" max="12557" width="7.88671875" style="270" customWidth="1"/>
    <col min="12558" max="12558" width="8.88671875" style="270"/>
    <col min="12559" max="12560" width="4.44140625" style="270" customWidth="1"/>
    <col min="12561" max="12561" width="12.109375" style="270" customWidth="1"/>
    <col min="12562" max="12562" width="7.88671875" style="270" customWidth="1"/>
    <col min="12563" max="12563" width="7.44140625" style="270" customWidth="1"/>
    <col min="12564" max="12568" width="8.88671875" style="270"/>
    <col min="12569" max="12581" width="0" style="270" hidden="1" customWidth="1"/>
    <col min="12582" max="12800" width="8.88671875" style="270"/>
    <col min="12801" max="12801" width="5.44140625" style="270" customWidth="1"/>
    <col min="12802" max="12802" width="4.44140625" style="270" customWidth="1"/>
    <col min="12803" max="12803" width="8.33203125" style="270" customWidth="1"/>
    <col min="12804" max="12804" width="7.109375" style="270" customWidth="1"/>
    <col min="12805" max="12805" width="9.33203125" style="270" customWidth="1"/>
    <col min="12806" max="12806" width="7.109375" style="270" customWidth="1"/>
    <col min="12807" max="12807" width="10.109375" style="270" customWidth="1"/>
    <col min="12808" max="12808" width="7.109375" style="270" customWidth="1"/>
    <col min="12809" max="12809" width="14.109375" style="270" customWidth="1"/>
    <col min="12810" max="12810" width="7.88671875" style="270" customWidth="1"/>
    <col min="12811" max="12812" width="8.5546875" style="270" customWidth="1"/>
    <col min="12813" max="12813" width="7.88671875" style="270" customWidth="1"/>
    <col min="12814" max="12814" width="8.88671875" style="270"/>
    <col min="12815" max="12816" width="4.44140625" style="270" customWidth="1"/>
    <col min="12817" max="12817" width="12.109375" style="270" customWidth="1"/>
    <col min="12818" max="12818" width="7.88671875" style="270" customWidth="1"/>
    <col min="12819" max="12819" width="7.44140625" style="270" customWidth="1"/>
    <col min="12820" max="12824" width="8.88671875" style="270"/>
    <col min="12825" max="12837" width="0" style="270" hidden="1" customWidth="1"/>
    <col min="12838" max="13056" width="8.88671875" style="270"/>
    <col min="13057" max="13057" width="5.44140625" style="270" customWidth="1"/>
    <col min="13058" max="13058" width="4.44140625" style="270" customWidth="1"/>
    <col min="13059" max="13059" width="8.33203125" style="270" customWidth="1"/>
    <col min="13060" max="13060" width="7.109375" style="270" customWidth="1"/>
    <col min="13061" max="13061" width="9.33203125" style="270" customWidth="1"/>
    <col min="13062" max="13062" width="7.109375" style="270" customWidth="1"/>
    <col min="13063" max="13063" width="10.109375" style="270" customWidth="1"/>
    <col min="13064" max="13064" width="7.109375" style="270" customWidth="1"/>
    <col min="13065" max="13065" width="14.109375" style="270" customWidth="1"/>
    <col min="13066" max="13066" width="7.88671875" style="270" customWidth="1"/>
    <col min="13067" max="13068" width="8.5546875" style="270" customWidth="1"/>
    <col min="13069" max="13069" width="7.88671875" style="270" customWidth="1"/>
    <col min="13070" max="13070" width="8.88671875" style="270"/>
    <col min="13071" max="13072" width="4.44140625" style="270" customWidth="1"/>
    <col min="13073" max="13073" width="12.109375" style="270" customWidth="1"/>
    <col min="13074" max="13074" width="7.88671875" style="270" customWidth="1"/>
    <col min="13075" max="13075" width="7.44140625" style="270" customWidth="1"/>
    <col min="13076" max="13080" width="8.88671875" style="270"/>
    <col min="13081" max="13093" width="0" style="270" hidden="1" customWidth="1"/>
    <col min="13094" max="13312" width="8.88671875" style="270"/>
    <col min="13313" max="13313" width="5.44140625" style="270" customWidth="1"/>
    <col min="13314" max="13314" width="4.44140625" style="270" customWidth="1"/>
    <col min="13315" max="13315" width="8.33203125" style="270" customWidth="1"/>
    <col min="13316" max="13316" width="7.109375" style="270" customWidth="1"/>
    <col min="13317" max="13317" width="9.33203125" style="270" customWidth="1"/>
    <col min="13318" max="13318" width="7.109375" style="270" customWidth="1"/>
    <col min="13319" max="13319" width="10.109375" style="270" customWidth="1"/>
    <col min="13320" max="13320" width="7.109375" style="270" customWidth="1"/>
    <col min="13321" max="13321" width="14.109375" style="270" customWidth="1"/>
    <col min="13322" max="13322" width="7.88671875" style="270" customWidth="1"/>
    <col min="13323" max="13324" width="8.5546875" style="270" customWidth="1"/>
    <col min="13325" max="13325" width="7.88671875" style="270" customWidth="1"/>
    <col min="13326" max="13326" width="8.88671875" style="270"/>
    <col min="13327" max="13328" width="4.44140625" style="270" customWidth="1"/>
    <col min="13329" max="13329" width="12.109375" style="270" customWidth="1"/>
    <col min="13330" max="13330" width="7.88671875" style="270" customWidth="1"/>
    <col min="13331" max="13331" width="7.44140625" style="270" customWidth="1"/>
    <col min="13332" max="13336" width="8.88671875" style="270"/>
    <col min="13337" max="13349" width="0" style="270" hidden="1" customWidth="1"/>
    <col min="13350" max="13568" width="8.88671875" style="270"/>
    <col min="13569" max="13569" width="5.44140625" style="270" customWidth="1"/>
    <col min="13570" max="13570" width="4.44140625" style="270" customWidth="1"/>
    <col min="13571" max="13571" width="8.33203125" style="270" customWidth="1"/>
    <col min="13572" max="13572" width="7.109375" style="270" customWidth="1"/>
    <col min="13573" max="13573" width="9.33203125" style="270" customWidth="1"/>
    <col min="13574" max="13574" width="7.109375" style="270" customWidth="1"/>
    <col min="13575" max="13575" width="10.109375" style="270" customWidth="1"/>
    <col min="13576" max="13576" width="7.109375" style="270" customWidth="1"/>
    <col min="13577" max="13577" width="14.109375" style="270" customWidth="1"/>
    <col min="13578" max="13578" width="7.88671875" style="270" customWidth="1"/>
    <col min="13579" max="13580" width="8.5546875" style="270" customWidth="1"/>
    <col min="13581" max="13581" width="7.88671875" style="270" customWidth="1"/>
    <col min="13582" max="13582" width="8.88671875" style="270"/>
    <col min="13583" max="13584" width="4.44140625" style="270" customWidth="1"/>
    <col min="13585" max="13585" width="12.109375" style="270" customWidth="1"/>
    <col min="13586" max="13586" width="7.88671875" style="270" customWidth="1"/>
    <col min="13587" max="13587" width="7.44140625" style="270" customWidth="1"/>
    <col min="13588" max="13592" width="8.88671875" style="270"/>
    <col min="13593" max="13605" width="0" style="270" hidden="1" customWidth="1"/>
    <col min="13606" max="13824" width="8.88671875" style="270"/>
    <col min="13825" max="13825" width="5.44140625" style="270" customWidth="1"/>
    <col min="13826" max="13826" width="4.44140625" style="270" customWidth="1"/>
    <col min="13827" max="13827" width="8.33203125" style="270" customWidth="1"/>
    <col min="13828" max="13828" width="7.109375" style="270" customWidth="1"/>
    <col min="13829" max="13829" width="9.33203125" style="270" customWidth="1"/>
    <col min="13830" max="13830" width="7.109375" style="270" customWidth="1"/>
    <col min="13831" max="13831" width="10.109375" style="270" customWidth="1"/>
    <col min="13832" max="13832" width="7.109375" style="270" customWidth="1"/>
    <col min="13833" max="13833" width="14.109375" style="270" customWidth="1"/>
    <col min="13834" max="13834" width="7.88671875" style="270" customWidth="1"/>
    <col min="13835" max="13836" width="8.5546875" style="270" customWidth="1"/>
    <col min="13837" max="13837" width="7.88671875" style="270" customWidth="1"/>
    <col min="13838" max="13838" width="8.88671875" style="270"/>
    <col min="13839" max="13840" width="4.44140625" style="270" customWidth="1"/>
    <col min="13841" max="13841" width="12.109375" style="270" customWidth="1"/>
    <col min="13842" max="13842" width="7.88671875" style="270" customWidth="1"/>
    <col min="13843" max="13843" width="7.44140625" style="270" customWidth="1"/>
    <col min="13844" max="13848" width="8.88671875" style="270"/>
    <col min="13849" max="13861" width="0" style="270" hidden="1" customWidth="1"/>
    <col min="13862" max="14080" width="8.88671875" style="270"/>
    <col min="14081" max="14081" width="5.44140625" style="270" customWidth="1"/>
    <col min="14082" max="14082" width="4.44140625" style="270" customWidth="1"/>
    <col min="14083" max="14083" width="8.33203125" style="270" customWidth="1"/>
    <col min="14084" max="14084" width="7.109375" style="270" customWidth="1"/>
    <col min="14085" max="14085" width="9.33203125" style="270" customWidth="1"/>
    <col min="14086" max="14086" width="7.109375" style="270" customWidth="1"/>
    <col min="14087" max="14087" width="10.109375" style="270" customWidth="1"/>
    <col min="14088" max="14088" width="7.109375" style="270" customWidth="1"/>
    <col min="14089" max="14089" width="14.109375" style="270" customWidth="1"/>
    <col min="14090" max="14090" width="7.88671875" style="270" customWidth="1"/>
    <col min="14091" max="14092" width="8.5546875" style="270" customWidth="1"/>
    <col min="14093" max="14093" width="7.88671875" style="270" customWidth="1"/>
    <col min="14094" max="14094" width="8.88671875" style="270"/>
    <col min="14095" max="14096" width="4.44140625" style="270" customWidth="1"/>
    <col min="14097" max="14097" width="12.109375" style="270" customWidth="1"/>
    <col min="14098" max="14098" width="7.88671875" style="270" customWidth="1"/>
    <col min="14099" max="14099" width="7.44140625" style="270" customWidth="1"/>
    <col min="14100" max="14104" width="8.88671875" style="270"/>
    <col min="14105" max="14117" width="0" style="270" hidden="1" customWidth="1"/>
    <col min="14118" max="14336" width="8.88671875" style="270"/>
    <col min="14337" max="14337" width="5.44140625" style="270" customWidth="1"/>
    <col min="14338" max="14338" width="4.44140625" style="270" customWidth="1"/>
    <col min="14339" max="14339" width="8.33203125" style="270" customWidth="1"/>
    <col min="14340" max="14340" width="7.109375" style="270" customWidth="1"/>
    <col min="14341" max="14341" width="9.33203125" style="270" customWidth="1"/>
    <col min="14342" max="14342" width="7.109375" style="270" customWidth="1"/>
    <col min="14343" max="14343" width="10.109375" style="270" customWidth="1"/>
    <col min="14344" max="14344" width="7.109375" style="270" customWidth="1"/>
    <col min="14345" max="14345" width="14.109375" style="270" customWidth="1"/>
    <col min="14346" max="14346" width="7.88671875" style="270" customWidth="1"/>
    <col min="14347" max="14348" width="8.5546875" style="270" customWidth="1"/>
    <col min="14349" max="14349" width="7.88671875" style="270" customWidth="1"/>
    <col min="14350" max="14350" width="8.88671875" style="270"/>
    <col min="14351" max="14352" width="4.44140625" style="270" customWidth="1"/>
    <col min="14353" max="14353" width="12.109375" style="270" customWidth="1"/>
    <col min="14354" max="14354" width="7.88671875" style="270" customWidth="1"/>
    <col min="14355" max="14355" width="7.44140625" style="270" customWidth="1"/>
    <col min="14356" max="14360" width="8.88671875" style="270"/>
    <col min="14361" max="14373" width="0" style="270" hidden="1" customWidth="1"/>
    <col min="14374" max="14592" width="8.88671875" style="270"/>
    <col min="14593" max="14593" width="5.44140625" style="270" customWidth="1"/>
    <col min="14594" max="14594" width="4.44140625" style="270" customWidth="1"/>
    <col min="14595" max="14595" width="8.33203125" style="270" customWidth="1"/>
    <col min="14596" max="14596" width="7.109375" style="270" customWidth="1"/>
    <col min="14597" max="14597" width="9.33203125" style="270" customWidth="1"/>
    <col min="14598" max="14598" width="7.109375" style="270" customWidth="1"/>
    <col min="14599" max="14599" width="10.109375" style="270" customWidth="1"/>
    <col min="14600" max="14600" width="7.109375" style="270" customWidth="1"/>
    <col min="14601" max="14601" width="14.109375" style="270" customWidth="1"/>
    <col min="14602" max="14602" width="7.88671875" style="270" customWidth="1"/>
    <col min="14603" max="14604" width="8.5546875" style="270" customWidth="1"/>
    <col min="14605" max="14605" width="7.88671875" style="270" customWidth="1"/>
    <col min="14606" max="14606" width="8.88671875" style="270"/>
    <col min="14607" max="14608" width="4.44140625" style="270" customWidth="1"/>
    <col min="14609" max="14609" width="12.109375" style="270" customWidth="1"/>
    <col min="14610" max="14610" width="7.88671875" style="270" customWidth="1"/>
    <col min="14611" max="14611" width="7.44140625" style="270" customWidth="1"/>
    <col min="14612" max="14616" width="8.88671875" style="270"/>
    <col min="14617" max="14629" width="0" style="270" hidden="1" customWidth="1"/>
    <col min="14630" max="14848" width="8.88671875" style="270"/>
    <col min="14849" max="14849" width="5.44140625" style="270" customWidth="1"/>
    <col min="14850" max="14850" width="4.44140625" style="270" customWidth="1"/>
    <col min="14851" max="14851" width="8.33203125" style="270" customWidth="1"/>
    <col min="14852" max="14852" width="7.109375" style="270" customWidth="1"/>
    <col min="14853" max="14853" width="9.33203125" style="270" customWidth="1"/>
    <col min="14854" max="14854" width="7.109375" style="270" customWidth="1"/>
    <col min="14855" max="14855" width="10.109375" style="270" customWidth="1"/>
    <col min="14856" max="14856" width="7.109375" style="270" customWidth="1"/>
    <col min="14857" max="14857" width="14.109375" style="270" customWidth="1"/>
    <col min="14858" max="14858" width="7.88671875" style="270" customWidth="1"/>
    <col min="14859" max="14860" width="8.5546875" style="270" customWidth="1"/>
    <col min="14861" max="14861" width="7.88671875" style="270" customWidth="1"/>
    <col min="14862" max="14862" width="8.88671875" style="270"/>
    <col min="14863" max="14864" width="4.44140625" style="270" customWidth="1"/>
    <col min="14865" max="14865" width="12.109375" style="270" customWidth="1"/>
    <col min="14866" max="14866" width="7.88671875" style="270" customWidth="1"/>
    <col min="14867" max="14867" width="7.44140625" style="270" customWidth="1"/>
    <col min="14868" max="14872" width="8.88671875" style="270"/>
    <col min="14873" max="14885" width="0" style="270" hidden="1" customWidth="1"/>
    <col min="14886" max="15104" width="8.88671875" style="270"/>
    <col min="15105" max="15105" width="5.44140625" style="270" customWidth="1"/>
    <col min="15106" max="15106" width="4.44140625" style="270" customWidth="1"/>
    <col min="15107" max="15107" width="8.33203125" style="270" customWidth="1"/>
    <col min="15108" max="15108" width="7.109375" style="270" customWidth="1"/>
    <col min="15109" max="15109" width="9.33203125" style="270" customWidth="1"/>
    <col min="15110" max="15110" width="7.109375" style="270" customWidth="1"/>
    <col min="15111" max="15111" width="10.109375" style="270" customWidth="1"/>
    <col min="15112" max="15112" width="7.109375" style="270" customWidth="1"/>
    <col min="15113" max="15113" width="14.109375" style="270" customWidth="1"/>
    <col min="15114" max="15114" width="7.88671875" style="270" customWidth="1"/>
    <col min="15115" max="15116" width="8.5546875" style="270" customWidth="1"/>
    <col min="15117" max="15117" width="7.88671875" style="270" customWidth="1"/>
    <col min="15118" max="15118" width="8.88671875" style="270"/>
    <col min="15119" max="15120" width="4.44140625" style="270" customWidth="1"/>
    <col min="15121" max="15121" width="12.109375" style="270" customWidth="1"/>
    <col min="15122" max="15122" width="7.88671875" style="270" customWidth="1"/>
    <col min="15123" max="15123" width="7.44140625" style="270" customWidth="1"/>
    <col min="15124" max="15128" width="8.88671875" style="270"/>
    <col min="15129" max="15141" width="0" style="270" hidden="1" customWidth="1"/>
    <col min="15142" max="15360" width="8.88671875" style="270"/>
    <col min="15361" max="15361" width="5.44140625" style="270" customWidth="1"/>
    <col min="15362" max="15362" width="4.44140625" style="270" customWidth="1"/>
    <col min="15363" max="15363" width="8.33203125" style="270" customWidth="1"/>
    <col min="15364" max="15364" width="7.109375" style="270" customWidth="1"/>
    <col min="15365" max="15365" width="9.33203125" style="270" customWidth="1"/>
    <col min="15366" max="15366" width="7.109375" style="270" customWidth="1"/>
    <col min="15367" max="15367" width="10.109375" style="270" customWidth="1"/>
    <col min="15368" max="15368" width="7.109375" style="270" customWidth="1"/>
    <col min="15369" max="15369" width="14.109375" style="270" customWidth="1"/>
    <col min="15370" max="15370" width="7.88671875" style="270" customWidth="1"/>
    <col min="15371" max="15372" width="8.5546875" style="270" customWidth="1"/>
    <col min="15373" max="15373" width="7.88671875" style="270" customWidth="1"/>
    <col min="15374" max="15374" width="8.88671875" style="270"/>
    <col min="15375" max="15376" width="4.44140625" style="270" customWidth="1"/>
    <col min="15377" max="15377" width="12.109375" style="270" customWidth="1"/>
    <col min="15378" max="15378" width="7.88671875" style="270" customWidth="1"/>
    <col min="15379" max="15379" width="7.44140625" style="270" customWidth="1"/>
    <col min="15380" max="15384" width="8.88671875" style="270"/>
    <col min="15385" max="15397" width="0" style="270" hidden="1" customWidth="1"/>
    <col min="15398" max="15616" width="8.88671875" style="270"/>
    <col min="15617" max="15617" width="5.44140625" style="270" customWidth="1"/>
    <col min="15618" max="15618" width="4.44140625" style="270" customWidth="1"/>
    <col min="15619" max="15619" width="8.33203125" style="270" customWidth="1"/>
    <col min="15620" max="15620" width="7.109375" style="270" customWidth="1"/>
    <col min="15621" max="15621" width="9.33203125" style="270" customWidth="1"/>
    <col min="15622" max="15622" width="7.109375" style="270" customWidth="1"/>
    <col min="15623" max="15623" width="10.109375" style="270" customWidth="1"/>
    <col min="15624" max="15624" width="7.109375" style="270" customWidth="1"/>
    <col min="15625" max="15625" width="14.109375" style="270" customWidth="1"/>
    <col min="15626" max="15626" width="7.88671875" style="270" customWidth="1"/>
    <col min="15627" max="15628" width="8.5546875" style="270" customWidth="1"/>
    <col min="15629" max="15629" width="7.88671875" style="270" customWidth="1"/>
    <col min="15630" max="15630" width="8.88671875" style="270"/>
    <col min="15631" max="15632" width="4.44140625" style="270" customWidth="1"/>
    <col min="15633" max="15633" width="12.109375" style="270" customWidth="1"/>
    <col min="15634" max="15634" width="7.88671875" style="270" customWidth="1"/>
    <col min="15635" max="15635" width="7.44140625" style="270" customWidth="1"/>
    <col min="15636" max="15640" width="8.88671875" style="270"/>
    <col min="15641" max="15653" width="0" style="270" hidden="1" customWidth="1"/>
    <col min="15654" max="15872" width="8.88671875" style="270"/>
    <col min="15873" max="15873" width="5.44140625" style="270" customWidth="1"/>
    <col min="15874" max="15874" width="4.44140625" style="270" customWidth="1"/>
    <col min="15875" max="15875" width="8.33203125" style="270" customWidth="1"/>
    <col min="15876" max="15876" width="7.109375" style="270" customWidth="1"/>
    <col min="15877" max="15877" width="9.33203125" style="270" customWidth="1"/>
    <col min="15878" max="15878" width="7.109375" style="270" customWidth="1"/>
    <col min="15879" max="15879" width="10.109375" style="270" customWidth="1"/>
    <col min="15880" max="15880" width="7.109375" style="270" customWidth="1"/>
    <col min="15881" max="15881" width="14.109375" style="270" customWidth="1"/>
    <col min="15882" max="15882" width="7.88671875" style="270" customWidth="1"/>
    <col min="15883" max="15884" width="8.5546875" style="270" customWidth="1"/>
    <col min="15885" max="15885" width="7.88671875" style="270" customWidth="1"/>
    <col min="15886" max="15886" width="8.88671875" style="270"/>
    <col min="15887" max="15888" width="4.44140625" style="270" customWidth="1"/>
    <col min="15889" max="15889" width="12.109375" style="270" customWidth="1"/>
    <col min="15890" max="15890" width="7.88671875" style="270" customWidth="1"/>
    <col min="15891" max="15891" width="7.44140625" style="270" customWidth="1"/>
    <col min="15892" max="15896" width="8.88671875" style="270"/>
    <col min="15897" max="15909" width="0" style="270" hidden="1" customWidth="1"/>
    <col min="15910" max="16128" width="8.88671875" style="270"/>
    <col min="16129" max="16129" width="5.44140625" style="270" customWidth="1"/>
    <col min="16130" max="16130" width="4.44140625" style="270" customWidth="1"/>
    <col min="16131" max="16131" width="8.33203125" style="270" customWidth="1"/>
    <col min="16132" max="16132" width="7.109375" style="270" customWidth="1"/>
    <col min="16133" max="16133" width="9.33203125" style="270" customWidth="1"/>
    <col min="16134" max="16134" width="7.109375" style="270" customWidth="1"/>
    <col min="16135" max="16135" width="10.109375" style="270" customWidth="1"/>
    <col min="16136" max="16136" width="7.109375" style="270" customWidth="1"/>
    <col min="16137" max="16137" width="14.109375" style="270" customWidth="1"/>
    <col min="16138" max="16138" width="7.88671875" style="270" customWidth="1"/>
    <col min="16139" max="16140" width="8.5546875" style="270" customWidth="1"/>
    <col min="16141" max="16141" width="7.88671875" style="270" customWidth="1"/>
    <col min="16142" max="16142" width="8.88671875" style="270"/>
    <col min="16143" max="16144" width="4.44140625" style="270" customWidth="1"/>
    <col min="16145" max="16145" width="12.109375" style="270" customWidth="1"/>
    <col min="16146" max="16146" width="7.88671875" style="270" customWidth="1"/>
    <col min="16147" max="16147" width="7.44140625" style="270" customWidth="1"/>
    <col min="16148" max="16152" width="8.88671875" style="270"/>
    <col min="16153" max="16165" width="0" style="270" hidden="1" customWidth="1"/>
    <col min="16166" max="16384" width="8.88671875" style="270"/>
  </cols>
  <sheetData>
    <row r="1" spans="1:37" ht="24.6" x14ac:dyDescent="0.25">
      <c r="A1" s="656" t="str">
        <f>[2]Altalanos!$A$6</f>
        <v>Somogy Vármegyei Tenisz DO B kategória - Leány</v>
      </c>
      <c r="B1" s="656"/>
      <c r="C1" s="656"/>
      <c r="D1" s="656"/>
      <c r="E1" s="656"/>
      <c r="F1" s="656"/>
      <c r="G1" s="349"/>
      <c r="H1" s="350" t="s">
        <v>44</v>
      </c>
      <c r="I1" s="351"/>
      <c r="J1" s="352"/>
      <c r="L1" s="353"/>
      <c r="M1" s="354"/>
      <c r="N1" s="355"/>
      <c r="O1" s="355" t="s">
        <v>11</v>
      </c>
      <c r="P1" s="355"/>
      <c r="Q1" s="356"/>
      <c r="R1" s="355"/>
      <c r="AB1" s="357" t="e">
        <f>IF(Y5=1,CONCATENATE(VLOOKUP(Y3,AA16:AH27,2)),CONCATENATE(VLOOKUP(Y3,AA2:AK13,2)))</f>
        <v>#N/A</v>
      </c>
      <c r="AC1" s="357" t="e">
        <f>IF(Y5=1,CONCATENATE(VLOOKUP(Y3,AA16:AK27,3)),CONCATENATE(VLOOKUP(Y3,AA2:AK13,3)))</f>
        <v>#N/A</v>
      </c>
      <c r="AD1" s="357" t="e">
        <f>IF(Y5=1,CONCATENATE(VLOOKUP(Y3,AA16:AK27,4)),CONCATENATE(VLOOKUP(Y3,AA2:AK13,4)))</f>
        <v>#N/A</v>
      </c>
      <c r="AE1" s="357" t="e">
        <f>IF(Y5=1,CONCATENATE(VLOOKUP(Y3,AA16:AK27,5)),CONCATENATE(VLOOKUP(Y3,AA2:AK13,5)))</f>
        <v>#N/A</v>
      </c>
      <c r="AF1" s="357" t="e">
        <f>IF(Y5=1,CONCATENATE(VLOOKUP(Y3,AA16:AK27,6)),CONCATENATE(VLOOKUP(Y3,AA2:AK13,6)))</f>
        <v>#N/A</v>
      </c>
      <c r="AG1" s="357" t="e">
        <f>IF(Y5=1,CONCATENATE(VLOOKUP(Y3,AA16:AK27,7)),CONCATENATE(VLOOKUP(Y3,AA2:AK13,7)))</f>
        <v>#N/A</v>
      </c>
      <c r="AH1" s="357" t="e">
        <f>IF(Y5=1,CONCATENATE(VLOOKUP(Y3,AA16:AK27,8)),CONCATENATE(VLOOKUP(Y3,AA2:AK13,8)))</f>
        <v>#N/A</v>
      </c>
      <c r="AI1" s="357" t="e">
        <f>IF(Y5=1,CONCATENATE(VLOOKUP(Y3,AA16:AK27,9)),CONCATENATE(VLOOKUP(Y3,AA2:AK13,9)))</f>
        <v>#N/A</v>
      </c>
      <c r="AJ1" s="357" t="e">
        <f>IF(Y5=1,CONCATENATE(VLOOKUP(Y3,AA16:AK27,10)),CONCATENATE(VLOOKUP(Y3,AA2:AK13,10)))</f>
        <v>#N/A</v>
      </c>
      <c r="AK1" s="357" t="e">
        <f>IF(Y5=1,CONCATENATE(VLOOKUP(Y3,AA16:AK27,11)),CONCATENATE(VLOOKUP(Y3,AA2:AK13,11)))</f>
        <v>#N/A</v>
      </c>
    </row>
    <row r="2" spans="1:37" x14ac:dyDescent="0.25">
      <c r="A2" s="358" t="s">
        <v>43</v>
      </c>
      <c r="B2" s="359"/>
      <c r="C2" s="359"/>
      <c r="D2" s="359"/>
      <c r="E2" s="595" t="str">
        <f>[2]Altalanos!$E$8</f>
        <v>VII.kcs.-U18-L</v>
      </c>
      <c r="F2" s="359"/>
      <c r="G2" s="360"/>
      <c r="H2" s="361"/>
      <c r="I2" s="361"/>
      <c r="J2" s="362"/>
      <c r="K2" s="353"/>
      <c r="L2" s="353"/>
      <c r="M2" s="353"/>
      <c r="N2" s="363"/>
      <c r="O2" s="364"/>
      <c r="P2" s="363"/>
      <c r="Q2" s="364"/>
      <c r="R2" s="363"/>
      <c r="Y2" s="365"/>
      <c r="Z2" s="366"/>
      <c r="AA2" s="366" t="s">
        <v>52</v>
      </c>
      <c r="AB2" s="367">
        <v>150</v>
      </c>
      <c r="AC2" s="367">
        <v>120</v>
      </c>
      <c r="AD2" s="367">
        <v>100</v>
      </c>
      <c r="AE2" s="367">
        <v>80</v>
      </c>
      <c r="AF2" s="367">
        <v>70</v>
      </c>
      <c r="AG2" s="367">
        <v>60</v>
      </c>
      <c r="AH2" s="367">
        <v>55</v>
      </c>
      <c r="AI2" s="367">
        <v>50</v>
      </c>
      <c r="AJ2" s="367">
        <v>45</v>
      </c>
      <c r="AK2" s="367">
        <v>40</v>
      </c>
    </row>
    <row r="3" spans="1:37" x14ac:dyDescent="0.25">
      <c r="A3" s="286" t="s">
        <v>21</v>
      </c>
      <c r="B3" s="286"/>
      <c r="C3" s="286"/>
      <c r="D3" s="286"/>
      <c r="E3" s="286" t="s">
        <v>19</v>
      </c>
      <c r="F3" s="286"/>
      <c r="G3" s="286"/>
      <c r="H3" s="286" t="s">
        <v>24</v>
      </c>
      <c r="I3" s="286"/>
      <c r="J3" s="368"/>
      <c r="K3" s="286"/>
      <c r="L3" s="369"/>
      <c r="M3" s="369" t="s">
        <v>25</v>
      </c>
      <c r="N3" s="370"/>
      <c r="O3" s="371"/>
      <c r="P3" s="370"/>
      <c r="Q3" s="372" t="s">
        <v>59</v>
      </c>
      <c r="R3" s="367" t="s">
        <v>62</v>
      </c>
      <c r="S3" s="367" t="s">
        <v>373</v>
      </c>
      <c r="Y3" s="366">
        <f>IF(H4="OB","A",IF(H4="IX","W",H4))</f>
        <v>0</v>
      </c>
      <c r="Z3" s="366"/>
      <c r="AA3" s="366" t="s">
        <v>65</v>
      </c>
      <c r="AB3" s="367">
        <v>120</v>
      </c>
      <c r="AC3" s="367">
        <v>90</v>
      </c>
      <c r="AD3" s="367">
        <v>65</v>
      </c>
      <c r="AE3" s="367">
        <v>55</v>
      </c>
      <c r="AF3" s="367">
        <v>50</v>
      </c>
      <c r="AG3" s="367">
        <v>45</v>
      </c>
      <c r="AH3" s="367">
        <v>40</v>
      </c>
      <c r="AI3" s="367">
        <v>35</v>
      </c>
      <c r="AJ3" s="367">
        <v>25</v>
      </c>
      <c r="AK3" s="367">
        <v>20</v>
      </c>
    </row>
    <row r="4" spans="1:37" ht="13.8" thickBot="1" x14ac:dyDescent="0.3">
      <c r="A4" s="657">
        <f>[2]Altalanos!$A$10</f>
        <v>46135</v>
      </c>
      <c r="B4" s="657"/>
      <c r="C4" s="657"/>
      <c r="D4" s="373"/>
      <c r="E4" s="374" t="str">
        <f>[2]Altalanos!$C$10</f>
        <v>Balatonboglár</v>
      </c>
      <c r="F4" s="374"/>
      <c r="G4" s="374"/>
      <c r="H4" s="142"/>
      <c r="I4" s="374"/>
      <c r="J4" s="375"/>
      <c r="K4" s="142"/>
      <c r="L4" s="467"/>
      <c r="M4" s="376" t="str">
        <f>[2]Altalanos!$E$10</f>
        <v>Nagyistók-Nádasi Judit</v>
      </c>
      <c r="N4" s="377"/>
      <c r="O4" s="378"/>
      <c r="P4" s="377"/>
      <c r="Q4" s="379" t="s">
        <v>63</v>
      </c>
      <c r="R4" s="380" t="s">
        <v>60</v>
      </c>
      <c r="S4" s="380" t="s">
        <v>374</v>
      </c>
      <c r="Y4" s="366"/>
      <c r="Z4" s="366"/>
      <c r="AA4" s="366" t="s">
        <v>66</v>
      </c>
      <c r="AB4" s="367">
        <v>90</v>
      </c>
      <c r="AC4" s="367">
        <v>60</v>
      </c>
      <c r="AD4" s="367">
        <v>45</v>
      </c>
      <c r="AE4" s="367">
        <v>34</v>
      </c>
      <c r="AF4" s="367">
        <v>27</v>
      </c>
      <c r="AG4" s="367">
        <v>22</v>
      </c>
      <c r="AH4" s="367">
        <v>18</v>
      </c>
      <c r="AI4" s="367">
        <v>15</v>
      </c>
      <c r="AJ4" s="367">
        <v>12</v>
      </c>
      <c r="AK4" s="367">
        <v>9</v>
      </c>
    </row>
    <row r="5" spans="1:37" x14ac:dyDescent="0.25">
      <c r="A5" s="381"/>
      <c r="B5" s="381" t="s">
        <v>41</v>
      </c>
      <c r="C5" s="381" t="s">
        <v>50</v>
      </c>
      <c r="D5" s="381" t="s">
        <v>35</v>
      </c>
      <c r="E5" s="381" t="s">
        <v>55</v>
      </c>
      <c r="F5" s="381"/>
      <c r="G5" s="381" t="s">
        <v>23</v>
      </c>
      <c r="H5" s="381"/>
      <c r="I5" s="381" t="s">
        <v>26</v>
      </c>
      <c r="J5" s="381"/>
      <c r="K5" s="382" t="s">
        <v>56</v>
      </c>
      <c r="L5" s="382" t="s">
        <v>57</v>
      </c>
      <c r="M5" s="382" t="s">
        <v>58</v>
      </c>
      <c r="Q5" s="383" t="s">
        <v>64</v>
      </c>
      <c r="R5" s="384" t="s">
        <v>61</v>
      </c>
      <c r="S5" s="384" t="s">
        <v>375</v>
      </c>
      <c r="Y5" s="366">
        <f>IF(OR([2]Altalanos!$A$8="F1",[2]Altalanos!$A$8="F2",[2]Altalanos!$A$8="N1",[2]Altalanos!$A$8="N2"),1,2)</f>
        <v>2</v>
      </c>
      <c r="Z5" s="366"/>
      <c r="AA5" s="366" t="s">
        <v>67</v>
      </c>
      <c r="AB5" s="367">
        <v>60</v>
      </c>
      <c r="AC5" s="367">
        <v>40</v>
      </c>
      <c r="AD5" s="367">
        <v>30</v>
      </c>
      <c r="AE5" s="367">
        <v>20</v>
      </c>
      <c r="AF5" s="367">
        <v>18</v>
      </c>
      <c r="AG5" s="367">
        <v>15</v>
      </c>
      <c r="AH5" s="367">
        <v>12</v>
      </c>
      <c r="AI5" s="367">
        <v>10</v>
      </c>
      <c r="AJ5" s="367">
        <v>8</v>
      </c>
      <c r="AK5" s="367">
        <v>6</v>
      </c>
    </row>
    <row r="6" spans="1:37" x14ac:dyDescent="0.25">
      <c r="A6" s="385"/>
      <c r="B6" s="385"/>
      <c r="C6" s="385"/>
      <c r="D6" s="385"/>
      <c r="E6" s="385"/>
      <c r="F6" s="385"/>
      <c r="G6" s="385"/>
      <c r="H6" s="385"/>
      <c r="I6" s="385"/>
      <c r="J6" s="385"/>
      <c r="K6" s="385"/>
      <c r="L6" s="385"/>
      <c r="M6" s="385"/>
      <c r="Y6" s="366"/>
      <c r="Z6" s="366"/>
      <c r="AA6" s="366" t="s">
        <v>68</v>
      </c>
      <c r="AB6" s="367">
        <v>40</v>
      </c>
      <c r="AC6" s="367">
        <v>25</v>
      </c>
      <c r="AD6" s="367">
        <v>18</v>
      </c>
      <c r="AE6" s="367">
        <v>13</v>
      </c>
      <c r="AF6" s="367">
        <v>10</v>
      </c>
      <c r="AG6" s="367">
        <v>8</v>
      </c>
      <c r="AH6" s="367">
        <v>6</v>
      </c>
      <c r="AI6" s="367">
        <v>5</v>
      </c>
      <c r="AJ6" s="367">
        <v>4</v>
      </c>
      <c r="AK6" s="367">
        <v>3</v>
      </c>
    </row>
    <row r="7" spans="1:37" x14ac:dyDescent="0.25">
      <c r="A7" s="386" t="s">
        <v>52</v>
      </c>
      <c r="B7" s="387">
        <v>4</v>
      </c>
      <c r="C7" s="468" t="str">
        <f>IF($B7="","",VLOOKUP($B7,'VII.kcs-U18-L elo'!$A$7:$O$22,5))</f>
        <v>080604</v>
      </c>
      <c r="D7" s="468">
        <f>IF($B7="","",VLOOKUP($B7,'VII.kcs-U18-L elo'!$A$7:$O$22,15))</f>
        <v>0</v>
      </c>
      <c r="E7" s="681" t="str">
        <f>UPPER(IF($B7="","",VLOOKUP($B7,'VII.kcs-U18-L elo'!$A$7:$O$22,2)))</f>
        <v>VARGA</v>
      </c>
      <c r="F7" s="681"/>
      <c r="G7" s="681" t="str">
        <f>IF($B7="","",VLOOKUP($B7,'VII.kcs-U18-L elo'!$A$7:$O$22,3))</f>
        <v>Luca</v>
      </c>
      <c r="H7" s="681"/>
      <c r="I7" s="469" t="str">
        <f>IF($B7="","",VLOOKUP($B7,'VII.kcs-U18-L elo'!$A$7:$O$22,4))</f>
        <v>Siófoki Perczel Mór Gimn.és Koll.</v>
      </c>
      <c r="J7" s="385"/>
      <c r="K7" s="631" t="s">
        <v>694</v>
      </c>
      <c r="L7" s="391"/>
      <c r="M7" s="392"/>
      <c r="Y7" s="366"/>
      <c r="Z7" s="366"/>
      <c r="AA7" s="366" t="s">
        <v>69</v>
      </c>
      <c r="AB7" s="367">
        <v>25</v>
      </c>
      <c r="AC7" s="367">
        <v>15</v>
      </c>
      <c r="AD7" s="367">
        <v>13</v>
      </c>
      <c r="AE7" s="367">
        <v>8</v>
      </c>
      <c r="AF7" s="367">
        <v>6</v>
      </c>
      <c r="AG7" s="367">
        <v>4</v>
      </c>
      <c r="AH7" s="367">
        <v>3</v>
      </c>
      <c r="AI7" s="367">
        <v>2</v>
      </c>
      <c r="AJ7" s="367">
        <v>1</v>
      </c>
      <c r="AK7" s="367">
        <v>0</v>
      </c>
    </row>
    <row r="8" spans="1:37" x14ac:dyDescent="0.25">
      <c r="A8" s="386"/>
      <c r="B8" s="393"/>
      <c r="C8" s="470"/>
      <c r="D8" s="470"/>
      <c r="E8" s="470"/>
      <c r="F8" s="470"/>
      <c r="G8" s="470"/>
      <c r="H8" s="470"/>
      <c r="I8" s="470"/>
      <c r="J8" s="385"/>
      <c r="K8" s="632"/>
      <c r="L8" s="386"/>
      <c r="M8" s="394"/>
      <c r="Y8" s="366"/>
      <c r="Z8" s="366"/>
      <c r="AA8" s="366" t="s">
        <v>70</v>
      </c>
      <c r="AB8" s="367">
        <v>15</v>
      </c>
      <c r="AC8" s="367">
        <v>10</v>
      </c>
      <c r="AD8" s="367">
        <v>7</v>
      </c>
      <c r="AE8" s="367">
        <v>5</v>
      </c>
      <c r="AF8" s="367">
        <v>4</v>
      </c>
      <c r="AG8" s="367">
        <v>3</v>
      </c>
      <c r="AH8" s="367">
        <v>2</v>
      </c>
      <c r="AI8" s="367">
        <v>1</v>
      </c>
      <c r="AJ8" s="367">
        <v>0</v>
      </c>
      <c r="AK8" s="367">
        <v>0</v>
      </c>
    </row>
    <row r="9" spans="1:37" x14ac:dyDescent="0.25">
      <c r="A9" s="386" t="s">
        <v>53</v>
      </c>
      <c r="B9" s="387">
        <v>1</v>
      </c>
      <c r="C9" s="468" t="str">
        <f>IF($B9="","",VLOOKUP($B9,'VII.kcs-U18-L elo'!$A$7:$O$22,5))</f>
        <v>081228</v>
      </c>
      <c r="D9" s="468">
        <f>IF($B9="","",VLOOKUP($B9,'VII.kcs-U18-L elo'!$A$7:$O$22,15))</f>
        <v>0</v>
      </c>
      <c r="E9" s="681" t="str">
        <f>UPPER(IF($B9="","",VLOOKUP($B9,'VII.kcs-U18-L elo'!$A$7:$O$22,2)))</f>
        <v>DIENES</v>
      </c>
      <c r="F9" s="681"/>
      <c r="G9" s="681" t="str">
        <f>IF($B9="","",VLOOKUP($B9,'VII.kcs-U18-L elo'!$A$7:$O$22,3))</f>
        <v>Borbála</v>
      </c>
      <c r="H9" s="681"/>
      <c r="I9" s="469" t="str">
        <f>IF($B9="","",VLOOKUP($B9,'VII.kcs-U18-L elo'!$A$7:$O$22,4))</f>
        <v>Siófoki Perczel Mór Gimn.és Koll.</v>
      </c>
      <c r="J9" s="385"/>
      <c r="K9" s="631" t="s">
        <v>692</v>
      </c>
      <c r="L9" s="391"/>
      <c r="M9" s="392"/>
      <c r="Y9" s="366"/>
      <c r="Z9" s="366"/>
      <c r="AA9" s="366" t="s">
        <v>71</v>
      </c>
      <c r="AB9" s="367">
        <v>10</v>
      </c>
      <c r="AC9" s="367">
        <v>6</v>
      </c>
      <c r="AD9" s="367">
        <v>4</v>
      </c>
      <c r="AE9" s="367">
        <v>2</v>
      </c>
      <c r="AF9" s="367">
        <v>1</v>
      </c>
      <c r="AG9" s="367">
        <v>0</v>
      </c>
      <c r="AH9" s="367">
        <v>0</v>
      </c>
      <c r="AI9" s="367">
        <v>0</v>
      </c>
      <c r="AJ9" s="367">
        <v>0</v>
      </c>
      <c r="AK9" s="367">
        <v>0</v>
      </c>
    </row>
    <row r="10" spans="1:37" x14ac:dyDescent="0.25">
      <c r="A10" s="386"/>
      <c r="B10" s="393"/>
      <c r="C10" s="470"/>
      <c r="D10" s="470"/>
      <c r="E10" s="470"/>
      <c r="F10" s="470"/>
      <c r="G10" s="470"/>
      <c r="H10" s="470"/>
      <c r="I10" s="470"/>
      <c r="J10" s="385"/>
      <c r="K10" s="632"/>
      <c r="L10" s="386"/>
      <c r="M10" s="394"/>
      <c r="Y10" s="366"/>
      <c r="Z10" s="366"/>
      <c r="AA10" s="366" t="s">
        <v>72</v>
      </c>
      <c r="AB10" s="367">
        <v>6</v>
      </c>
      <c r="AC10" s="367">
        <v>3</v>
      </c>
      <c r="AD10" s="367">
        <v>2</v>
      </c>
      <c r="AE10" s="367">
        <v>1</v>
      </c>
      <c r="AF10" s="367">
        <v>0</v>
      </c>
      <c r="AG10" s="367">
        <v>0</v>
      </c>
      <c r="AH10" s="367">
        <v>0</v>
      </c>
      <c r="AI10" s="367">
        <v>0</v>
      </c>
      <c r="AJ10" s="367">
        <v>0</v>
      </c>
      <c r="AK10" s="367">
        <v>0</v>
      </c>
    </row>
    <row r="11" spans="1:37" x14ac:dyDescent="0.25">
      <c r="A11" s="386" t="s">
        <v>54</v>
      </c>
      <c r="B11" s="387">
        <v>2</v>
      </c>
      <c r="C11" s="468" t="str">
        <f>IF($B11="","",VLOOKUP($B11,'VII.kcs-U18-L elo'!$A$7:$O$22,5))</f>
        <v>090407</v>
      </c>
      <c r="D11" s="468">
        <f>IF($B11="","",VLOOKUP($B11,'VII.kcs-U18-L elo'!$A$7:$O$22,15))</f>
        <v>0</v>
      </c>
      <c r="E11" s="681" t="str">
        <f>UPPER(IF($B11="","",VLOOKUP($B11,'VII.kcs-U18-L elo'!$A$7:$O$22,2)))</f>
        <v>KATUS</v>
      </c>
      <c r="F11" s="681"/>
      <c r="G11" s="681" t="str">
        <f>IF($B11="","",VLOOKUP($B11,'VII.kcs-U18-L elo'!$A$7:$O$22,3))</f>
        <v>Kamilla Berta</v>
      </c>
      <c r="H11" s="681"/>
      <c r="I11" s="469" t="str">
        <f>IF($B11="","",VLOOKUP($B11,'VII.kcs-U18-L elo'!$A$7:$O$22,4))</f>
        <v>Siófoki Perczel Mór Gimn.és Koll.</v>
      </c>
      <c r="J11" s="385"/>
      <c r="K11" s="631" t="s">
        <v>748</v>
      </c>
      <c r="L11" s="391"/>
      <c r="M11" s="392"/>
      <c r="Y11" s="366"/>
      <c r="Z11" s="366"/>
      <c r="AA11" s="366" t="s">
        <v>77</v>
      </c>
      <c r="AB11" s="367">
        <v>3</v>
      </c>
      <c r="AC11" s="367">
        <v>2</v>
      </c>
      <c r="AD11" s="367">
        <v>1</v>
      </c>
      <c r="AE11" s="367">
        <v>0</v>
      </c>
      <c r="AF11" s="367">
        <v>0</v>
      </c>
      <c r="AG11" s="367">
        <v>0</v>
      </c>
      <c r="AH11" s="367">
        <v>0</v>
      </c>
      <c r="AI11" s="367">
        <v>0</v>
      </c>
      <c r="AJ11" s="367">
        <v>0</v>
      </c>
      <c r="AK11" s="367">
        <v>0</v>
      </c>
    </row>
    <row r="12" spans="1:37" x14ac:dyDescent="0.25">
      <c r="A12" s="386"/>
      <c r="B12" s="393"/>
      <c r="C12" s="470"/>
      <c r="D12" s="470"/>
      <c r="E12" s="470"/>
      <c r="F12" s="470"/>
      <c r="G12" s="470"/>
      <c r="H12" s="470"/>
      <c r="I12" s="470"/>
      <c r="J12" s="385"/>
      <c r="K12" s="629"/>
      <c r="L12" s="385"/>
      <c r="M12" s="394"/>
      <c r="Y12" s="366"/>
      <c r="Z12" s="366"/>
      <c r="AA12" s="366" t="s">
        <v>73</v>
      </c>
      <c r="AB12" s="395">
        <v>0</v>
      </c>
      <c r="AC12" s="395">
        <v>0</v>
      </c>
      <c r="AD12" s="395">
        <v>0</v>
      </c>
      <c r="AE12" s="395">
        <v>0</v>
      </c>
      <c r="AF12" s="395">
        <v>0</v>
      </c>
      <c r="AG12" s="395">
        <v>0</v>
      </c>
      <c r="AH12" s="395">
        <v>0</v>
      </c>
      <c r="AI12" s="395">
        <v>0</v>
      </c>
      <c r="AJ12" s="395">
        <v>0</v>
      </c>
      <c r="AK12" s="395">
        <v>0</v>
      </c>
    </row>
    <row r="13" spans="1:37" x14ac:dyDescent="0.25">
      <c r="A13" s="386" t="s">
        <v>368</v>
      </c>
      <c r="B13" s="387">
        <v>3</v>
      </c>
      <c r="C13" s="468" t="str">
        <f>IF($B13="","",VLOOKUP($B13,'VII.kcs-U18-L elo'!$A$7:$O$22,5))</f>
        <v>080612</v>
      </c>
      <c r="D13" s="468">
        <f>IF($B13="","",VLOOKUP($B13,'VII.kcs-U18-L elo'!$A$7:$O$22,15))</f>
        <v>0</v>
      </c>
      <c r="E13" s="681" t="str">
        <f>UPPER(IF($B13="","",VLOOKUP($B13,'VII.kcs-U18-L elo'!$A$7:$O$22,2)))</f>
        <v>MALJUSIN</v>
      </c>
      <c r="F13" s="681"/>
      <c r="G13" s="681" t="str">
        <f>IF($B13="","",VLOOKUP($B13,'VII.kcs-U18-L elo'!$A$7:$O$22,3))</f>
        <v>Eliza</v>
      </c>
      <c r="H13" s="681"/>
      <c r="I13" s="469" t="str">
        <f>IF($B13="","",VLOOKUP($B13,'VII.kcs-U18-L elo'!$A$7:$O$22,4))</f>
        <v>Kaposvári Táncsics M. Gimn.</v>
      </c>
      <c r="J13" s="385"/>
      <c r="K13" s="631" t="s">
        <v>693</v>
      </c>
      <c r="L13" s="391"/>
      <c r="M13" s="392"/>
      <c r="Y13" s="366"/>
      <c r="Z13" s="366"/>
      <c r="AA13" s="366" t="s">
        <v>74</v>
      </c>
      <c r="AB13" s="395">
        <v>0</v>
      </c>
      <c r="AC13" s="395">
        <v>0</v>
      </c>
      <c r="AD13" s="395">
        <v>0</v>
      </c>
      <c r="AE13" s="395">
        <v>0</v>
      </c>
      <c r="AF13" s="395">
        <v>0</v>
      </c>
      <c r="AG13" s="395">
        <v>0</v>
      </c>
      <c r="AH13" s="395">
        <v>0</v>
      </c>
      <c r="AI13" s="395">
        <v>0</v>
      </c>
      <c r="AJ13" s="395">
        <v>0</v>
      </c>
      <c r="AK13" s="395">
        <v>0</v>
      </c>
    </row>
    <row r="14" spans="1:37" x14ac:dyDescent="0.25">
      <c r="A14" s="385"/>
      <c r="B14" s="385"/>
      <c r="C14" s="385"/>
      <c r="D14" s="385"/>
      <c r="E14" s="385"/>
      <c r="F14" s="385"/>
      <c r="G14" s="385"/>
      <c r="H14" s="385"/>
      <c r="I14" s="385"/>
      <c r="J14" s="385"/>
      <c r="K14" s="385"/>
      <c r="L14" s="385"/>
      <c r="M14" s="385"/>
      <c r="Y14" s="366"/>
      <c r="Z14" s="366"/>
      <c r="AA14" s="366"/>
      <c r="AB14" s="366"/>
      <c r="AC14" s="366"/>
      <c r="AD14" s="366"/>
      <c r="AE14" s="366"/>
      <c r="AF14" s="366"/>
      <c r="AG14" s="366"/>
      <c r="AH14" s="366"/>
      <c r="AI14" s="366"/>
      <c r="AJ14" s="366"/>
      <c r="AK14" s="366"/>
    </row>
    <row r="15" spans="1:37" x14ac:dyDescent="0.25">
      <c r="A15" s="385"/>
      <c r="B15" s="385"/>
      <c r="C15" s="385"/>
      <c r="D15" s="385"/>
      <c r="E15" s="385"/>
      <c r="F15" s="385"/>
      <c r="G15" s="385"/>
      <c r="H15" s="385"/>
      <c r="I15" s="385"/>
      <c r="J15" s="385"/>
      <c r="K15" s="385"/>
      <c r="L15" s="385"/>
      <c r="M15" s="385"/>
      <c r="Y15" s="366"/>
      <c r="Z15" s="366"/>
      <c r="AA15" s="366"/>
      <c r="AB15" s="366"/>
      <c r="AC15" s="366"/>
      <c r="AD15" s="366"/>
      <c r="AE15" s="366"/>
      <c r="AF15" s="366"/>
      <c r="AG15" s="366"/>
      <c r="AH15" s="366"/>
      <c r="AI15" s="366"/>
      <c r="AJ15" s="366"/>
      <c r="AK15" s="366"/>
    </row>
    <row r="16" spans="1:37" x14ac:dyDescent="0.25">
      <c r="A16" s="385"/>
      <c r="B16" s="385"/>
      <c r="C16" s="385"/>
      <c r="D16" s="385"/>
      <c r="E16" s="385"/>
      <c r="F16" s="385"/>
      <c r="G16" s="385"/>
      <c r="H16" s="385"/>
      <c r="I16" s="385"/>
      <c r="J16" s="385"/>
      <c r="K16" s="385"/>
      <c r="L16" s="385"/>
      <c r="M16" s="385"/>
      <c r="Y16" s="366"/>
      <c r="Z16" s="366"/>
      <c r="AA16" s="366" t="s">
        <v>52</v>
      </c>
      <c r="AB16" s="366">
        <v>300</v>
      </c>
      <c r="AC16" s="366">
        <v>250</v>
      </c>
      <c r="AD16" s="366">
        <v>220</v>
      </c>
      <c r="AE16" s="366">
        <v>180</v>
      </c>
      <c r="AF16" s="366">
        <v>160</v>
      </c>
      <c r="AG16" s="366">
        <v>150</v>
      </c>
      <c r="AH16" s="366">
        <v>140</v>
      </c>
      <c r="AI16" s="366">
        <v>130</v>
      </c>
      <c r="AJ16" s="366">
        <v>120</v>
      </c>
      <c r="AK16" s="366">
        <v>110</v>
      </c>
    </row>
    <row r="17" spans="1:37" x14ac:dyDescent="0.25">
      <c r="A17" s="385"/>
      <c r="B17" s="385"/>
      <c r="C17" s="385"/>
      <c r="D17" s="385"/>
      <c r="E17" s="385"/>
      <c r="F17" s="385"/>
      <c r="G17" s="385"/>
      <c r="H17" s="385"/>
      <c r="I17" s="385"/>
      <c r="J17" s="385"/>
      <c r="K17" s="385"/>
      <c r="L17" s="385"/>
      <c r="M17" s="385"/>
      <c r="Y17" s="366"/>
      <c r="Z17" s="366"/>
      <c r="AA17" s="366" t="s">
        <v>65</v>
      </c>
      <c r="AB17" s="366">
        <v>250</v>
      </c>
      <c r="AC17" s="366">
        <v>200</v>
      </c>
      <c r="AD17" s="366">
        <v>160</v>
      </c>
      <c r="AE17" s="366">
        <v>140</v>
      </c>
      <c r="AF17" s="366">
        <v>120</v>
      </c>
      <c r="AG17" s="366">
        <v>110</v>
      </c>
      <c r="AH17" s="366">
        <v>100</v>
      </c>
      <c r="AI17" s="366">
        <v>90</v>
      </c>
      <c r="AJ17" s="366">
        <v>80</v>
      </c>
      <c r="AK17" s="366">
        <v>70</v>
      </c>
    </row>
    <row r="18" spans="1:37" ht="18.75" customHeight="1" x14ac:dyDescent="0.25">
      <c r="A18" s="385"/>
      <c r="B18" s="658"/>
      <c r="C18" s="658"/>
      <c r="D18" s="655" t="str">
        <f>E7</f>
        <v>VARGA</v>
      </c>
      <c r="E18" s="655"/>
      <c r="F18" s="655" t="str">
        <f>E9</f>
        <v>DIENES</v>
      </c>
      <c r="G18" s="655"/>
      <c r="H18" s="655" t="str">
        <f>E11</f>
        <v>KATUS</v>
      </c>
      <c r="I18" s="655"/>
      <c r="J18" s="655" t="str">
        <f>E13</f>
        <v>MALJUSIN</v>
      </c>
      <c r="K18" s="655"/>
      <c r="L18" s="385"/>
      <c r="M18" s="385"/>
      <c r="Y18" s="366"/>
      <c r="Z18" s="366"/>
      <c r="AA18" s="366" t="s">
        <v>66</v>
      </c>
      <c r="AB18" s="366">
        <v>200</v>
      </c>
      <c r="AC18" s="366">
        <v>150</v>
      </c>
      <c r="AD18" s="366">
        <v>130</v>
      </c>
      <c r="AE18" s="366">
        <v>110</v>
      </c>
      <c r="AF18" s="366">
        <v>95</v>
      </c>
      <c r="AG18" s="366">
        <v>80</v>
      </c>
      <c r="AH18" s="366">
        <v>70</v>
      </c>
      <c r="AI18" s="366">
        <v>60</v>
      </c>
      <c r="AJ18" s="366">
        <v>55</v>
      </c>
      <c r="AK18" s="366">
        <v>50</v>
      </c>
    </row>
    <row r="19" spans="1:37" ht="18.75" customHeight="1" x14ac:dyDescent="0.25">
      <c r="A19" s="396" t="s">
        <v>52</v>
      </c>
      <c r="B19" s="660" t="str">
        <f>E7</f>
        <v>VARGA</v>
      </c>
      <c r="C19" s="660"/>
      <c r="D19" s="661"/>
      <c r="E19" s="661"/>
      <c r="F19" s="662" t="s">
        <v>790</v>
      </c>
      <c r="G19" s="663"/>
      <c r="H19" s="662" t="s">
        <v>791</v>
      </c>
      <c r="I19" s="663"/>
      <c r="J19" s="678" t="s">
        <v>770</v>
      </c>
      <c r="K19" s="677"/>
      <c r="L19" s="385"/>
      <c r="M19" s="385"/>
      <c r="Y19" s="366"/>
      <c r="Z19" s="366"/>
      <c r="AA19" s="366" t="s">
        <v>67</v>
      </c>
      <c r="AB19" s="366">
        <v>150</v>
      </c>
      <c r="AC19" s="366">
        <v>120</v>
      </c>
      <c r="AD19" s="366">
        <v>100</v>
      </c>
      <c r="AE19" s="366">
        <v>80</v>
      </c>
      <c r="AF19" s="366">
        <v>70</v>
      </c>
      <c r="AG19" s="366">
        <v>60</v>
      </c>
      <c r="AH19" s="366">
        <v>55</v>
      </c>
      <c r="AI19" s="366">
        <v>50</v>
      </c>
      <c r="AJ19" s="366">
        <v>45</v>
      </c>
      <c r="AK19" s="366">
        <v>40</v>
      </c>
    </row>
    <row r="20" spans="1:37" ht="18.75" customHeight="1" x14ac:dyDescent="0.25">
      <c r="A20" s="396" t="s">
        <v>53</v>
      </c>
      <c r="B20" s="660" t="str">
        <f>E9</f>
        <v>DIENES</v>
      </c>
      <c r="C20" s="660"/>
      <c r="D20" s="662" t="s">
        <v>768</v>
      </c>
      <c r="E20" s="663"/>
      <c r="F20" s="661"/>
      <c r="G20" s="661"/>
      <c r="H20" s="662" t="s">
        <v>794</v>
      </c>
      <c r="I20" s="663"/>
      <c r="J20" s="662" t="s">
        <v>795</v>
      </c>
      <c r="K20" s="663"/>
      <c r="L20" s="385"/>
      <c r="M20" s="385"/>
      <c r="Y20" s="366"/>
      <c r="Z20" s="366"/>
      <c r="AA20" s="366" t="s">
        <v>68</v>
      </c>
      <c r="AB20" s="366">
        <v>120</v>
      </c>
      <c r="AC20" s="366">
        <v>90</v>
      </c>
      <c r="AD20" s="366">
        <v>65</v>
      </c>
      <c r="AE20" s="366">
        <v>55</v>
      </c>
      <c r="AF20" s="366">
        <v>50</v>
      </c>
      <c r="AG20" s="366">
        <v>45</v>
      </c>
      <c r="AH20" s="366">
        <v>40</v>
      </c>
      <c r="AI20" s="366">
        <v>35</v>
      </c>
      <c r="AJ20" s="366">
        <v>25</v>
      </c>
      <c r="AK20" s="366">
        <v>20</v>
      </c>
    </row>
    <row r="21" spans="1:37" ht="18.75" customHeight="1" x14ac:dyDescent="0.25">
      <c r="A21" s="396" t="s">
        <v>54</v>
      </c>
      <c r="B21" s="660" t="str">
        <f>E11</f>
        <v>KATUS</v>
      </c>
      <c r="C21" s="660"/>
      <c r="D21" s="662" t="s">
        <v>792</v>
      </c>
      <c r="E21" s="663"/>
      <c r="F21" s="662" t="s">
        <v>793</v>
      </c>
      <c r="G21" s="663"/>
      <c r="H21" s="661"/>
      <c r="I21" s="661"/>
      <c r="J21" s="662" t="s">
        <v>779</v>
      </c>
      <c r="K21" s="663"/>
      <c r="L21" s="385"/>
      <c r="M21" s="385"/>
      <c r="Y21" s="366"/>
      <c r="Z21" s="366"/>
      <c r="AA21" s="366" t="s">
        <v>69</v>
      </c>
      <c r="AB21" s="366">
        <v>90</v>
      </c>
      <c r="AC21" s="366">
        <v>60</v>
      </c>
      <c r="AD21" s="366">
        <v>45</v>
      </c>
      <c r="AE21" s="366">
        <v>34</v>
      </c>
      <c r="AF21" s="366">
        <v>27</v>
      </c>
      <c r="AG21" s="366">
        <v>22</v>
      </c>
      <c r="AH21" s="366">
        <v>18</v>
      </c>
      <c r="AI21" s="366">
        <v>15</v>
      </c>
      <c r="AJ21" s="366">
        <v>12</v>
      </c>
      <c r="AK21" s="366">
        <v>9</v>
      </c>
    </row>
    <row r="22" spans="1:37" ht="18.75" customHeight="1" x14ac:dyDescent="0.25">
      <c r="A22" s="396" t="s">
        <v>368</v>
      </c>
      <c r="B22" s="660" t="str">
        <f>E13</f>
        <v>MALJUSIN</v>
      </c>
      <c r="C22" s="660"/>
      <c r="D22" s="662" t="s">
        <v>771</v>
      </c>
      <c r="E22" s="663"/>
      <c r="F22" s="662" t="s">
        <v>796</v>
      </c>
      <c r="G22" s="663"/>
      <c r="H22" s="678" t="s">
        <v>776</v>
      </c>
      <c r="I22" s="677"/>
      <c r="J22" s="661"/>
      <c r="K22" s="661"/>
      <c r="L22" s="385"/>
      <c r="M22" s="385"/>
      <c r="Y22" s="366"/>
      <c r="Z22" s="366"/>
      <c r="AA22" s="366" t="s">
        <v>70</v>
      </c>
      <c r="AB22" s="366">
        <v>60</v>
      </c>
      <c r="AC22" s="366">
        <v>40</v>
      </c>
      <c r="AD22" s="366">
        <v>30</v>
      </c>
      <c r="AE22" s="366">
        <v>20</v>
      </c>
      <c r="AF22" s="366">
        <v>18</v>
      </c>
      <c r="AG22" s="366">
        <v>15</v>
      </c>
      <c r="AH22" s="366">
        <v>12</v>
      </c>
      <c r="AI22" s="366">
        <v>10</v>
      </c>
      <c r="AJ22" s="366">
        <v>8</v>
      </c>
      <c r="AK22" s="366">
        <v>6</v>
      </c>
    </row>
    <row r="23" spans="1:37" x14ac:dyDescent="0.25">
      <c r="A23" s="385"/>
      <c r="B23" s="385"/>
      <c r="C23" s="385"/>
      <c r="D23" s="385"/>
      <c r="E23" s="385"/>
      <c r="F23" s="385"/>
      <c r="G23" s="385"/>
      <c r="H23" s="385"/>
      <c r="I23" s="385"/>
      <c r="J23" s="385"/>
      <c r="K23" s="385"/>
      <c r="L23" s="385"/>
      <c r="M23" s="385"/>
      <c r="Y23" s="366"/>
      <c r="Z23" s="366"/>
      <c r="AA23" s="366" t="s">
        <v>71</v>
      </c>
      <c r="AB23" s="366">
        <v>40</v>
      </c>
      <c r="AC23" s="366">
        <v>25</v>
      </c>
      <c r="AD23" s="366">
        <v>18</v>
      </c>
      <c r="AE23" s="366">
        <v>13</v>
      </c>
      <c r="AF23" s="366">
        <v>8</v>
      </c>
      <c r="AG23" s="366">
        <v>7</v>
      </c>
      <c r="AH23" s="366">
        <v>6</v>
      </c>
      <c r="AI23" s="366">
        <v>5</v>
      </c>
      <c r="AJ23" s="366">
        <v>4</v>
      </c>
      <c r="AK23" s="366">
        <v>3</v>
      </c>
    </row>
    <row r="24" spans="1:37" x14ac:dyDescent="0.25">
      <c r="A24" s="385"/>
      <c r="B24" s="385"/>
      <c r="C24" s="385"/>
      <c r="D24" s="385"/>
      <c r="E24" s="385"/>
      <c r="F24" s="385"/>
      <c r="G24" s="385"/>
      <c r="H24" s="385"/>
      <c r="I24" s="385"/>
      <c r="J24" s="385"/>
      <c r="K24" s="385"/>
      <c r="L24" s="385"/>
      <c r="M24" s="385"/>
      <c r="Y24" s="366"/>
      <c r="Z24" s="366"/>
      <c r="AA24" s="366" t="s">
        <v>72</v>
      </c>
      <c r="AB24" s="366">
        <v>25</v>
      </c>
      <c r="AC24" s="366">
        <v>15</v>
      </c>
      <c r="AD24" s="366">
        <v>13</v>
      </c>
      <c r="AE24" s="366">
        <v>7</v>
      </c>
      <c r="AF24" s="366">
        <v>6</v>
      </c>
      <c r="AG24" s="366">
        <v>5</v>
      </c>
      <c r="AH24" s="366">
        <v>4</v>
      </c>
      <c r="AI24" s="366">
        <v>3</v>
      </c>
      <c r="AJ24" s="366">
        <v>2</v>
      </c>
      <c r="AK24" s="366">
        <v>1</v>
      </c>
    </row>
    <row r="25" spans="1:37" x14ac:dyDescent="0.25">
      <c r="A25" s="385"/>
      <c r="B25" s="385"/>
      <c r="C25" s="385"/>
      <c r="D25" s="385"/>
      <c r="E25" s="385"/>
      <c r="F25" s="385"/>
      <c r="G25" s="385"/>
      <c r="H25" s="385"/>
      <c r="I25" s="385"/>
      <c r="J25" s="385"/>
      <c r="K25" s="385"/>
      <c r="L25" s="385"/>
      <c r="M25" s="385"/>
      <c r="Y25" s="366"/>
      <c r="Z25" s="366"/>
      <c r="AA25" s="366" t="s">
        <v>77</v>
      </c>
      <c r="AB25" s="366">
        <v>15</v>
      </c>
      <c r="AC25" s="366">
        <v>10</v>
      </c>
      <c r="AD25" s="366">
        <v>8</v>
      </c>
      <c r="AE25" s="366">
        <v>4</v>
      </c>
      <c r="AF25" s="366">
        <v>3</v>
      </c>
      <c r="AG25" s="366">
        <v>2</v>
      </c>
      <c r="AH25" s="366">
        <v>1</v>
      </c>
      <c r="AI25" s="366">
        <v>0</v>
      </c>
      <c r="AJ25" s="366">
        <v>0</v>
      </c>
      <c r="AK25" s="366">
        <v>0</v>
      </c>
    </row>
    <row r="26" spans="1:37" x14ac:dyDescent="0.25">
      <c r="A26" s="385"/>
      <c r="B26" s="385"/>
      <c r="C26" s="385"/>
      <c r="D26" s="385"/>
      <c r="E26" s="385"/>
      <c r="F26" s="385"/>
      <c r="G26" s="385"/>
      <c r="H26" s="385"/>
      <c r="I26" s="385"/>
      <c r="J26" s="385"/>
      <c r="K26" s="385"/>
      <c r="L26" s="385"/>
      <c r="M26" s="385"/>
      <c r="Y26" s="366"/>
      <c r="Z26" s="366"/>
      <c r="AA26" s="366" t="s">
        <v>73</v>
      </c>
      <c r="AB26" s="366">
        <v>10</v>
      </c>
      <c r="AC26" s="366">
        <v>6</v>
      </c>
      <c r="AD26" s="366">
        <v>4</v>
      </c>
      <c r="AE26" s="366">
        <v>2</v>
      </c>
      <c r="AF26" s="366">
        <v>1</v>
      </c>
      <c r="AG26" s="366">
        <v>0</v>
      </c>
      <c r="AH26" s="366">
        <v>0</v>
      </c>
      <c r="AI26" s="366">
        <v>0</v>
      </c>
      <c r="AJ26" s="366">
        <v>0</v>
      </c>
      <c r="AK26" s="366">
        <v>0</v>
      </c>
    </row>
    <row r="27" spans="1:37" x14ac:dyDescent="0.25">
      <c r="A27" s="385"/>
      <c r="B27" s="385"/>
      <c r="C27" s="385"/>
      <c r="D27" s="385"/>
      <c r="E27" s="385"/>
      <c r="F27" s="385"/>
      <c r="G27" s="385"/>
      <c r="H27" s="385"/>
      <c r="I27" s="385"/>
      <c r="J27" s="385"/>
      <c r="K27" s="385"/>
      <c r="L27" s="385"/>
      <c r="M27" s="385"/>
      <c r="Y27" s="366"/>
      <c r="Z27" s="366"/>
      <c r="AA27" s="366" t="s">
        <v>74</v>
      </c>
      <c r="AB27" s="366">
        <v>3</v>
      </c>
      <c r="AC27" s="366">
        <v>2</v>
      </c>
      <c r="AD27" s="366">
        <v>1</v>
      </c>
      <c r="AE27" s="366">
        <v>0</v>
      </c>
      <c r="AF27" s="366">
        <v>0</v>
      </c>
      <c r="AG27" s="366">
        <v>0</v>
      </c>
      <c r="AH27" s="366">
        <v>0</v>
      </c>
      <c r="AI27" s="366">
        <v>0</v>
      </c>
      <c r="AJ27" s="366">
        <v>0</v>
      </c>
      <c r="AK27" s="366">
        <v>0</v>
      </c>
    </row>
    <row r="28" spans="1:37" x14ac:dyDescent="0.25">
      <c r="A28" s="385"/>
      <c r="B28" s="385"/>
      <c r="C28" s="385"/>
      <c r="D28" s="385"/>
      <c r="E28" s="385"/>
      <c r="F28" s="385"/>
      <c r="G28" s="385"/>
      <c r="H28" s="385"/>
      <c r="I28" s="385"/>
      <c r="J28" s="385"/>
      <c r="K28" s="385"/>
      <c r="L28" s="385"/>
      <c r="M28" s="385"/>
    </row>
    <row r="29" spans="1:37" x14ac:dyDescent="0.25">
      <c r="A29" s="385"/>
      <c r="B29" s="385"/>
      <c r="C29" s="385"/>
      <c r="D29" s="385"/>
      <c r="E29" s="385"/>
      <c r="F29" s="385"/>
      <c r="G29" s="385"/>
      <c r="H29" s="385"/>
      <c r="I29" s="385"/>
      <c r="J29" s="385"/>
      <c r="K29" s="385"/>
      <c r="L29" s="385"/>
      <c r="M29" s="385"/>
    </row>
    <row r="30" spans="1:37" x14ac:dyDescent="0.25">
      <c r="A30" s="385"/>
      <c r="B30" s="385"/>
      <c r="C30" s="385"/>
      <c r="D30" s="385"/>
      <c r="E30" s="385"/>
      <c r="F30" s="385"/>
      <c r="G30" s="385"/>
      <c r="H30" s="385"/>
      <c r="I30" s="385"/>
      <c r="J30" s="385"/>
      <c r="K30" s="385"/>
      <c r="L30" s="385"/>
      <c r="M30" s="385"/>
    </row>
    <row r="31" spans="1:37" x14ac:dyDescent="0.25">
      <c r="A31" s="385"/>
      <c r="B31" s="385"/>
      <c r="C31" s="385"/>
      <c r="D31" s="385"/>
      <c r="E31" s="385"/>
      <c r="F31" s="385"/>
      <c r="G31" s="385"/>
      <c r="H31" s="385"/>
      <c r="I31" s="385"/>
      <c r="J31" s="385"/>
      <c r="K31" s="385"/>
      <c r="L31" s="385"/>
      <c r="M31" s="385"/>
    </row>
    <row r="32" spans="1:37" x14ac:dyDescent="0.25">
      <c r="A32" s="385"/>
      <c r="B32" s="385"/>
      <c r="C32" s="385"/>
      <c r="D32" s="385"/>
      <c r="E32" s="385"/>
      <c r="F32" s="385"/>
      <c r="G32" s="385"/>
      <c r="H32" s="385"/>
      <c r="I32" s="385"/>
      <c r="J32" s="385"/>
      <c r="K32" s="385"/>
      <c r="L32" s="390"/>
      <c r="M32" s="385"/>
    </row>
    <row r="33" spans="1:18" x14ac:dyDescent="0.25">
      <c r="A33" s="397" t="s">
        <v>35</v>
      </c>
      <c r="B33" s="398"/>
      <c r="C33" s="399"/>
      <c r="D33" s="400" t="s">
        <v>2</v>
      </c>
      <c r="E33" s="401" t="s">
        <v>37</v>
      </c>
      <c r="F33" s="402"/>
      <c r="G33" s="400" t="s">
        <v>2</v>
      </c>
      <c r="H33" s="401" t="s">
        <v>46</v>
      </c>
      <c r="I33" s="403"/>
      <c r="J33" s="401" t="s">
        <v>47</v>
      </c>
      <c r="K33" s="404" t="s">
        <v>48</v>
      </c>
      <c r="L33" s="381"/>
      <c r="M33" s="402"/>
      <c r="P33" s="407"/>
      <c r="Q33" s="407"/>
      <c r="R33" s="408"/>
    </row>
    <row r="34" spans="1:18" x14ac:dyDescent="0.25">
      <c r="A34" s="409" t="s">
        <v>36</v>
      </c>
      <c r="B34" s="410"/>
      <c r="C34" s="411"/>
      <c r="D34" s="412"/>
      <c r="E34" s="664"/>
      <c r="F34" s="664"/>
      <c r="G34" s="413" t="s">
        <v>3</v>
      </c>
      <c r="H34" s="410"/>
      <c r="I34" s="414"/>
      <c r="J34" s="415"/>
      <c r="K34" s="416" t="s">
        <v>38</v>
      </c>
      <c r="L34" s="417"/>
      <c r="M34" s="436"/>
      <c r="P34" s="419"/>
      <c r="Q34" s="419"/>
      <c r="R34" s="420"/>
    </row>
    <row r="35" spans="1:18" x14ac:dyDescent="0.25">
      <c r="A35" s="421" t="s">
        <v>45</v>
      </c>
      <c r="B35" s="422"/>
      <c r="C35" s="423"/>
      <c r="D35" s="424"/>
      <c r="E35" s="659"/>
      <c r="F35" s="659"/>
      <c r="G35" s="425" t="s">
        <v>4</v>
      </c>
      <c r="H35" s="426"/>
      <c r="I35" s="427"/>
      <c r="J35" s="428"/>
      <c r="K35" s="429"/>
      <c r="L35" s="390"/>
      <c r="M35" s="430"/>
      <c r="P35" s="420"/>
      <c r="Q35" s="431"/>
      <c r="R35" s="420"/>
    </row>
    <row r="36" spans="1:18" x14ac:dyDescent="0.25">
      <c r="A36" s="432"/>
      <c r="B36" s="433"/>
      <c r="C36" s="434"/>
      <c r="D36" s="424"/>
      <c r="E36" s="435"/>
      <c r="F36" s="385"/>
      <c r="G36" s="425" t="s">
        <v>5</v>
      </c>
      <c r="H36" s="426"/>
      <c r="I36" s="427"/>
      <c r="J36" s="428"/>
      <c r="K36" s="416" t="s">
        <v>39</v>
      </c>
      <c r="L36" s="417"/>
      <c r="M36" s="436"/>
      <c r="P36" s="419"/>
      <c r="Q36" s="419"/>
      <c r="R36" s="420"/>
    </row>
    <row r="37" spans="1:18" x14ac:dyDescent="0.25">
      <c r="A37" s="437"/>
      <c r="B37" s="438"/>
      <c r="C37" s="439"/>
      <c r="D37" s="424"/>
      <c r="E37" s="435"/>
      <c r="F37" s="385"/>
      <c r="G37" s="425" t="s">
        <v>6</v>
      </c>
      <c r="H37" s="426"/>
      <c r="I37" s="427"/>
      <c r="J37" s="428"/>
      <c r="K37" s="440"/>
      <c r="L37" s="385"/>
      <c r="M37" s="418"/>
      <c r="P37" s="420"/>
      <c r="Q37" s="431"/>
      <c r="R37" s="420"/>
    </row>
    <row r="38" spans="1:18" x14ac:dyDescent="0.25">
      <c r="A38" s="441"/>
      <c r="B38" s="442"/>
      <c r="C38" s="443"/>
      <c r="D38" s="424"/>
      <c r="E38" s="435"/>
      <c r="F38" s="385"/>
      <c r="G38" s="425" t="s">
        <v>7</v>
      </c>
      <c r="H38" s="426"/>
      <c r="I38" s="427"/>
      <c r="J38" s="428"/>
      <c r="K38" s="421"/>
      <c r="L38" s="390"/>
      <c r="M38" s="430"/>
      <c r="P38" s="420"/>
      <c r="Q38" s="431"/>
      <c r="R38" s="420"/>
    </row>
    <row r="39" spans="1:18" x14ac:dyDescent="0.25">
      <c r="A39" s="444"/>
      <c r="B39" s="445"/>
      <c r="C39" s="439"/>
      <c r="D39" s="424"/>
      <c r="E39" s="435"/>
      <c r="F39" s="385"/>
      <c r="G39" s="425" t="s">
        <v>8</v>
      </c>
      <c r="H39" s="426"/>
      <c r="I39" s="427"/>
      <c r="J39" s="428"/>
      <c r="K39" s="416" t="s">
        <v>28</v>
      </c>
      <c r="L39" s="417"/>
      <c r="M39" s="436"/>
      <c r="P39" s="419"/>
      <c r="Q39" s="419"/>
      <c r="R39" s="420"/>
    </row>
    <row r="40" spans="1:18" x14ac:dyDescent="0.25">
      <c r="A40" s="444"/>
      <c r="B40" s="445"/>
      <c r="C40" s="446"/>
      <c r="D40" s="424"/>
      <c r="E40" s="435"/>
      <c r="F40" s="385"/>
      <c r="G40" s="425" t="s">
        <v>9</v>
      </c>
      <c r="H40" s="426"/>
      <c r="I40" s="427"/>
      <c r="J40" s="428"/>
      <c r="K40" s="440"/>
      <c r="L40" s="385"/>
      <c r="M40" s="418"/>
      <c r="P40" s="420"/>
      <c r="Q40" s="431"/>
      <c r="R40" s="420"/>
    </row>
    <row r="41" spans="1:18" x14ac:dyDescent="0.25">
      <c r="A41" s="447"/>
      <c r="B41" s="448"/>
      <c r="C41" s="449"/>
      <c r="D41" s="450"/>
      <c r="E41" s="451"/>
      <c r="F41" s="390"/>
      <c r="G41" s="452" t="s">
        <v>10</v>
      </c>
      <c r="H41" s="422"/>
      <c r="I41" s="453"/>
      <c r="J41" s="454"/>
      <c r="K41" s="421" t="str">
        <f>M4</f>
        <v>Nagyistók-Nádasi Judit</v>
      </c>
      <c r="L41" s="390"/>
      <c r="M41" s="430"/>
      <c r="P41" s="420"/>
      <c r="Q41" s="431"/>
      <c r="R41" s="455"/>
    </row>
  </sheetData>
  <mergeCells count="37">
    <mergeCell ref="E35:F35"/>
    <mergeCell ref="B22:C22"/>
    <mergeCell ref="D22:E22"/>
    <mergeCell ref="F22:G22"/>
    <mergeCell ref="H22:I22"/>
    <mergeCell ref="J22:K22"/>
    <mergeCell ref="E34:F34"/>
    <mergeCell ref="B20:C20"/>
    <mergeCell ref="D20:E20"/>
    <mergeCell ref="F20:G20"/>
    <mergeCell ref="H20:I20"/>
    <mergeCell ref="J20:K20"/>
    <mergeCell ref="B21:C21"/>
    <mergeCell ref="D21:E21"/>
    <mergeCell ref="F21:G21"/>
    <mergeCell ref="H21:I21"/>
    <mergeCell ref="J21:K21"/>
    <mergeCell ref="J18:K18"/>
    <mergeCell ref="B19:C19"/>
    <mergeCell ref="D19:E19"/>
    <mergeCell ref="F19:G19"/>
    <mergeCell ref="H19:I19"/>
    <mergeCell ref="J19:K19"/>
    <mergeCell ref="E11:F11"/>
    <mergeCell ref="G11:H11"/>
    <mergeCell ref="E13:F13"/>
    <mergeCell ref="G13:H13"/>
    <mergeCell ref="B18:C18"/>
    <mergeCell ref="D18:E18"/>
    <mergeCell ref="F18:G18"/>
    <mergeCell ref="H18:I18"/>
    <mergeCell ref="A1:F1"/>
    <mergeCell ref="A4:C4"/>
    <mergeCell ref="E7:F7"/>
    <mergeCell ref="G7:H7"/>
    <mergeCell ref="E9:F9"/>
    <mergeCell ref="G9:H9"/>
  </mergeCells>
  <conditionalFormatting sqref="E7 E9 E11 E13">
    <cfRule type="cellIs" dxfId="65" priority="2" stopIfTrue="1" operator="equal">
      <formula>"Bye"</formula>
    </cfRule>
  </conditionalFormatting>
  <conditionalFormatting sqref="R41">
    <cfRule type="expression" dxfId="64" priority="1" stopIfTrue="1">
      <formula>$O$1="CU"</formula>
    </cfRule>
  </conditionalFormatting>
  <printOptions horizontalCentered="1" verticalCentered="1"/>
  <pageMargins left="0" right="0" top="0.98425196850393704" bottom="0.98425196850393704" header="0.51181102362204722" footer="0.51181102362204722"/>
  <pageSetup paperSize="9" scale="95" orientation="portrait" horizontalDpi="4294967294" verticalDpi="1200" r:id="rId1"/>
  <headerFooter alignWithMargins="0"/>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11873C-62B8-4201-9203-434310A94772}">
  <sheetPr codeName="Munka66">
    <tabColor indexed="11"/>
  </sheetPr>
  <dimension ref="A1:AK47"/>
  <sheetViews>
    <sheetView topLeftCell="A4" workbookViewId="0">
      <selection activeCell="K12" sqref="K12"/>
    </sheetView>
  </sheetViews>
  <sheetFormatPr defaultRowHeight="13.2" x14ac:dyDescent="0.25"/>
  <cols>
    <col min="1" max="1" width="6.109375" style="270" customWidth="1"/>
    <col min="2" max="2" width="4.44140625" style="270" customWidth="1"/>
    <col min="3" max="3" width="8.33203125" style="270" customWidth="1"/>
    <col min="4" max="4" width="7.109375" style="270" customWidth="1"/>
    <col min="5" max="5" width="9.33203125" style="270" customWidth="1"/>
    <col min="6" max="6" width="7.109375" style="270" customWidth="1"/>
    <col min="7" max="7" width="9.33203125" style="270" customWidth="1"/>
    <col min="8" max="8" width="7.109375" style="270" customWidth="1"/>
    <col min="9" max="9" width="12.77734375" style="270" customWidth="1"/>
    <col min="10" max="10" width="13.6640625" style="270" customWidth="1"/>
    <col min="11" max="11" width="11.5546875" style="270" customWidth="1"/>
    <col min="12" max="13" width="8.5546875" style="270" customWidth="1"/>
    <col min="14" max="14" width="8.88671875" style="270"/>
    <col min="15" max="15" width="11.44140625" style="270" customWidth="1"/>
    <col min="16" max="17" width="8.44140625" style="270" customWidth="1"/>
    <col min="18" max="18" width="10.88671875" style="270" customWidth="1"/>
    <col min="19" max="21" width="8.44140625" style="270" customWidth="1"/>
    <col min="22" max="24" width="8.88671875" style="270"/>
    <col min="25" max="37" width="0" style="270" hidden="1" customWidth="1"/>
    <col min="38" max="256" width="8.88671875" style="270"/>
    <col min="257" max="257" width="6.109375" style="270" customWidth="1"/>
    <col min="258" max="258" width="4.44140625" style="270" customWidth="1"/>
    <col min="259" max="259" width="8.33203125" style="270" customWidth="1"/>
    <col min="260" max="260" width="7.109375" style="270" customWidth="1"/>
    <col min="261" max="261" width="9.33203125" style="270" customWidth="1"/>
    <col min="262" max="262" width="7.109375" style="270" customWidth="1"/>
    <col min="263" max="263" width="9.33203125" style="270" customWidth="1"/>
    <col min="264" max="264" width="7.109375" style="270" customWidth="1"/>
    <col min="265" max="265" width="9.33203125" style="270" customWidth="1"/>
    <col min="266" max="266" width="7.88671875" style="270" customWidth="1"/>
    <col min="267" max="269" width="8.5546875" style="270" customWidth="1"/>
    <col min="270" max="270" width="8.88671875" style="270"/>
    <col min="271" max="271" width="11.44140625" style="270" customWidth="1"/>
    <col min="272" max="273" width="8.44140625" style="270" customWidth="1"/>
    <col min="274" max="274" width="10.88671875" style="270" customWidth="1"/>
    <col min="275" max="277" width="8.44140625" style="270" customWidth="1"/>
    <col min="278" max="280" width="8.88671875" style="270"/>
    <col min="281" max="293" width="0" style="270" hidden="1" customWidth="1"/>
    <col min="294" max="512" width="8.88671875" style="270"/>
    <col min="513" max="513" width="6.109375" style="270" customWidth="1"/>
    <col min="514" max="514" width="4.44140625" style="270" customWidth="1"/>
    <col min="515" max="515" width="8.33203125" style="270" customWidth="1"/>
    <col min="516" max="516" width="7.109375" style="270" customWidth="1"/>
    <col min="517" max="517" width="9.33203125" style="270" customWidth="1"/>
    <col min="518" max="518" width="7.109375" style="270" customWidth="1"/>
    <col min="519" max="519" width="9.33203125" style="270" customWidth="1"/>
    <col min="520" max="520" width="7.109375" style="270" customWidth="1"/>
    <col min="521" max="521" width="9.33203125" style="270" customWidth="1"/>
    <col min="522" max="522" width="7.88671875" style="270" customWidth="1"/>
    <col min="523" max="525" width="8.5546875" style="270" customWidth="1"/>
    <col min="526" max="526" width="8.88671875" style="270"/>
    <col min="527" max="527" width="11.44140625" style="270" customWidth="1"/>
    <col min="528" max="529" width="8.44140625" style="270" customWidth="1"/>
    <col min="530" max="530" width="10.88671875" style="270" customWidth="1"/>
    <col min="531" max="533" width="8.44140625" style="270" customWidth="1"/>
    <col min="534" max="536" width="8.88671875" style="270"/>
    <col min="537" max="549" width="0" style="270" hidden="1" customWidth="1"/>
    <col min="550" max="768" width="8.88671875" style="270"/>
    <col min="769" max="769" width="6.109375" style="270" customWidth="1"/>
    <col min="770" max="770" width="4.44140625" style="270" customWidth="1"/>
    <col min="771" max="771" width="8.33203125" style="270" customWidth="1"/>
    <col min="772" max="772" width="7.109375" style="270" customWidth="1"/>
    <col min="773" max="773" width="9.33203125" style="270" customWidth="1"/>
    <col min="774" max="774" width="7.109375" style="270" customWidth="1"/>
    <col min="775" max="775" width="9.33203125" style="270" customWidth="1"/>
    <col min="776" max="776" width="7.109375" style="270" customWidth="1"/>
    <col min="777" max="777" width="9.33203125" style="270" customWidth="1"/>
    <col min="778" max="778" width="7.88671875" style="270" customWidth="1"/>
    <col min="779" max="781" width="8.5546875" style="270" customWidth="1"/>
    <col min="782" max="782" width="8.88671875" style="270"/>
    <col min="783" max="783" width="11.44140625" style="270" customWidth="1"/>
    <col min="784" max="785" width="8.44140625" style="270" customWidth="1"/>
    <col min="786" max="786" width="10.88671875" style="270" customWidth="1"/>
    <col min="787" max="789" width="8.44140625" style="270" customWidth="1"/>
    <col min="790" max="792" width="8.88671875" style="270"/>
    <col min="793" max="805" width="0" style="270" hidden="1" customWidth="1"/>
    <col min="806" max="1024" width="8.88671875" style="270"/>
    <col min="1025" max="1025" width="6.109375" style="270" customWidth="1"/>
    <col min="1026" max="1026" width="4.44140625" style="270" customWidth="1"/>
    <col min="1027" max="1027" width="8.33203125" style="270" customWidth="1"/>
    <col min="1028" max="1028" width="7.109375" style="270" customWidth="1"/>
    <col min="1029" max="1029" width="9.33203125" style="270" customWidth="1"/>
    <col min="1030" max="1030" width="7.109375" style="270" customWidth="1"/>
    <col min="1031" max="1031" width="9.33203125" style="270" customWidth="1"/>
    <col min="1032" max="1032" width="7.109375" style="270" customWidth="1"/>
    <col min="1033" max="1033" width="9.33203125" style="270" customWidth="1"/>
    <col min="1034" max="1034" width="7.88671875" style="270" customWidth="1"/>
    <col min="1035" max="1037" width="8.5546875" style="270" customWidth="1"/>
    <col min="1038" max="1038" width="8.88671875" style="270"/>
    <col min="1039" max="1039" width="11.44140625" style="270" customWidth="1"/>
    <col min="1040" max="1041" width="8.44140625" style="270" customWidth="1"/>
    <col min="1042" max="1042" width="10.88671875" style="270" customWidth="1"/>
    <col min="1043" max="1045" width="8.44140625" style="270" customWidth="1"/>
    <col min="1046" max="1048" width="8.88671875" style="270"/>
    <col min="1049" max="1061" width="0" style="270" hidden="1" customWidth="1"/>
    <col min="1062" max="1280" width="8.88671875" style="270"/>
    <col min="1281" max="1281" width="6.109375" style="270" customWidth="1"/>
    <col min="1282" max="1282" width="4.44140625" style="270" customWidth="1"/>
    <col min="1283" max="1283" width="8.33203125" style="270" customWidth="1"/>
    <col min="1284" max="1284" width="7.109375" style="270" customWidth="1"/>
    <col min="1285" max="1285" width="9.33203125" style="270" customWidth="1"/>
    <col min="1286" max="1286" width="7.109375" style="270" customWidth="1"/>
    <col min="1287" max="1287" width="9.33203125" style="270" customWidth="1"/>
    <col min="1288" max="1288" width="7.109375" style="270" customWidth="1"/>
    <col min="1289" max="1289" width="9.33203125" style="270" customWidth="1"/>
    <col min="1290" max="1290" width="7.88671875" style="270" customWidth="1"/>
    <col min="1291" max="1293" width="8.5546875" style="270" customWidth="1"/>
    <col min="1294" max="1294" width="8.88671875" style="270"/>
    <col min="1295" max="1295" width="11.44140625" style="270" customWidth="1"/>
    <col min="1296" max="1297" width="8.44140625" style="270" customWidth="1"/>
    <col min="1298" max="1298" width="10.88671875" style="270" customWidth="1"/>
    <col min="1299" max="1301" width="8.44140625" style="270" customWidth="1"/>
    <col min="1302" max="1304" width="8.88671875" style="270"/>
    <col min="1305" max="1317" width="0" style="270" hidden="1" customWidth="1"/>
    <col min="1318" max="1536" width="8.88671875" style="270"/>
    <col min="1537" max="1537" width="6.109375" style="270" customWidth="1"/>
    <col min="1538" max="1538" width="4.44140625" style="270" customWidth="1"/>
    <col min="1539" max="1539" width="8.33203125" style="270" customWidth="1"/>
    <col min="1540" max="1540" width="7.109375" style="270" customWidth="1"/>
    <col min="1541" max="1541" width="9.33203125" style="270" customWidth="1"/>
    <col min="1542" max="1542" width="7.109375" style="270" customWidth="1"/>
    <col min="1543" max="1543" width="9.33203125" style="270" customWidth="1"/>
    <col min="1544" max="1544" width="7.109375" style="270" customWidth="1"/>
    <col min="1545" max="1545" width="9.33203125" style="270" customWidth="1"/>
    <col min="1546" max="1546" width="7.88671875" style="270" customWidth="1"/>
    <col min="1547" max="1549" width="8.5546875" style="270" customWidth="1"/>
    <col min="1550" max="1550" width="8.88671875" style="270"/>
    <col min="1551" max="1551" width="11.44140625" style="270" customWidth="1"/>
    <col min="1552" max="1553" width="8.44140625" style="270" customWidth="1"/>
    <col min="1554" max="1554" width="10.88671875" style="270" customWidth="1"/>
    <col min="1555" max="1557" width="8.44140625" style="270" customWidth="1"/>
    <col min="1558" max="1560" width="8.88671875" style="270"/>
    <col min="1561" max="1573" width="0" style="270" hidden="1" customWidth="1"/>
    <col min="1574" max="1792" width="8.88671875" style="270"/>
    <col min="1793" max="1793" width="6.109375" style="270" customWidth="1"/>
    <col min="1794" max="1794" width="4.44140625" style="270" customWidth="1"/>
    <col min="1795" max="1795" width="8.33203125" style="270" customWidth="1"/>
    <col min="1796" max="1796" width="7.109375" style="270" customWidth="1"/>
    <col min="1797" max="1797" width="9.33203125" style="270" customWidth="1"/>
    <col min="1798" max="1798" width="7.109375" style="270" customWidth="1"/>
    <col min="1799" max="1799" width="9.33203125" style="270" customWidth="1"/>
    <col min="1800" max="1800" width="7.109375" style="270" customWidth="1"/>
    <col min="1801" max="1801" width="9.33203125" style="270" customWidth="1"/>
    <col min="1802" max="1802" width="7.88671875" style="270" customWidth="1"/>
    <col min="1803" max="1805" width="8.5546875" style="270" customWidth="1"/>
    <col min="1806" max="1806" width="8.88671875" style="270"/>
    <col min="1807" max="1807" width="11.44140625" style="270" customWidth="1"/>
    <col min="1808" max="1809" width="8.44140625" style="270" customWidth="1"/>
    <col min="1810" max="1810" width="10.88671875" style="270" customWidth="1"/>
    <col min="1811" max="1813" width="8.44140625" style="270" customWidth="1"/>
    <col min="1814" max="1816" width="8.88671875" style="270"/>
    <col min="1817" max="1829" width="0" style="270" hidden="1" customWidth="1"/>
    <col min="1830" max="2048" width="8.88671875" style="270"/>
    <col min="2049" max="2049" width="6.109375" style="270" customWidth="1"/>
    <col min="2050" max="2050" width="4.44140625" style="270" customWidth="1"/>
    <col min="2051" max="2051" width="8.33203125" style="270" customWidth="1"/>
    <col min="2052" max="2052" width="7.109375" style="270" customWidth="1"/>
    <col min="2053" max="2053" width="9.33203125" style="270" customWidth="1"/>
    <col min="2054" max="2054" width="7.109375" style="270" customWidth="1"/>
    <col min="2055" max="2055" width="9.33203125" style="270" customWidth="1"/>
    <col min="2056" max="2056" width="7.109375" style="270" customWidth="1"/>
    <col min="2057" max="2057" width="9.33203125" style="270" customWidth="1"/>
    <col min="2058" max="2058" width="7.88671875" style="270" customWidth="1"/>
    <col min="2059" max="2061" width="8.5546875" style="270" customWidth="1"/>
    <col min="2062" max="2062" width="8.88671875" style="270"/>
    <col min="2063" max="2063" width="11.44140625" style="270" customWidth="1"/>
    <col min="2064" max="2065" width="8.44140625" style="270" customWidth="1"/>
    <col min="2066" max="2066" width="10.88671875" style="270" customWidth="1"/>
    <col min="2067" max="2069" width="8.44140625" style="270" customWidth="1"/>
    <col min="2070" max="2072" width="8.88671875" style="270"/>
    <col min="2073" max="2085" width="0" style="270" hidden="1" customWidth="1"/>
    <col min="2086" max="2304" width="8.88671875" style="270"/>
    <col min="2305" max="2305" width="6.109375" style="270" customWidth="1"/>
    <col min="2306" max="2306" width="4.44140625" style="270" customWidth="1"/>
    <col min="2307" max="2307" width="8.33203125" style="270" customWidth="1"/>
    <col min="2308" max="2308" width="7.109375" style="270" customWidth="1"/>
    <col min="2309" max="2309" width="9.33203125" style="270" customWidth="1"/>
    <col min="2310" max="2310" width="7.109375" style="270" customWidth="1"/>
    <col min="2311" max="2311" width="9.33203125" style="270" customWidth="1"/>
    <col min="2312" max="2312" width="7.109375" style="270" customWidth="1"/>
    <col min="2313" max="2313" width="9.33203125" style="270" customWidth="1"/>
    <col min="2314" max="2314" width="7.88671875" style="270" customWidth="1"/>
    <col min="2315" max="2317" width="8.5546875" style="270" customWidth="1"/>
    <col min="2318" max="2318" width="8.88671875" style="270"/>
    <col min="2319" max="2319" width="11.44140625" style="270" customWidth="1"/>
    <col min="2320" max="2321" width="8.44140625" style="270" customWidth="1"/>
    <col min="2322" max="2322" width="10.88671875" style="270" customWidth="1"/>
    <col min="2323" max="2325" width="8.44140625" style="270" customWidth="1"/>
    <col min="2326" max="2328" width="8.88671875" style="270"/>
    <col min="2329" max="2341" width="0" style="270" hidden="1" customWidth="1"/>
    <col min="2342" max="2560" width="8.88671875" style="270"/>
    <col min="2561" max="2561" width="6.109375" style="270" customWidth="1"/>
    <col min="2562" max="2562" width="4.44140625" style="270" customWidth="1"/>
    <col min="2563" max="2563" width="8.33203125" style="270" customWidth="1"/>
    <col min="2564" max="2564" width="7.109375" style="270" customWidth="1"/>
    <col min="2565" max="2565" width="9.33203125" style="270" customWidth="1"/>
    <col min="2566" max="2566" width="7.109375" style="270" customWidth="1"/>
    <col min="2567" max="2567" width="9.33203125" style="270" customWidth="1"/>
    <col min="2568" max="2568" width="7.109375" style="270" customWidth="1"/>
    <col min="2569" max="2569" width="9.33203125" style="270" customWidth="1"/>
    <col min="2570" max="2570" width="7.88671875" style="270" customWidth="1"/>
    <col min="2571" max="2573" width="8.5546875" style="270" customWidth="1"/>
    <col min="2574" max="2574" width="8.88671875" style="270"/>
    <col min="2575" max="2575" width="11.44140625" style="270" customWidth="1"/>
    <col min="2576" max="2577" width="8.44140625" style="270" customWidth="1"/>
    <col min="2578" max="2578" width="10.88671875" style="270" customWidth="1"/>
    <col min="2579" max="2581" width="8.44140625" style="270" customWidth="1"/>
    <col min="2582" max="2584" width="8.88671875" style="270"/>
    <col min="2585" max="2597" width="0" style="270" hidden="1" customWidth="1"/>
    <col min="2598" max="2816" width="8.88671875" style="270"/>
    <col min="2817" max="2817" width="6.109375" style="270" customWidth="1"/>
    <col min="2818" max="2818" width="4.44140625" style="270" customWidth="1"/>
    <col min="2819" max="2819" width="8.33203125" style="270" customWidth="1"/>
    <col min="2820" max="2820" width="7.109375" style="270" customWidth="1"/>
    <col min="2821" max="2821" width="9.33203125" style="270" customWidth="1"/>
    <col min="2822" max="2822" width="7.109375" style="270" customWidth="1"/>
    <col min="2823" max="2823" width="9.33203125" style="270" customWidth="1"/>
    <col min="2824" max="2824" width="7.109375" style="270" customWidth="1"/>
    <col min="2825" max="2825" width="9.33203125" style="270" customWidth="1"/>
    <col min="2826" max="2826" width="7.88671875" style="270" customWidth="1"/>
    <col min="2827" max="2829" width="8.5546875" style="270" customWidth="1"/>
    <col min="2830" max="2830" width="8.88671875" style="270"/>
    <col min="2831" max="2831" width="11.44140625" style="270" customWidth="1"/>
    <col min="2832" max="2833" width="8.44140625" style="270" customWidth="1"/>
    <col min="2834" max="2834" width="10.88671875" style="270" customWidth="1"/>
    <col min="2835" max="2837" width="8.44140625" style="270" customWidth="1"/>
    <col min="2838" max="2840" width="8.88671875" style="270"/>
    <col min="2841" max="2853" width="0" style="270" hidden="1" customWidth="1"/>
    <col min="2854" max="3072" width="8.88671875" style="270"/>
    <col min="3073" max="3073" width="6.109375" style="270" customWidth="1"/>
    <col min="3074" max="3074" width="4.44140625" style="270" customWidth="1"/>
    <col min="3075" max="3075" width="8.33203125" style="270" customWidth="1"/>
    <col min="3076" max="3076" width="7.109375" style="270" customWidth="1"/>
    <col min="3077" max="3077" width="9.33203125" style="270" customWidth="1"/>
    <col min="3078" max="3078" width="7.109375" style="270" customWidth="1"/>
    <col min="3079" max="3079" width="9.33203125" style="270" customWidth="1"/>
    <col min="3080" max="3080" width="7.109375" style="270" customWidth="1"/>
    <col min="3081" max="3081" width="9.33203125" style="270" customWidth="1"/>
    <col min="3082" max="3082" width="7.88671875" style="270" customWidth="1"/>
    <col min="3083" max="3085" width="8.5546875" style="270" customWidth="1"/>
    <col min="3086" max="3086" width="8.88671875" style="270"/>
    <col min="3087" max="3087" width="11.44140625" style="270" customWidth="1"/>
    <col min="3088" max="3089" width="8.44140625" style="270" customWidth="1"/>
    <col min="3090" max="3090" width="10.88671875" style="270" customWidth="1"/>
    <col min="3091" max="3093" width="8.44140625" style="270" customWidth="1"/>
    <col min="3094" max="3096" width="8.88671875" style="270"/>
    <col min="3097" max="3109" width="0" style="270" hidden="1" customWidth="1"/>
    <col min="3110" max="3328" width="8.88671875" style="270"/>
    <col min="3329" max="3329" width="6.109375" style="270" customWidth="1"/>
    <col min="3330" max="3330" width="4.44140625" style="270" customWidth="1"/>
    <col min="3331" max="3331" width="8.33203125" style="270" customWidth="1"/>
    <col min="3332" max="3332" width="7.109375" style="270" customWidth="1"/>
    <col min="3333" max="3333" width="9.33203125" style="270" customWidth="1"/>
    <col min="3334" max="3334" width="7.109375" style="270" customWidth="1"/>
    <col min="3335" max="3335" width="9.33203125" style="270" customWidth="1"/>
    <col min="3336" max="3336" width="7.109375" style="270" customWidth="1"/>
    <col min="3337" max="3337" width="9.33203125" style="270" customWidth="1"/>
    <col min="3338" max="3338" width="7.88671875" style="270" customWidth="1"/>
    <col min="3339" max="3341" width="8.5546875" style="270" customWidth="1"/>
    <col min="3342" max="3342" width="8.88671875" style="270"/>
    <col min="3343" max="3343" width="11.44140625" style="270" customWidth="1"/>
    <col min="3344" max="3345" width="8.44140625" style="270" customWidth="1"/>
    <col min="3346" max="3346" width="10.88671875" style="270" customWidth="1"/>
    <col min="3347" max="3349" width="8.44140625" style="270" customWidth="1"/>
    <col min="3350" max="3352" width="8.88671875" style="270"/>
    <col min="3353" max="3365" width="0" style="270" hidden="1" customWidth="1"/>
    <col min="3366" max="3584" width="8.88671875" style="270"/>
    <col min="3585" max="3585" width="6.109375" style="270" customWidth="1"/>
    <col min="3586" max="3586" width="4.44140625" style="270" customWidth="1"/>
    <col min="3587" max="3587" width="8.33203125" style="270" customWidth="1"/>
    <col min="3588" max="3588" width="7.109375" style="270" customWidth="1"/>
    <col min="3589" max="3589" width="9.33203125" style="270" customWidth="1"/>
    <col min="3590" max="3590" width="7.109375" style="270" customWidth="1"/>
    <col min="3591" max="3591" width="9.33203125" style="270" customWidth="1"/>
    <col min="3592" max="3592" width="7.109375" style="270" customWidth="1"/>
    <col min="3593" max="3593" width="9.33203125" style="270" customWidth="1"/>
    <col min="3594" max="3594" width="7.88671875" style="270" customWidth="1"/>
    <col min="3595" max="3597" width="8.5546875" style="270" customWidth="1"/>
    <col min="3598" max="3598" width="8.88671875" style="270"/>
    <col min="3599" max="3599" width="11.44140625" style="270" customWidth="1"/>
    <col min="3600" max="3601" width="8.44140625" style="270" customWidth="1"/>
    <col min="3602" max="3602" width="10.88671875" style="270" customWidth="1"/>
    <col min="3603" max="3605" width="8.44140625" style="270" customWidth="1"/>
    <col min="3606" max="3608" width="8.88671875" style="270"/>
    <col min="3609" max="3621" width="0" style="270" hidden="1" customWidth="1"/>
    <col min="3622" max="3840" width="8.88671875" style="270"/>
    <col min="3841" max="3841" width="6.109375" style="270" customWidth="1"/>
    <col min="3842" max="3842" width="4.44140625" style="270" customWidth="1"/>
    <col min="3843" max="3843" width="8.33203125" style="270" customWidth="1"/>
    <col min="3844" max="3844" width="7.109375" style="270" customWidth="1"/>
    <col min="3845" max="3845" width="9.33203125" style="270" customWidth="1"/>
    <col min="3846" max="3846" width="7.109375" style="270" customWidth="1"/>
    <col min="3847" max="3847" width="9.33203125" style="270" customWidth="1"/>
    <col min="3848" max="3848" width="7.109375" style="270" customWidth="1"/>
    <col min="3849" max="3849" width="9.33203125" style="270" customWidth="1"/>
    <col min="3850" max="3850" width="7.88671875" style="270" customWidth="1"/>
    <col min="3851" max="3853" width="8.5546875" style="270" customWidth="1"/>
    <col min="3854" max="3854" width="8.88671875" style="270"/>
    <col min="3855" max="3855" width="11.44140625" style="270" customWidth="1"/>
    <col min="3856" max="3857" width="8.44140625" style="270" customWidth="1"/>
    <col min="3858" max="3858" width="10.88671875" style="270" customWidth="1"/>
    <col min="3859" max="3861" width="8.44140625" style="270" customWidth="1"/>
    <col min="3862" max="3864" width="8.88671875" style="270"/>
    <col min="3865" max="3877" width="0" style="270" hidden="1" customWidth="1"/>
    <col min="3878" max="4096" width="8.88671875" style="270"/>
    <col min="4097" max="4097" width="6.109375" style="270" customWidth="1"/>
    <col min="4098" max="4098" width="4.44140625" style="270" customWidth="1"/>
    <col min="4099" max="4099" width="8.33203125" style="270" customWidth="1"/>
    <col min="4100" max="4100" width="7.109375" style="270" customWidth="1"/>
    <col min="4101" max="4101" width="9.33203125" style="270" customWidth="1"/>
    <col min="4102" max="4102" width="7.109375" style="270" customWidth="1"/>
    <col min="4103" max="4103" width="9.33203125" style="270" customWidth="1"/>
    <col min="4104" max="4104" width="7.109375" style="270" customWidth="1"/>
    <col min="4105" max="4105" width="9.33203125" style="270" customWidth="1"/>
    <col min="4106" max="4106" width="7.88671875" style="270" customWidth="1"/>
    <col min="4107" max="4109" width="8.5546875" style="270" customWidth="1"/>
    <col min="4110" max="4110" width="8.88671875" style="270"/>
    <col min="4111" max="4111" width="11.44140625" style="270" customWidth="1"/>
    <col min="4112" max="4113" width="8.44140625" style="270" customWidth="1"/>
    <col min="4114" max="4114" width="10.88671875" style="270" customWidth="1"/>
    <col min="4115" max="4117" width="8.44140625" style="270" customWidth="1"/>
    <col min="4118" max="4120" width="8.88671875" style="270"/>
    <col min="4121" max="4133" width="0" style="270" hidden="1" customWidth="1"/>
    <col min="4134" max="4352" width="8.88671875" style="270"/>
    <col min="4353" max="4353" width="6.109375" style="270" customWidth="1"/>
    <col min="4354" max="4354" width="4.44140625" style="270" customWidth="1"/>
    <col min="4355" max="4355" width="8.33203125" style="270" customWidth="1"/>
    <col min="4356" max="4356" width="7.109375" style="270" customWidth="1"/>
    <col min="4357" max="4357" width="9.33203125" style="270" customWidth="1"/>
    <col min="4358" max="4358" width="7.109375" style="270" customWidth="1"/>
    <col min="4359" max="4359" width="9.33203125" style="270" customWidth="1"/>
    <col min="4360" max="4360" width="7.109375" style="270" customWidth="1"/>
    <col min="4361" max="4361" width="9.33203125" style="270" customWidth="1"/>
    <col min="4362" max="4362" width="7.88671875" style="270" customWidth="1"/>
    <col min="4363" max="4365" width="8.5546875" style="270" customWidth="1"/>
    <col min="4366" max="4366" width="8.88671875" style="270"/>
    <col min="4367" max="4367" width="11.44140625" style="270" customWidth="1"/>
    <col min="4368" max="4369" width="8.44140625" style="270" customWidth="1"/>
    <col min="4370" max="4370" width="10.88671875" style="270" customWidth="1"/>
    <col min="4371" max="4373" width="8.44140625" style="270" customWidth="1"/>
    <col min="4374" max="4376" width="8.88671875" style="270"/>
    <col min="4377" max="4389" width="0" style="270" hidden="1" customWidth="1"/>
    <col min="4390" max="4608" width="8.88671875" style="270"/>
    <col min="4609" max="4609" width="6.109375" style="270" customWidth="1"/>
    <col min="4610" max="4610" width="4.44140625" style="270" customWidth="1"/>
    <col min="4611" max="4611" width="8.33203125" style="270" customWidth="1"/>
    <col min="4612" max="4612" width="7.109375" style="270" customWidth="1"/>
    <col min="4613" max="4613" width="9.33203125" style="270" customWidth="1"/>
    <col min="4614" max="4614" width="7.109375" style="270" customWidth="1"/>
    <col min="4615" max="4615" width="9.33203125" style="270" customWidth="1"/>
    <col min="4616" max="4616" width="7.109375" style="270" customWidth="1"/>
    <col min="4617" max="4617" width="9.33203125" style="270" customWidth="1"/>
    <col min="4618" max="4618" width="7.88671875" style="270" customWidth="1"/>
    <col min="4619" max="4621" width="8.5546875" style="270" customWidth="1"/>
    <col min="4622" max="4622" width="8.88671875" style="270"/>
    <col min="4623" max="4623" width="11.44140625" style="270" customWidth="1"/>
    <col min="4624" max="4625" width="8.44140625" style="270" customWidth="1"/>
    <col min="4626" max="4626" width="10.88671875" style="270" customWidth="1"/>
    <col min="4627" max="4629" width="8.44140625" style="270" customWidth="1"/>
    <col min="4630" max="4632" width="8.88671875" style="270"/>
    <col min="4633" max="4645" width="0" style="270" hidden="1" customWidth="1"/>
    <col min="4646" max="4864" width="8.88671875" style="270"/>
    <col min="4865" max="4865" width="6.109375" style="270" customWidth="1"/>
    <col min="4866" max="4866" width="4.44140625" style="270" customWidth="1"/>
    <col min="4867" max="4867" width="8.33203125" style="270" customWidth="1"/>
    <col min="4868" max="4868" width="7.109375" style="270" customWidth="1"/>
    <col min="4869" max="4869" width="9.33203125" style="270" customWidth="1"/>
    <col min="4870" max="4870" width="7.109375" style="270" customWidth="1"/>
    <col min="4871" max="4871" width="9.33203125" style="270" customWidth="1"/>
    <col min="4872" max="4872" width="7.109375" style="270" customWidth="1"/>
    <col min="4873" max="4873" width="9.33203125" style="270" customWidth="1"/>
    <col min="4874" max="4874" width="7.88671875" style="270" customWidth="1"/>
    <col min="4875" max="4877" width="8.5546875" style="270" customWidth="1"/>
    <col min="4878" max="4878" width="8.88671875" style="270"/>
    <col min="4879" max="4879" width="11.44140625" style="270" customWidth="1"/>
    <col min="4880" max="4881" width="8.44140625" style="270" customWidth="1"/>
    <col min="4882" max="4882" width="10.88671875" style="270" customWidth="1"/>
    <col min="4883" max="4885" width="8.44140625" style="270" customWidth="1"/>
    <col min="4886" max="4888" width="8.88671875" style="270"/>
    <col min="4889" max="4901" width="0" style="270" hidden="1" customWidth="1"/>
    <col min="4902" max="5120" width="8.88671875" style="270"/>
    <col min="5121" max="5121" width="6.109375" style="270" customWidth="1"/>
    <col min="5122" max="5122" width="4.44140625" style="270" customWidth="1"/>
    <col min="5123" max="5123" width="8.33203125" style="270" customWidth="1"/>
    <col min="5124" max="5124" width="7.109375" style="270" customWidth="1"/>
    <col min="5125" max="5125" width="9.33203125" style="270" customWidth="1"/>
    <col min="5126" max="5126" width="7.109375" style="270" customWidth="1"/>
    <col min="5127" max="5127" width="9.33203125" style="270" customWidth="1"/>
    <col min="5128" max="5128" width="7.109375" style="270" customWidth="1"/>
    <col min="5129" max="5129" width="9.33203125" style="270" customWidth="1"/>
    <col min="5130" max="5130" width="7.88671875" style="270" customWidth="1"/>
    <col min="5131" max="5133" width="8.5546875" style="270" customWidth="1"/>
    <col min="5134" max="5134" width="8.88671875" style="270"/>
    <col min="5135" max="5135" width="11.44140625" style="270" customWidth="1"/>
    <col min="5136" max="5137" width="8.44140625" style="270" customWidth="1"/>
    <col min="5138" max="5138" width="10.88671875" style="270" customWidth="1"/>
    <col min="5139" max="5141" width="8.44140625" style="270" customWidth="1"/>
    <col min="5142" max="5144" width="8.88671875" style="270"/>
    <col min="5145" max="5157" width="0" style="270" hidden="1" customWidth="1"/>
    <col min="5158" max="5376" width="8.88671875" style="270"/>
    <col min="5377" max="5377" width="6.109375" style="270" customWidth="1"/>
    <col min="5378" max="5378" width="4.44140625" style="270" customWidth="1"/>
    <col min="5379" max="5379" width="8.33203125" style="270" customWidth="1"/>
    <col min="5380" max="5380" width="7.109375" style="270" customWidth="1"/>
    <col min="5381" max="5381" width="9.33203125" style="270" customWidth="1"/>
    <col min="5382" max="5382" width="7.109375" style="270" customWidth="1"/>
    <col min="5383" max="5383" width="9.33203125" style="270" customWidth="1"/>
    <col min="5384" max="5384" width="7.109375" style="270" customWidth="1"/>
    <col min="5385" max="5385" width="9.33203125" style="270" customWidth="1"/>
    <col min="5386" max="5386" width="7.88671875" style="270" customWidth="1"/>
    <col min="5387" max="5389" width="8.5546875" style="270" customWidth="1"/>
    <col min="5390" max="5390" width="8.88671875" style="270"/>
    <col min="5391" max="5391" width="11.44140625" style="270" customWidth="1"/>
    <col min="5392" max="5393" width="8.44140625" style="270" customWidth="1"/>
    <col min="5394" max="5394" width="10.88671875" style="270" customWidth="1"/>
    <col min="5395" max="5397" width="8.44140625" style="270" customWidth="1"/>
    <col min="5398" max="5400" width="8.88671875" style="270"/>
    <col min="5401" max="5413" width="0" style="270" hidden="1" customWidth="1"/>
    <col min="5414" max="5632" width="8.88671875" style="270"/>
    <col min="5633" max="5633" width="6.109375" style="270" customWidth="1"/>
    <col min="5634" max="5634" width="4.44140625" style="270" customWidth="1"/>
    <col min="5635" max="5635" width="8.33203125" style="270" customWidth="1"/>
    <col min="5636" max="5636" width="7.109375" style="270" customWidth="1"/>
    <col min="5637" max="5637" width="9.33203125" style="270" customWidth="1"/>
    <col min="5638" max="5638" width="7.109375" style="270" customWidth="1"/>
    <col min="5639" max="5639" width="9.33203125" style="270" customWidth="1"/>
    <col min="5640" max="5640" width="7.109375" style="270" customWidth="1"/>
    <col min="5641" max="5641" width="9.33203125" style="270" customWidth="1"/>
    <col min="5642" max="5642" width="7.88671875" style="270" customWidth="1"/>
    <col min="5643" max="5645" width="8.5546875" style="270" customWidth="1"/>
    <col min="5646" max="5646" width="8.88671875" style="270"/>
    <col min="5647" max="5647" width="11.44140625" style="270" customWidth="1"/>
    <col min="5648" max="5649" width="8.44140625" style="270" customWidth="1"/>
    <col min="5650" max="5650" width="10.88671875" style="270" customWidth="1"/>
    <col min="5651" max="5653" width="8.44140625" style="270" customWidth="1"/>
    <col min="5654" max="5656" width="8.88671875" style="270"/>
    <col min="5657" max="5669" width="0" style="270" hidden="1" customWidth="1"/>
    <col min="5670" max="5888" width="8.88671875" style="270"/>
    <col min="5889" max="5889" width="6.109375" style="270" customWidth="1"/>
    <col min="5890" max="5890" width="4.44140625" style="270" customWidth="1"/>
    <col min="5891" max="5891" width="8.33203125" style="270" customWidth="1"/>
    <col min="5892" max="5892" width="7.109375" style="270" customWidth="1"/>
    <col min="5893" max="5893" width="9.33203125" style="270" customWidth="1"/>
    <col min="5894" max="5894" width="7.109375" style="270" customWidth="1"/>
    <col min="5895" max="5895" width="9.33203125" style="270" customWidth="1"/>
    <col min="5896" max="5896" width="7.109375" style="270" customWidth="1"/>
    <col min="5897" max="5897" width="9.33203125" style="270" customWidth="1"/>
    <col min="5898" max="5898" width="7.88671875" style="270" customWidth="1"/>
    <col min="5899" max="5901" width="8.5546875" style="270" customWidth="1"/>
    <col min="5902" max="5902" width="8.88671875" style="270"/>
    <col min="5903" max="5903" width="11.44140625" style="270" customWidth="1"/>
    <col min="5904" max="5905" width="8.44140625" style="270" customWidth="1"/>
    <col min="5906" max="5906" width="10.88671875" style="270" customWidth="1"/>
    <col min="5907" max="5909" width="8.44140625" style="270" customWidth="1"/>
    <col min="5910" max="5912" width="8.88671875" style="270"/>
    <col min="5913" max="5925" width="0" style="270" hidden="1" customWidth="1"/>
    <col min="5926" max="6144" width="8.88671875" style="270"/>
    <col min="6145" max="6145" width="6.109375" style="270" customWidth="1"/>
    <col min="6146" max="6146" width="4.44140625" style="270" customWidth="1"/>
    <col min="6147" max="6147" width="8.33203125" style="270" customWidth="1"/>
    <col min="6148" max="6148" width="7.109375" style="270" customWidth="1"/>
    <col min="6149" max="6149" width="9.33203125" style="270" customWidth="1"/>
    <col min="6150" max="6150" width="7.109375" style="270" customWidth="1"/>
    <col min="6151" max="6151" width="9.33203125" style="270" customWidth="1"/>
    <col min="6152" max="6152" width="7.109375" style="270" customWidth="1"/>
    <col min="6153" max="6153" width="9.33203125" style="270" customWidth="1"/>
    <col min="6154" max="6154" width="7.88671875" style="270" customWidth="1"/>
    <col min="6155" max="6157" width="8.5546875" style="270" customWidth="1"/>
    <col min="6158" max="6158" width="8.88671875" style="270"/>
    <col min="6159" max="6159" width="11.44140625" style="270" customWidth="1"/>
    <col min="6160" max="6161" width="8.44140625" style="270" customWidth="1"/>
    <col min="6162" max="6162" width="10.88671875" style="270" customWidth="1"/>
    <col min="6163" max="6165" width="8.44140625" style="270" customWidth="1"/>
    <col min="6166" max="6168" width="8.88671875" style="270"/>
    <col min="6169" max="6181" width="0" style="270" hidden="1" customWidth="1"/>
    <col min="6182" max="6400" width="8.88671875" style="270"/>
    <col min="6401" max="6401" width="6.109375" style="270" customWidth="1"/>
    <col min="6402" max="6402" width="4.44140625" style="270" customWidth="1"/>
    <col min="6403" max="6403" width="8.33203125" style="270" customWidth="1"/>
    <col min="6404" max="6404" width="7.109375" style="270" customWidth="1"/>
    <col min="6405" max="6405" width="9.33203125" style="270" customWidth="1"/>
    <col min="6406" max="6406" width="7.109375" style="270" customWidth="1"/>
    <col min="6407" max="6407" width="9.33203125" style="270" customWidth="1"/>
    <col min="6408" max="6408" width="7.109375" style="270" customWidth="1"/>
    <col min="6409" max="6409" width="9.33203125" style="270" customWidth="1"/>
    <col min="6410" max="6410" width="7.88671875" style="270" customWidth="1"/>
    <col min="6411" max="6413" width="8.5546875" style="270" customWidth="1"/>
    <col min="6414" max="6414" width="8.88671875" style="270"/>
    <col min="6415" max="6415" width="11.44140625" style="270" customWidth="1"/>
    <col min="6416" max="6417" width="8.44140625" style="270" customWidth="1"/>
    <col min="6418" max="6418" width="10.88671875" style="270" customWidth="1"/>
    <col min="6419" max="6421" width="8.44140625" style="270" customWidth="1"/>
    <col min="6422" max="6424" width="8.88671875" style="270"/>
    <col min="6425" max="6437" width="0" style="270" hidden="1" customWidth="1"/>
    <col min="6438" max="6656" width="8.88671875" style="270"/>
    <col min="6657" max="6657" width="6.109375" style="270" customWidth="1"/>
    <col min="6658" max="6658" width="4.44140625" style="270" customWidth="1"/>
    <col min="6659" max="6659" width="8.33203125" style="270" customWidth="1"/>
    <col min="6660" max="6660" width="7.109375" style="270" customWidth="1"/>
    <col min="6661" max="6661" width="9.33203125" style="270" customWidth="1"/>
    <col min="6662" max="6662" width="7.109375" style="270" customWidth="1"/>
    <col min="6663" max="6663" width="9.33203125" style="270" customWidth="1"/>
    <col min="6664" max="6664" width="7.109375" style="270" customWidth="1"/>
    <col min="6665" max="6665" width="9.33203125" style="270" customWidth="1"/>
    <col min="6666" max="6666" width="7.88671875" style="270" customWidth="1"/>
    <col min="6667" max="6669" width="8.5546875" style="270" customWidth="1"/>
    <col min="6670" max="6670" width="8.88671875" style="270"/>
    <col min="6671" max="6671" width="11.44140625" style="270" customWidth="1"/>
    <col min="6672" max="6673" width="8.44140625" style="270" customWidth="1"/>
    <col min="6674" max="6674" width="10.88671875" style="270" customWidth="1"/>
    <col min="6675" max="6677" width="8.44140625" style="270" customWidth="1"/>
    <col min="6678" max="6680" width="8.88671875" style="270"/>
    <col min="6681" max="6693" width="0" style="270" hidden="1" customWidth="1"/>
    <col min="6694" max="6912" width="8.88671875" style="270"/>
    <col min="6913" max="6913" width="6.109375" style="270" customWidth="1"/>
    <col min="6914" max="6914" width="4.44140625" style="270" customWidth="1"/>
    <col min="6915" max="6915" width="8.33203125" style="270" customWidth="1"/>
    <col min="6916" max="6916" width="7.109375" style="270" customWidth="1"/>
    <col min="6917" max="6917" width="9.33203125" style="270" customWidth="1"/>
    <col min="6918" max="6918" width="7.109375" style="270" customWidth="1"/>
    <col min="6919" max="6919" width="9.33203125" style="270" customWidth="1"/>
    <col min="6920" max="6920" width="7.109375" style="270" customWidth="1"/>
    <col min="6921" max="6921" width="9.33203125" style="270" customWidth="1"/>
    <col min="6922" max="6922" width="7.88671875" style="270" customWidth="1"/>
    <col min="6923" max="6925" width="8.5546875" style="270" customWidth="1"/>
    <col min="6926" max="6926" width="8.88671875" style="270"/>
    <col min="6927" max="6927" width="11.44140625" style="270" customWidth="1"/>
    <col min="6928" max="6929" width="8.44140625" style="270" customWidth="1"/>
    <col min="6930" max="6930" width="10.88671875" style="270" customWidth="1"/>
    <col min="6931" max="6933" width="8.44140625" style="270" customWidth="1"/>
    <col min="6934" max="6936" width="8.88671875" style="270"/>
    <col min="6937" max="6949" width="0" style="270" hidden="1" customWidth="1"/>
    <col min="6950" max="7168" width="8.88671875" style="270"/>
    <col min="7169" max="7169" width="6.109375" style="270" customWidth="1"/>
    <col min="7170" max="7170" width="4.44140625" style="270" customWidth="1"/>
    <col min="7171" max="7171" width="8.33203125" style="270" customWidth="1"/>
    <col min="7172" max="7172" width="7.109375" style="270" customWidth="1"/>
    <col min="7173" max="7173" width="9.33203125" style="270" customWidth="1"/>
    <col min="7174" max="7174" width="7.109375" style="270" customWidth="1"/>
    <col min="7175" max="7175" width="9.33203125" style="270" customWidth="1"/>
    <col min="7176" max="7176" width="7.109375" style="270" customWidth="1"/>
    <col min="7177" max="7177" width="9.33203125" style="270" customWidth="1"/>
    <col min="7178" max="7178" width="7.88671875" style="270" customWidth="1"/>
    <col min="7179" max="7181" width="8.5546875" style="270" customWidth="1"/>
    <col min="7182" max="7182" width="8.88671875" style="270"/>
    <col min="7183" max="7183" width="11.44140625" style="270" customWidth="1"/>
    <col min="7184" max="7185" width="8.44140625" style="270" customWidth="1"/>
    <col min="7186" max="7186" width="10.88671875" style="270" customWidth="1"/>
    <col min="7187" max="7189" width="8.44140625" style="270" customWidth="1"/>
    <col min="7190" max="7192" width="8.88671875" style="270"/>
    <col min="7193" max="7205" width="0" style="270" hidden="1" customWidth="1"/>
    <col min="7206" max="7424" width="8.88671875" style="270"/>
    <col min="7425" max="7425" width="6.109375" style="270" customWidth="1"/>
    <col min="7426" max="7426" width="4.44140625" style="270" customWidth="1"/>
    <col min="7427" max="7427" width="8.33203125" style="270" customWidth="1"/>
    <col min="7428" max="7428" width="7.109375" style="270" customWidth="1"/>
    <col min="7429" max="7429" width="9.33203125" style="270" customWidth="1"/>
    <col min="7430" max="7430" width="7.109375" style="270" customWidth="1"/>
    <col min="7431" max="7431" width="9.33203125" style="270" customWidth="1"/>
    <col min="7432" max="7432" width="7.109375" style="270" customWidth="1"/>
    <col min="7433" max="7433" width="9.33203125" style="270" customWidth="1"/>
    <col min="7434" max="7434" width="7.88671875" style="270" customWidth="1"/>
    <col min="7435" max="7437" width="8.5546875" style="270" customWidth="1"/>
    <col min="7438" max="7438" width="8.88671875" style="270"/>
    <col min="7439" max="7439" width="11.44140625" style="270" customWidth="1"/>
    <col min="7440" max="7441" width="8.44140625" style="270" customWidth="1"/>
    <col min="7442" max="7442" width="10.88671875" style="270" customWidth="1"/>
    <col min="7443" max="7445" width="8.44140625" style="270" customWidth="1"/>
    <col min="7446" max="7448" width="8.88671875" style="270"/>
    <col min="7449" max="7461" width="0" style="270" hidden="1" customWidth="1"/>
    <col min="7462" max="7680" width="8.88671875" style="270"/>
    <col min="7681" max="7681" width="6.109375" style="270" customWidth="1"/>
    <col min="7682" max="7682" width="4.44140625" style="270" customWidth="1"/>
    <col min="7683" max="7683" width="8.33203125" style="270" customWidth="1"/>
    <col min="7684" max="7684" width="7.109375" style="270" customWidth="1"/>
    <col min="7685" max="7685" width="9.33203125" style="270" customWidth="1"/>
    <col min="7686" max="7686" width="7.109375" style="270" customWidth="1"/>
    <col min="7687" max="7687" width="9.33203125" style="270" customWidth="1"/>
    <col min="7688" max="7688" width="7.109375" style="270" customWidth="1"/>
    <col min="7689" max="7689" width="9.33203125" style="270" customWidth="1"/>
    <col min="7690" max="7690" width="7.88671875" style="270" customWidth="1"/>
    <col min="7691" max="7693" width="8.5546875" style="270" customWidth="1"/>
    <col min="7694" max="7694" width="8.88671875" style="270"/>
    <col min="7695" max="7695" width="11.44140625" style="270" customWidth="1"/>
    <col min="7696" max="7697" width="8.44140625" style="270" customWidth="1"/>
    <col min="7698" max="7698" width="10.88671875" style="270" customWidth="1"/>
    <col min="7699" max="7701" width="8.44140625" style="270" customWidth="1"/>
    <col min="7702" max="7704" width="8.88671875" style="270"/>
    <col min="7705" max="7717" width="0" style="270" hidden="1" customWidth="1"/>
    <col min="7718" max="7936" width="8.88671875" style="270"/>
    <col min="7937" max="7937" width="6.109375" style="270" customWidth="1"/>
    <col min="7938" max="7938" width="4.44140625" style="270" customWidth="1"/>
    <col min="7939" max="7939" width="8.33203125" style="270" customWidth="1"/>
    <col min="7940" max="7940" width="7.109375" style="270" customWidth="1"/>
    <col min="7941" max="7941" width="9.33203125" style="270" customWidth="1"/>
    <col min="7942" max="7942" width="7.109375" style="270" customWidth="1"/>
    <col min="7943" max="7943" width="9.33203125" style="270" customWidth="1"/>
    <col min="7944" max="7944" width="7.109375" style="270" customWidth="1"/>
    <col min="7945" max="7945" width="9.33203125" style="270" customWidth="1"/>
    <col min="7946" max="7946" width="7.88671875" style="270" customWidth="1"/>
    <col min="7947" max="7949" width="8.5546875" style="270" customWidth="1"/>
    <col min="7950" max="7950" width="8.88671875" style="270"/>
    <col min="7951" max="7951" width="11.44140625" style="270" customWidth="1"/>
    <col min="7952" max="7953" width="8.44140625" style="270" customWidth="1"/>
    <col min="7954" max="7954" width="10.88671875" style="270" customWidth="1"/>
    <col min="7955" max="7957" width="8.44140625" style="270" customWidth="1"/>
    <col min="7958" max="7960" width="8.88671875" style="270"/>
    <col min="7961" max="7973" width="0" style="270" hidden="1" customWidth="1"/>
    <col min="7974" max="8192" width="8.88671875" style="270"/>
    <col min="8193" max="8193" width="6.109375" style="270" customWidth="1"/>
    <col min="8194" max="8194" width="4.44140625" style="270" customWidth="1"/>
    <col min="8195" max="8195" width="8.33203125" style="270" customWidth="1"/>
    <col min="8196" max="8196" width="7.109375" style="270" customWidth="1"/>
    <col min="8197" max="8197" width="9.33203125" style="270" customWidth="1"/>
    <col min="8198" max="8198" width="7.109375" style="270" customWidth="1"/>
    <col min="8199" max="8199" width="9.33203125" style="270" customWidth="1"/>
    <col min="8200" max="8200" width="7.109375" style="270" customWidth="1"/>
    <col min="8201" max="8201" width="9.33203125" style="270" customWidth="1"/>
    <col min="8202" max="8202" width="7.88671875" style="270" customWidth="1"/>
    <col min="8203" max="8205" width="8.5546875" style="270" customWidth="1"/>
    <col min="8206" max="8206" width="8.88671875" style="270"/>
    <col min="8207" max="8207" width="11.44140625" style="270" customWidth="1"/>
    <col min="8208" max="8209" width="8.44140625" style="270" customWidth="1"/>
    <col min="8210" max="8210" width="10.88671875" style="270" customWidth="1"/>
    <col min="8211" max="8213" width="8.44140625" style="270" customWidth="1"/>
    <col min="8214" max="8216" width="8.88671875" style="270"/>
    <col min="8217" max="8229" width="0" style="270" hidden="1" customWidth="1"/>
    <col min="8230" max="8448" width="8.88671875" style="270"/>
    <col min="8449" max="8449" width="6.109375" style="270" customWidth="1"/>
    <col min="8450" max="8450" width="4.44140625" style="270" customWidth="1"/>
    <col min="8451" max="8451" width="8.33203125" style="270" customWidth="1"/>
    <col min="8452" max="8452" width="7.109375" style="270" customWidth="1"/>
    <col min="8453" max="8453" width="9.33203125" style="270" customWidth="1"/>
    <col min="8454" max="8454" width="7.109375" style="270" customWidth="1"/>
    <col min="8455" max="8455" width="9.33203125" style="270" customWidth="1"/>
    <col min="8456" max="8456" width="7.109375" style="270" customWidth="1"/>
    <col min="8457" max="8457" width="9.33203125" style="270" customWidth="1"/>
    <col min="8458" max="8458" width="7.88671875" style="270" customWidth="1"/>
    <col min="8459" max="8461" width="8.5546875" style="270" customWidth="1"/>
    <col min="8462" max="8462" width="8.88671875" style="270"/>
    <col min="8463" max="8463" width="11.44140625" style="270" customWidth="1"/>
    <col min="8464" max="8465" width="8.44140625" style="270" customWidth="1"/>
    <col min="8466" max="8466" width="10.88671875" style="270" customWidth="1"/>
    <col min="8467" max="8469" width="8.44140625" style="270" customWidth="1"/>
    <col min="8470" max="8472" width="8.88671875" style="270"/>
    <col min="8473" max="8485" width="0" style="270" hidden="1" customWidth="1"/>
    <col min="8486" max="8704" width="8.88671875" style="270"/>
    <col min="8705" max="8705" width="6.109375" style="270" customWidth="1"/>
    <col min="8706" max="8706" width="4.44140625" style="270" customWidth="1"/>
    <col min="8707" max="8707" width="8.33203125" style="270" customWidth="1"/>
    <col min="8708" max="8708" width="7.109375" style="270" customWidth="1"/>
    <col min="8709" max="8709" width="9.33203125" style="270" customWidth="1"/>
    <col min="8710" max="8710" width="7.109375" style="270" customWidth="1"/>
    <col min="8711" max="8711" width="9.33203125" style="270" customWidth="1"/>
    <col min="8712" max="8712" width="7.109375" style="270" customWidth="1"/>
    <col min="8713" max="8713" width="9.33203125" style="270" customWidth="1"/>
    <col min="8714" max="8714" width="7.88671875" style="270" customWidth="1"/>
    <col min="8715" max="8717" width="8.5546875" style="270" customWidth="1"/>
    <col min="8718" max="8718" width="8.88671875" style="270"/>
    <col min="8719" max="8719" width="11.44140625" style="270" customWidth="1"/>
    <col min="8720" max="8721" width="8.44140625" style="270" customWidth="1"/>
    <col min="8722" max="8722" width="10.88671875" style="270" customWidth="1"/>
    <col min="8723" max="8725" width="8.44140625" style="270" customWidth="1"/>
    <col min="8726" max="8728" width="8.88671875" style="270"/>
    <col min="8729" max="8741" width="0" style="270" hidden="1" customWidth="1"/>
    <col min="8742" max="8960" width="8.88671875" style="270"/>
    <col min="8961" max="8961" width="6.109375" style="270" customWidth="1"/>
    <col min="8962" max="8962" width="4.44140625" style="270" customWidth="1"/>
    <col min="8963" max="8963" width="8.33203125" style="270" customWidth="1"/>
    <col min="8964" max="8964" width="7.109375" style="270" customWidth="1"/>
    <col min="8965" max="8965" width="9.33203125" style="270" customWidth="1"/>
    <col min="8966" max="8966" width="7.109375" style="270" customWidth="1"/>
    <col min="8967" max="8967" width="9.33203125" style="270" customWidth="1"/>
    <col min="8968" max="8968" width="7.109375" style="270" customWidth="1"/>
    <col min="8969" max="8969" width="9.33203125" style="270" customWidth="1"/>
    <col min="8970" max="8970" width="7.88671875" style="270" customWidth="1"/>
    <col min="8971" max="8973" width="8.5546875" style="270" customWidth="1"/>
    <col min="8974" max="8974" width="8.88671875" style="270"/>
    <col min="8975" max="8975" width="11.44140625" style="270" customWidth="1"/>
    <col min="8976" max="8977" width="8.44140625" style="270" customWidth="1"/>
    <col min="8978" max="8978" width="10.88671875" style="270" customWidth="1"/>
    <col min="8979" max="8981" width="8.44140625" style="270" customWidth="1"/>
    <col min="8982" max="8984" width="8.88671875" style="270"/>
    <col min="8985" max="8997" width="0" style="270" hidden="1" customWidth="1"/>
    <col min="8998" max="9216" width="8.88671875" style="270"/>
    <col min="9217" max="9217" width="6.109375" style="270" customWidth="1"/>
    <col min="9218" max="9218" width="4.44140625" style="270" customWidth="1"/>
    <col min="9219" max="9219" width="8.33203125" style="270" customWidth="1"/>
    <col min="9220" max="9220" width="7.109375" style="270" customWidth="1"/>
    <col min="9221" max="9221" width="9.33203125" style="270" customWidth="1"/>
    <col min="9222" max="9222" width="7.109375" style="270" customWidth="1"/>
    <col min="9223" max="9223" width="9.33203125" style="270" customWidth="1"/>
    <col min="9224" max="9224" width="7.109375" style="270" customWidth="1"/>
    <col min="9225" max="9225" width="9.33203125" style="270" customWidth="1"/>
    <col min="9226" max="9226" width="7.88671875" style="270" customWidth="1"/>
    <col min="9227" max="9229" width="8.5546875" style="270" customWidth="1"/>
    <col min="9230" max="9230" width="8.88671875" style="270"/>
    <col min="9231" max="9231" width="11.44140625" style="270" customWidth="1"/>
    <col min="9232" max="9233" width="8.44140625" style="270" customWidth="1"/>
    <col min="9234" max="9234" width="10.88671875" style="270" customWidth="1"/>
    <col min="9235" max="9237" width="8.44140625" style="270" customWidth="1"/>
    <col min="9238" max="9240" width="8.88671875" style="270"/>
    <col min="9241" max="9253" width="0" style="270" hidden="1" customWidth="1"/>
    <col min="9254" max="9472" width="8.88671875" style="270"/>
    <col min="9473" max="9473" width="6.109375" style="270" customWidth="1"/>
    <col min="9474" max="9474" width="4.44140625" style="270" customWidth="1"/>
    <col min="9475" max="9475" width="8.33203125" style="270" customWidth="1"/>
    <col min="9476" max="9476" width="7.109375" style="270" customWidth="1"/>
    <col min="9477" max="9477" width="9.33203125" style="270" customWidth="1"/>
    <col min="9478" max="9478" width="7.109375" style="270" customWidth="1"/>
    <col min="9479" max="9479" width="9.33203125" style="270" customWidth="1"/>
    <col min="9480" max="9480" width="7.109375" style="270" customWidth="1"/>
    <col min="9481" max="9481" width="9.33203125" style="270" customWidth="1"/>
    <col min="9482" max="9482" width="7.88671875" style="270" customWidth="1"/>
    <col min="9483" max="9485" width="8.5546875" style="270" customWidth="1"/>
    <col min="9486" max="9486" width="8.88671875" style="270"/>
    <col min="9487" max="9487" width="11.44140625" style="270" customWidth="1"/>
    <col min="9488" max="9489" width="8.44140625" style="270" customWidth="1"/>
    <col min="9490" max="9490" width="10.88671875" style="270" customWidth="1"/>
    <col min="9491" max="9493" width="8.44140625" style="270" customWidth="1"/>
    <col min="9494" max="9496" width="8.88671875" style="270"/>
    <col min="9497" max="9509" width="0" style="270" hidden="1" customWidth="1"/>
    <col min="9510" max="9728" width="8.88671875" style="270"/>
    <col min="9729" max="9729" width="6.109375" style="270" customWidth="1"/>
    <col min="9730" max="9730" width="4.44140625" style="270" customWidth="1"/>
    <col min="9731" max="9731" width="8.33203125" style="270" customWidth="1"/>
    <col min="9732" max="9732" width="7.109375" style="270" customWidth="1"/>
    <col min="9733" max="9733" width="9.33203125" style="270" customWidth="1"/>
    <col min="9734" max="9734" width="7.109375" style="270" customWidth="1"/>
    <col min="9735" max="9735" width="9.33203125" style="270" customWidth="1"/>
    <col min="9736" max="9736" width="7.109375" style="270" customWidth="1"/>
    <col min="9737" max="9737" width="9.33203125" style="270" customWidth="1"/>
    <col min="9738" max="9738" width="7.88671875" style="270" customWidth="1"/>
    <col min="9739" max="9741" width="8.5546875" style="270" customWidth="1"/>
    <col min="9742" max="9742" width="8.88671875" style="270"/>
    <col min="9743" max="9743" width="11.44140625" style="270" customWidth="1"/>
    <col min="9744" max="9745" width="8.44140625" style="270" customWidth="1"/>
    <col min="9746" max="9746" width="10.88671875" style="270" customWidth="1"/>
    <col min="9747" max="9749" width="8.44140625" style="270" customWidth="1"/>
    <col min="9750" max="9752" width="8.88671875" style="270"/>
    <col min="9753" max="9765" width="0" style="270" hidden="1" customWidth="1"/>
    <col min="9766" max="9984" width="8.88671875" style="270"/>
    <col min="9985" max="9985" width="6.109375" style="270" customWidth="1"/>
    <col min="9986" max="9986" width="4.44140625" style="270" customWidth="1"/>
    <col min="9987" max="9987" width="8.33203125" style="270" customWidth="1"/>
    <col min="9988" max="9988" width="7.109375" style="270" customWidth="1"/>
    <col min="9989" max="9989" width="9.33203125" style="270" customWidth="1"/>
    <col min="9990" max="9990" width="7.109375" style="270" customWidth="1"/>
    <col min="9991" max="9991" width="9.33203125" style="270" customWidth="1"/>
    <col min="9992" max="9992" width="7.109375" style="270" customWidth="1"/>
    <col min="9993" max="9993" width="9.33203125" style="270" customWidth="1"/>
    <col min="9994" max="9994" width="7.88671875" style="270" customWidth="1"/>
    <col min="9995" max="9997" width="8.5546875" style="270" customWidth="1"/>
    <col min="9998" max="9998" width="8.88671875" style="270"/>
    <col min="9999" max="9999" width="11.44140625" style="270" customWidth="1"/>
    <col min="10000" max="10001" width="8.44140625" style="270" customWidth="1"/>
    <col min="10002" max="10002" width="10.88671875" style="270" customWidth="1"/>
    <col min="10003" max="10005" width="8.44140625" style="270" customWidth="1"/>
    <col min="10006" max="10008" width="8.88671875" style="270"/>
    <col min="10009" max="10021" width="0" style="270" hidden="1" customWidth="1"/>
    <col min="10022" max="10240" width="8.88671875" style="270"/>
    <col min="10241" max="10241" width="6.109375" style="270" customWidth="1"/>
    <col min="10242" max="10242" width="4.44140625" style="270" customWidth="1"/>
    <col min="10243" max="10243" width="8.33203125" style="270" customWidth="1"/>
    <col min="10244" max="10244" width="7.109375" style="270" customWidth="1"/>
    <col min="10245" max="10245" width="9.33203125" style="270" customWidth="1"/>
    <col min="10246" max="10246" width="7.109375" style="270" customWidth="1"/>
    <col min="10247" max="10247" width="9.33203125" style="270" customWidth="1"/>
    <col min="10248" max="10248" width="7.109375" style="270" customWidth="1"/>
    <col min="10249" max="10249" width="9.33203125" style="270" customWidth="1"/>
    <col min="10250" max="10250" width="7.88671875" style="270" customWidth="1"/>
    <col min="10251" max="10253" width="8.5546875" style="270" customWidth="1"/>
    <col min="10254" max="10254" width="8.88671875" style="270"/>
    <col min="10255" max="10255" width="11.44140625" style="270" customWidth="1"/>
    <col min="10256" max="10257" width="8.44140625" style="270" customWidth="1"/>
    <col min="10258" max="10258" width="10.88671875" style="270" customWidth="1"/>
    <col min="10259" max="10261" width="8.44140625" style="270" customWidth="1"/>
    <col min="10262" max="10264" width="8.88671875" style="270"/>
    <col min="10265" max="10277" width="0" style="270" hidden="1" customWidth="1"/>
    <col min="10278" max="10496" width="8.88671875" style="270"/>
    <col min="10497" max="10497" width="6.109375" style="270" customWidth="1"/>
    <col min="10498" max="10498" width="4.44140625" style="270" customWidth="1"/>
    <col min="10499" max="10499" width="8.33203125" style="270" customWidth="1"/>
    <col min="10500" max="10500" width="7.109375" style="270" customWidth="1"/>
    <col min="10501" max="10501" width="9.33203125" style="270" customWidth="1"/>
    <col min="10502" max="10502" width="7.109375" style="270" customWidth="1"/>
    <col min="10503" max="10503" width="9.33203125" style="270" customWidth="1"/>
    <col min="10504" max="10504" width="7.109375" style="270" customWidth="1"/>
    <col min="10505" max="10505" width="9.33203125" style="270" customWidth="1"/>
    <col min="10506" max="10506" width="7.88671875" style="270" customWidth="1"/>
    <col min="10507" max="10509" width="8.5546875" style="270" customWidth="1"/>
    <col min="10510" max="10510" width="8.88671875" style="270"/>
    <col min="10511" max="10511" width="11.44140625" style="270" customWidth="1"/>
    <col min="10512" max="10513" width="8.44140625" style="270" customWidth="1"/>
    <col min="10514" max="10514" width="10.88671875" style="270" customWidth="1"/>
    <col min="10515" max="10517" width="8.44140625" style="270" customWidth="1"/>
    <col min="10518" max="10520" width="8.88671875" style="270"/>
    <col min="10521" max="10533" width="0" style="270" hidden="1" customWidth="1"/>
    <col min="10534" max="10752" width="8.88671875" style="270"/>
    <col min="10753" max="10753" width="6.109375" style="270" customWidth="1"/>
    <col min="10754" max="10754" width="4.44140625" style="270" customWidth="1"/>
    <col min="10755" max="10755" width="8.33203125" style="270" customWidth="1"/>
    <col min="10756" max="10756" width="7.109375" style="270" customWidth="1"/>
    <col min="10757" max="10757" width="9.33203125" style="270" customWidth="1"/>
    <col min="10758" max="10758" width="7.109375" style="270" customWidth="1"/>
    <col min="10759" max="10759" width="9.33203125" style="270" customWidth="1"/>
    <col min="10760" max="10760" width="7.109375" style="270" customWidth="1"/>
    <col min="10761" max="10761" width="9.33203125" style="270" customWidth="1"/>
    <col min="10762" max="10762" width="7.88671875" style="270" customWidth="1"/>
    <col min="10763" max="10765" width="8.5546875" style="270" customWidth="1"/>
    <col min="10766" max="10766" width="8.88671875" style="270"/>
    <col min="10767" max="10767" width="11.44140625" style="270" customWidth="1"/>
    <col min="10768" max="10769" width="8.44140625" style="270" customWidth="1"/>
    <col min="10770" max="10770" width="10.88671875" style="270" customWidth="1"/>
    <col min="10771" max="10773" width="8.44140625" style="270" customWidth="1"/>
    <col min="10774" max="10776" width="8.88671875" style="270"/>
    <col min="10777" max="10789" width="0" style="270" hidden="1" customWidth="1"/>
    <col min="10790" max="11008" width="8.88671875" style="270"/>
    <col min="11009" max="11009" width="6.109375" style="270" customWidth="1"/>
    <col min="11010" max="11010" width="4.44140625" style="270" customWidth="1"/>
    <col min="11011" max="11011" width="8.33203125" style="270" customWidth="1"/>
    <col min="11012" max="11012" width="7.109375" style="270" customWidth="1"/>
    <col min="11013" max="11013" width="9.33203125" style="270" customWidth="1"/>
    <col min="11014" max="11014" width="7.109375" style="270" customWidth="1"/>
    <col min="11015" max="11015" width="9.33203125" style="270" customWidth="1"/>
    <col min="11016" max="11016" width="7.109375" style="270" customWidth="1"/>
    <col min="11017" max="11017" width="9.33203125" style="270" customWidth="1"/>
    <col min="11018" max="11018" width="7.88671875" style="270" customWidth="1"/>
    <col min="11019" max="11021" width="8.5546875" style="270" customWidth="1"/>
    <col min="11022" max="11022" width="8.88671875" style="270"/>
    <col min="11023" max="11023" width="11.44140625" style="270" customWidth="1"/>
    <col min="11024" max="11025" width="8.44140625" style="270" customWidth="1"/>
    <col min="11026" max="11026" width="10.88671875" style="270" customWidth="1"/>
    <col min="11027" max="11029" width="8.44140625" style="270" customWidth="1"/>
    <col min="11030" max="11032" width="8.88671875" style="270"/>
    <col min="11033" max="11045" width="0" style="270" hidden="1" customWidth="1"/>
    <col min="11046" max="11264" width="8.88671875" style="270"/>
    <col min="11265" max="11265" width="6.109375" style="270" customWidth="1"/>
    <col min="11266" max="11266" width="4.44140625" style="270" customWidth="1"/>
    <col min="11267" max="11267" width="8.33203125" style="270" customWidth="1"/>
    <col min="11268" max="11268" width="7.109375" style="270" customWidth="1"/>
    <col min="11269" max="11269" width="9.33203125" style="270" customWidth="1"/>
    <col min="11270" max="11270" width="7.109375" style="270" customWidth="1"/>
    <col min="11271" max="11271" width="9.33203125" style="270" customWidth="1"/>
    <col min="11272" max="11272" width="7.109375" style="270" customWidth="1"/>
    <col min="11273" max="11273" width="9.33203125" style="270" customWidth="1"/>
    <col min="11274" max="11274" width="7.88671875" style="270" customWidth="1"/>
    <col min="11275" max="11277" width="8.5546875" style="270" customWidth="1"/>
    <col min="11278" max="11278" width="8.88671875" style="270"/>
    <col min="11279" max="11279" width="11.44140625" style="270" customWidth="1"/>
    <col min="11280" max="11281" width="8.44140625" style="270" customWidth="1"/>
    <col min="11282" max="11282" width="10.88671875" style="270" customWidth="1"/>
    <col min="11283" max="11285" width="8.44140625" style="270" customWidth="1"/>
    <col min="11286" max="11288" width="8.88671875" style="270"/>
    <col min="11289" max="11301" width="0" style="270" hidden="1" customWidth="1"/>
    <col min="11302" max="11520" width="8.88671875" style="270"/>
    <col min="11521" max="11521" width="6.109375" style="270" customWidth="1"/>
    <col min="11522" max="11522" width="4.44140625" style="270" customWidth="1"/>
    <col min="11523" max="11523" width="8.33203125" style="270" customWidth="1"/>
    <col min="11524" max="11524" width="7.109375" style="270" customWidth="1"/>
    <col min="11525" max="11525" width="9.33203125" style="270" customWidth="1"/>
    <col min="11526" max="11526" width="7.109375" style="270" customWidth="1"/>
    <col min="11527" max="11527" width="9.33203125" style="270" customWidth="1"/>
    <col min="11528" max="11528" width="7.109375" style="270" customWidth="1"/>
    <col min="11529" max="11529" width="9.33203125" style="270" customWidth="1"/>
    <col min="11530" max="11530" width="7.88671875" style="270" customWidth="1"/>
    <col min="11531" max="11533" width="8.5546875" style="270" customWidth="1"/>
    <col min="11534" max="11534" width="8.88671875" style="270"/>
    <col min="11535" max="11535" width="11.44140625" style="270" customWidth="1"/>
    <col min="11536" max="11537" width="8.44140625" style="270" customWidth="1"/>
    <col min="11538" max="11538" width="10.88671875" style="270" customWidth="1"/>
    <col min="11539" max="11541" width="8.44140625" style="270" customWidth="1"/>
    <col min="11542" max="11544" width="8.88671875" style="270"/>
    <col min="11545" max="11557" width="0" style="270" hidden="1" customWidth="1"/>
    <col min="11558" max="11776" width="8.88671875" style="270"/>
    <col min="11777" max="11777" width="6.109375" style="270" customWidth="1"/>
    <col min="11778" max="11778" width="4.44140625" style="270" customWidth="1"/>
    <col min="11779" max="11779" width="8.33203125" style="270" customWidth="1"/>
    <col min="11780" max="11780" width="7.109375" style="270" customWidth="1"/>
    <col min="11781" max="11781" width="9.33203125" style="270" customWidth="1"/>
    <col min="11782" max="11782" width="7.109375" style="270" customWidth="1"/>
    <col min="11783" max="11783" width="9.33203125" style="270" customWidth="1"/>
    <col min="11784" max="11784" width="7.109375" style="270" customWidth="1"/>
    <col min="11785" max="11785" width="9.33203125" style="270" customWidth="1"/>
    <col min="11786" max="11786" width="7.88671875" style="270" customWidth="1"/>
    <col min="11787" max="11789" width="8.5546875" style="270" customWidth="1"/>
    <col min="11790" max="11790" width="8.88671875" style="270"/>
    <col min="11791" max="11791" width="11.44140625" style="270" customWidth="1"/>
    <col min="11792" max="11793" width="8.44140625" style="270" customWidth="1"/>
    <col min="11794" max="11794" width="10.88671875" style="270" customWidth="1"/>
    <col min="11795" max="11797" width="8.44140625" style="270" customWidth="1"/>
    <col min="11798" max="11800" width="8.88671875" style="270"/>
    <col min="11801" max="11813" width="0" style="270" hidden="1" customWidth="1"/>
    <col min="11814" max="12032" width="8.88671875" style="270"/>
    <col min="12033" max="12033" width="6.109375" style="270" customWidth="1"/>
    <col min="12034" max="12034" width="4.44140625" style="270" customWidth="1"/>
    <col min="12035" max="12035" width="8.33203125" style="270" customWidth="1"/>
    <col min="12036" max="12036" width="7.109375" style="270" customWidth="1"/>
    <col min="12037" max="12037" width="9.33203125" style="270" customWidth="1"/>
    <col min="12038" max="12038" width="7.109375" style="270" customWidth="1"/>
    <col min="12039" max="12039" width="9.33203125" style="270" customWidth="1"/>
    <col min="12040" max="12040" width="7.109375" style="270" customWidth="1"/>
    <col min="12041" max="12041" width="9.33203125" style="270" customWidth="1"/>
    <col min="12042" max="12042" width="7.88671875" style="270" customWidth="1"/>
    <col min="12043" max="12045" width="8.5546875" style="270" customWidth="1"/>
    <col min="12046" max="12046" width="8.88671875" style="270"/>
    <col min="12047" max="12047" width="11.44140625" style="270" customWidth="1"/>
    <col min="12048" max="12049" width="8.44140625" style="270" customWidth="1"/>
    <col min="12050" max="12050" width="10.88671875" style="270" customWidth="1"/>
    <col min="12051" max="12053" width="8.44140625" style="270" customWidth="1"/>
    <col min="12054" max="12056" width="8.88671875" style="270"/>
    <col min="12057" max="12069" width="0" style="270" hidden="1" customWidth="1"/>
    <col min="12070" max="12288" width="8.88671875" style="270"/>
    <col min="12289" max="12289" width="6.109375" style="270" customWidth="1"/>
    <col min="12290" max="12290" width="4.44140625" style="270" customWidth="1"/>
    <col min="12291" max="12291" width="8.33203125" style="270" customWidth="1"/>
    <col min="12292" max="12292" width="7.109375" style="270" customWidth="1"/>
    <col min="12293" max="12293" width="9.33203125" style="270" customWidth="1"/>
    <col min="12294" max="12294" width="7.109375" style="270" customWidth="1"/>
    <col min="12295" max="12295" width="9.33203125" style="270" customWidth="1"/>
    <col min="12296" max="12296" width="7.109375" style="270" customWidth="1"/>
    <col min="12297" max="12297" width="9.33203125" style="270" customWidth="1"/>
    <col min="12298" max="12298" width="7.88671875" style="270" customWidth="1"/>
    <col min="12299" max="12301" width="8.5546875" style="270" customWidth="1"/>
    <col min="12302" max="12302" width="8.88671875" style="270"/>
    <col min="12303" max="12303" width="11.44140625" style="270" customWidth="1"/>
    <col min="12304" max="12305" width="8.44140625" style="270" customWidth="1"/>
    <col min="12306" max="12306" width="10.88671875" style="270" customWidth="1"/>
    <col min="12307" max="12309" width="8.44140625" style="270" customWidth="1"/>
    <col min="12310" max="12312" width="8.88671875" style="270"/>
    <col min="12313" max="12325" width="0" style="270" hidden="1" customWidth="1"/>
    <col min="12326" max="12544" width="8.88671875" style="270"/>
    <col min="12545" max="12545" width="6.109375" style="270" customWidth="1"/>
    <col min="12546" max="12546" width="4.44140625" style="270" customWidth="1"/>
    <col min="12547" max="12547" width="8.33203125" style="270" customWidth="1"/>
    <col min="12548" max="12548" width="7.109375" style="270" customWidth="1"/>
    <col min="12549" max="12549" width="9.33203125" style="270" customWidth="1"/>
    <col min="12550" max="12550" width="7.109375" style="270" customWidth="1"/>
    <col min="12551" max="12551" width="9.33203125" style="270" customWidth="1"/>
    <col min="12552" max="12552" width="7.109375" style="270" customWidth="1"/>
    <col min="12553" max="12553" width="9.33203125" style="270" customWidth="1"/>
    <col min="12554" max="12554" width="7.88671875" style="270" customWidth="1"/>
    <col min="12555" max="12557" width="8.5546875" style="270" customWidth="1"/>
    <col min="12558" max="12558" width="8.88671875" style="270"/>
    <col min="12559" max="12559" width="11.44140625" style="270" customWidth="1"/>
    <col min="12560" max="12561" width="8.44140625" style="270" customWidth="1"/>
    <col min="12562" max="12562" width="10.88671875" style="270" customWidth="1"/>
    <col min="12563" max="12565" width="8.44140625" style="270" customWidth="1"/>
    <col min="12566" max="12568" width="8.88671875" style="270"/>
    <col min="12569" max="12581" width="0" style="270" hidden="1" customWidth="1"/>
    <col min="12582" max="12800" width="8.88671875" style="270"/>
    <col min="12801" max="12801" width="6.109375" style="270" customWidth="1"/>
    <col min="12802" max="12802" width="4.44140625" style="270" customWidth="1"/>
    <col min="12803" max="12803" width="8.33203125" style="270" customWidth="1"/>
    <col min="12804" max="12804" width="7.109375" style="270" customWidth="1"/>
    <col min="12805" max="12805" width="9.33203125" style="270" customWidth="1"/>
    <col min="12806" max="12806" width="7.109375" style="270" customWidth="1"/>
    <col min="12807" max="12807" width="9.33203125" style="270" customWidth="1"/>
    <col min="12808" max="12808" width="7.109375" style="270" customWidth="1"/>
    <col min="12809" max="12809" width="9.33203125" style="270" customWidth="1"/>
    <col min="12810" max="12810" width="7.88671875" style="270" customWidth="1"/>
    <col min="12811" max="12813" width="8.5546875" style="270" customWidth="1"/>
    <col min="12814" max="12814" width="8.88671875" style="270"/>
    <col min="12815" max="12815" width="11.44140625" style="270" customWidth="1"/>
    <col min="12816" max="12817" width="8.44140625" style="270" customWidth="1"/>
    <col min="12818" max="12818" width="10.88671875" style="270" customWidth="1"/>
    <col min="12819" max="12821" width="8.44140625" style="270" customWidth="1"/>
    <col min="12822" max="12824" width="8.88671875" style="270"/>
    <col min="12825" max="12837" width="0" style="270" hidden="1" customWidth="1"/>
    <col min="12838" max="13056" width="8.88671875" style="270"/>
    <col min="13057" max="13057" width="6.109375" style="270" customWidth="1"/>
    <col min="13058" max="13058" width="4.44140625" style="270" customWidth="1"/>
    <col min="13059" max="13059" width="8.33203125" style="270" customWidth="1"/>
    <col min="13060" max="13060" width="7.109375" style="270" customWidth="1"/>
    <col min="13061" max="13061" width="9.33203125" style="270" customWidth="1"/>
    <col min="13062" max="13062" width="7.109375" style="270" customWidth="1"/>
    <col min="13063" max="13063" width="9.33203125" style="270" customWidth="1"/>
    <col min="13064" max="13064" width="7.109375" style="270" customWidth="1"/>
    <col min="13065" max="13065" width="9.33203125" style="270" customWidth="1"/>
    <col min="13066" max="13066" width="7.88671875" style="270" customWidth="1"/>
    <col min="13067" max="13069" width="8.5546875" style="270" customWidth="1"/>
    <col min="13070" max="13070" width="8.88671875" style="270"/>
    <col min="13071" max="13071" width="11.44140625" style="270" customWidth="1"/>
    <col min="13072" max="13073" width="8.44140625" style="270" customWidth="1"/>
    <col min="13074" max="13074" width="10.88671875" style="270" customWidth="1"/>
    <col min="13075" max="13077" width="8.44140625" style="270" customWidth="1"/>
    <col min="13078" max="13080" width="8.88671875" style="270"/>
    <col min="13081" max="13093" width="0" style="270" hidden="1" customWidth="1"/>
    <col min="13094" max="13312" width="8.88671875" style="270"/>
    <col min="13313" max="13313" width="6.109375" style="270" customWidth="1"/>
    <col min="13314" max="13314" width="4.44140625" style="270" customWidth="1"/>
    <col min="13315" max="13315" width="8.33203125" style="270" customWidth="1"/>
    <col min="13316" max="13316" width="7.109375" style="270" customWidth="1"/>
    <col min="13317" max="13317" width="9.33203125" style="270" customWidth="1"/>
    <col min="13318" max="13318" width="7.109375" style="270" customWidth="1"/>
    <col min="13319" max="13319" width="9.33203125" style="270" customWidth="1"/>
    <col min="13320" max="13320" width="7.109375" style="270" customWidth="1"/>
    <col min="13321" max="13321" width="9.33203125" style="270" customWidth="1"/>
    <col min="13322" max="13322" width="7.88671875" style="270" customWidth="1"/>
    <col min="13323" max="13325" width="8.5546875" style="270" customWidth="1"/>
    <col min="13326" max="13326" width="8.88671875" style="270"/>
    <col min="13327" max="13327" width="11.44140625" style="270" customWidth="1"/>
    <col min="13328" max="13329" width="8.44140625" style="270" customWidth="1"/>
    <col min="13330" max="13330" width="10.88671875" style="270" customWidth="1"/>
    <col min="13331" max="13333" width="8.44140625" style="270" customWidth="1"/>
    <col min="13334" max="13336" width="8.88671875" style="270"/>
    <col min="13337" max="13349" width="0" style="270" hidden="1" customWidth="1"/>
    <col min="13350" max="13568" width="8.88671875" style="270"/>
    <col min="13569" max="13569" width="6.109375" style="270" customWidth="1"/>
    <col min="13570" max="13570" width="4.44140625" style="270" customWidth="1"/>
    <col min="13571" max="13571" width="8.33203125" style="270" customWidth="1"/>
    <col min="13572" max="13572" width="7.109375" style="270" customWidth="1"/>
    <col min="13573" max="13573" width="9.33203125" style="270" customWidth="1"/>
    <col min="13574" max="13574" width="7.109375" style="270" customWidth="1"/>
    <col min="13575" max="13575" width="9.33203125" style="270" customWidth="1"/>
    <col min="13576" max="13576" width="7.109375" style="270" customWidth="1"/>
    <col min="13577" max="13577" width="9.33203125" style="270" customWidth="1"/>
    <col min="13578" max="13578" width="7.88671875" style="270" customWidth="1"/>
    <col min="13579" max="13581" width="8.5546875" style="270" customWidth="1"/>
    <col min="13582" max="13582" width="8.88671875" style="270"/>
    <col min="13583" max="13583" width="11.44140625" style="270" customWidth="1"/>
    <col min="13584" max="13585" width="8.44140625" style="270" customWidth="1"/>
    <col min="13586" max="13586" width="10.88671875" style="270" customWidth="1"/>
    <col min="13587" max="13589" width="8.44140625" style="270" customWidth="1"/>
    <col min="13590" max="13592" width="8.88671875" style="270"/>
    <col min="13593" max="13605" width="0" style="270" hidden="1" customWidth="1"/>
    <col min="13606" max="13824" width="8.88671875" style="270"/>
    <col min="13825" max="13825" width="6.109375" style="270" customWidth="1"/>
    <col min="13826" max="13826" width="4.44140625" style="270" customWidth="1"/>
    <col min="13827" max="13827" width="8.33203125" style="270" customWidth="1"/>
    <col min="13828" max="13828" width="7.109375" style="270" customWidth="1"/>
    <col min="13829" max="13829" width="9.33203125" style="270" customWidth="1"/>
    <col min="13830" max="13830" width="7.109375" style="270" customWidth="1"/>
    <col min="13831" max="13831" width="9.33203125" style="270" customWidth="1"/>
    <col min="13832" max="13832" width="7.109375" style="270" customWidth="1"/>
    <col min="13833" max="13833" width="9.33203125" style="270" customWidth="1"/>
    <col min="13834" max="13834" width="7.88671875" style="270" customWidth="1"/>
    <col min="13835" max="13837" width="8.5546875" style="270" customWidth="1"/>
    <col min="13838" max="13838" width="8.88671875" style="270"/>
    <col min="13839" max="13839" width="11.44140625" style="270" customWidth="1"/>
    <col min="13840" max="13841" width="8.44140625" style="270" customWidth="1"/>
    <col min="13842" max="13842" width="10.88671875" style="270" customWidth="1"/>
    <col min="13843" max="13845" width="8.44140625" style="270" customWidth="1"/>
    <col min="13846" max="13848" width="8.88671875" style="270"/>
    <col min="13849" max="13861" width="0" style="270" hidden="1" customWidth="1"/>
    <col min="13862" max="14080" width="8.88671875" style="270"/>
    <col min="14081" max="14081" width="6.109375" style="270" customWidth="1"/>
    <col min="14082" max="14082" width="4.44140625" style="270" customWidth="1"/>
    <col min="14083" max="14083" width="8.33203125" style="270" customWidth="1"/>
    <col min="14084" max="14084" width="7.109375" style="270" customWidth="1"/>
    <col min="14085" max="14085" width="9.33203125" style="270" customWidth="1"/>
    <col min="14086" max="14086" width="7.109375" style="270" customWidth="1"/>
    <col min="14087" max="14087" width="9.33203125" style="270" customWidth="1"/>
    <col min="14088" max="14088" width="7.109375" style="270" customWidth="1"/>
    <col min="14089" max="14089" width="9.33203125" style="270" customWidth="1"/>
    <col min="14090" max="14090" width="7.88671875" style="270" customWidth="1"/>
    <col min="14091" max="14093" width="8.5546875" style="270" customWidth="1"/>
    <col min="14094" max="14094" width="8.88671875" style="270"/>
    <col min="14095" max="14095" width="11.44140625" style="270" customWidth="1"/>
    <col min="14096" max="14097" width="8.44140625" style="270" customWidth="1"/>
    <col min="14098" max="14098" width="10.88671875" style="270" customWidth="1"/>
    <col min="14099" max="14101" width="8.44140625" style="270" customWidth="1"/>
    <col min="14102" max="14104" width="8.88671875" style="270"/>
    <col min="14105" max="14117" width="0" style="270" hidden="1" customWidth="1"/>
    <col min="14118" max="14336" width="8.88671875" style="270"/>
    <col min="14337" max="14337" width="6.109375" style="270" customWidth="1"/>
    <col min="14338" max="14338" width="4.44140625" style="270" customWidth="1"/>
    <col min="14339" max="14339" width="8.33203125" style="270" customWidth="1"/>
    <col min="14340" max="14340" width="7.109375" style="270" customWidth="1"/>
    <col min="14341" max="14341" width="9.33203125" style="270" customWidth="1"/>
    <col min="14342" max="14342" width="7.109375" style="270" customWidth="1"/>
    <col min="14343" max="14343" width="9.33203125" style="270" customWidth="1"/>
    <col min="14344" max="14344" width="7.109375" style="270" customWidth="1"/>
    <col min="14345" max="14345" width="9.33203125" style="270" customWidth="1"/>
    <col min="14346" max="14346" width="7.88671875" style="270" customWidth="1"/>
    <col min="14347" max="14349" width="8.5546875" style="270" customWidth="1"/>
    <col min="14350" max="14350" width="8.88671875" style="270"/>
    <col min="14351" max="14351" width="11.44140625" style="270" customWidth="1"/>
    <col min="14352" max="14353" width="8.44140625" style="270" customWidth="1"/>
    <col min="14354" max="14354" width="10.88671875" style="270" customWidth="1"/>
    <col min="14355" max="14357" width="8.44140625" style="270" customWidth="1"/>
    <col min="14358" max="14360" width="8.88671875" style="270"/>
    <col min="14361" max="14373" width="0" style="270" hidden="1" customWidth="1"/>
    <col min="14374" max="14592" width="8.88671875" style="270"/>
    <col min="14593" max="14593" width="6.109375" style="270" customWidth="1"/>
    <col min="14594" max="14594" width="4.44140625" style="270" customWidth="1"/>
    <col min="14595" max="14595" width="8.33203125" style="270" customWidth="1"/>
    <col min="14596" max="14596" width="7.109375" style="270" customWidth="1"/>
    <col min="14597" max="14597" width="9.33203125" style="270" customWidth="1"/>
    <col min="14598" max="14598" width="7.109375" style="270" customWidth="1"/>
    <col min="14599" max="14599" width="9.33203125" style="270" customWidth="1"/>
    <col min="14600" max="14600" width="7.109375" style="270" customWidth="1"/>
    <col min="14601" max="14601" width="9.33203125" style="270" customWidth="1"/>
    <col min="14602" max="14602" width="7.88671875" style="270" customWidth="1"/>
    <col min="14603" max="14605" width="8.5546875" style="270" customWidth="1"/>
    <col min="14606" max="14606" width="8.88671875" style="270"/>
    <col min="14607" max="14607" width="11.44140625" style="270" customWidth="1"/>
    <col min="14608" max="14609" width="8.44140625" style="270" customWidth="1"/>
    <col min="14610" max="14610" width="10.88671875" style="270" customWidth="1"/>
    <col min="14611" max="14613" width="8.44140625" style="270" customWidth="1"/>
    <col min="14614" max="14616" width="8.88671875" style="270"/>
    <col min="14617" max="14629" width="0" style="270" hidden="1" customWidth="1"/>
    <col min="14630" max="14848" width="8.88671875" style="270"/>
    <col min="14849" max="14849" width="6.109375" style="270" customWidth="1"/>
    <col min="14850" max="14850" width="4.44140625" style="270" customWidth="1"/>
    <col min="14851" max="14851" width="8.33203125" style="270" customWidth="1"/>
    <col min="14852" max="14852" width="7.109375" style="270" customWidth="1"/>
    <col min="14853" max="14853" width="9.33203125" style="270" customWidth="1"/>
    <col min="14854" max="14854" width="7.109375" style="270" customWidth="1"/>
    <col min="14855" max="14855" width="9.33203125" style="270" customWidth="1"/>
    <col min="14856" max="14856" width="7.109375" style="270" customWidth="1"/>
    <col min="14857" max="14857" width="9.33203125" style="270" customWidth="1"/>
    <col min="14858" max="14858" width="7.88671875" style="270" customWidth="1"/>
    <col min="14859" max="14861" width="8.5546875" style="270" customWidth="1"/>
    <col min="14862" max="14862" width="8.88671875" style="270"/>
    <col min="14863" max="14863" width="11.44140625" style="270" customWidth="1"/>
    <col min="14864" max="14865" width="8.44140625" style="270" customWidth="1"/>
    <col min="14866" max="14866" width="10.88671875" style="270" customWidth="1"/>
    <col min="14867" max="14869" width="8.44140625" style="270" customWidth="1"/>
    <col min="14870" max="14872" width="8.88671875" style="270"/>
    <col min="14873" max="14885" width="0" style="270" hidden="1" customWidth="1"/>
    <col min="14886" max="15104" width="8.88671875" style="270"/>
    <col min="15105" max="15105" width="6.109375" style="270" customWidth="1"/>
    <col min="15106" max="15106" width="4.44140625" style="270" customWidth="1"/>
    <col min="15107" max="15107" width="8.33203125" style="270" customWidth="1"/>
    <col min="15108" max="15108" width="7.109375" style="270" customWidth="1"/>
    <col min="15109" max="15109" width="9.33203125" style="270" customWidth="1"/>
    <col min="15110" max="15110" width="7.109375" style="270" customWidth="1"/>
    <col min="15111" max="15111" width="9.33203125" style="270" customWidth="1"/>
    <col min="15112" max="15112" width="7.109375" style="270" customWidth="1"/>
    <col min="15113" max="15113" width="9.33203125" style="270" customWidth="1"/>
    <col min="15114" max="15114" width="7.88671875" style="270" customWidth="1"/>
    <col min="15115" max="15117" width="8.5546875" style="270" customWidth="1"/>
    <col min="15118" max="15118" width="8.88671875" style="270"/>
    <col min="15119" max="15119" width="11.44140625" style="270" customWidth="1"/>
    <col min="15120" max="15121" width="8.44140625" style="270" customWidth="1"/>
    <col min="15122" max="15122" width="10.88671875" style="270" customWidth="1"/>
    <col min="15123" max="15125" width="8.44140625" style="270" customWidth="1"/>
    <col min="15126" max="15128" width="8.88671875" style="270"/>
    <col min="15129" max="15141" width="0" style="270" hidden="1" customWidth="1"/>
    <col min="15142" max="15360" width="8.88671875" style="270"/>
    <col min="15361" max="15361" width="6.109375" style="270" customWidth="1"/>
    <col min="15362" max="15362" width="4.44140625" style="270" customWidth="1"/>
    <col min="15363" max="15363" width="8.33203125" style="270" customWidth="1"/>
    <col min="15364" max="15364" width="7.109375" style="270" customWidth="1"/>
    <col min="15365" max="15365" width="9.33203125" style="270" customWidth="1"/>
    <col min="15366" max="15366" width="7.109375" style="270" customWidth="1"/>
    <col min="15367" max="15367" width="9.33203125" style="270" customWidth="1"/>
    <col min="15368" max="15368" width="7.109375" style="270" customWidth="1"/>
    <col min="15369" max="15369" width="9.33203125" style="270" customWidth="1"/>
    <col min="15370" max="15370" width="7.88671875" style="270" customWidth="1"/>
    <col min="15371" max="15373" width="8.5546875" style="270" customWidth="1"/>
    <col min="15374" max="15374" width="8.88671875" style="270"/>
    <col min="15375" max="15375" width="11.44140625" style="270" customWidth="1"/>
    <col min="15376" max="15377" width="8.44140625" style="270" customWidth="1"/>
    <col min="15378" max="15378" width="10.88671875" style="270" customWidth="1"/>
    <col min="15379" max="15381" width="8.44140625" style="270" customWidth="1"/>
    <col min="15382" max="15384" width="8.88671875" style="270"/>
    <col min="15385" max="15397" width="0" style="270" hidden="1" customWidth="1"/>
    <col min="15398" max="15616" width="8.88671875" style="270"/>
    <col min="15617" max="15617" width="6.109375" style="270" customWidth="1"/>
    <col min="15618" max="15618" width="4.44140625" style="270" customWidth="1"/>
    <col min="15619" max="15619" width="8.33203125" style="270" customWidth="1"/>
    <col min="15620" max="15620" width="7.109375" style="270" customWidth="1"/>
    <col min="15621" max="15621" width="9.33203125" style="270" customWidth="1"/>
    <col min="15622" max="15622" width="7.109375" style="270" customWidth="1"/>
    <col min="15623" max="15623" width="9.33203125" style="270" customWidth="1"/>
    <col min="15624" max="15624" width="7.109375" style="270" customWidth="1"/>
    <col min="15625" max="15625" width="9.33203125" style="270" customWidth="1"/>
    <col min="15626" max="15626" width="7.88671875" style="270" customWidth="1"/>
    <col min="15627" max="15629" width="8.5546875" style="270" customWidth="1"/>
    <col min="15630" max="15630" width="8.88671875" style="270"/>
    <col min="15631" max="15631" width="11.44140625" style="270" customWidth="1"/>
    <col min="15632" max="15633" width="8.44140625" style="270" customWidth="1"/>
    <col min="15634" max="15634" width="10.88671875" style="270" customWidth="1"/>
    <col min="15635" max="15637" width="8.44140625" style="270" customWidth="1"/>
    <col min="15638" max="15640" width="8.88671875" style="270"/>
    <col min="15641" max="15653" width="0" style="270" hidden="1" customWidth="1"/>
    <col min="15654" max="15872" width="8.88671875" style="270"/>
    <col min="15873" max="15873" width="6.109375" style="270" customWidth="1"/>
    <col min="15874" max="15874" width="4.44140625" style="270" customWidth="1"/>
    <col min="15875" max="15875" width="8.33203125" style="270" customWidth="1"/>
    <col min="15876" max="15876" width="7.109375" style="270" customWidth="1"/>
    <col min="15877" max="15877" width="9.33203125" style="270" customWidth="1"/>
    <col min="15878" max="15878" width="7.109375" style="270" customWidth="1"/>
    <col min="15879" max="15879" width="9.33203125" style="270" customWidth="1"/>
    <col min="15880" max="15880" width="7.109375" style="270" customWidth="1"/>
    <col min="15881" max="15881" width="9.33203125" style="270" customWidth="1"/>
    <col min="15882" max="15882" width="7.88671875" style="270" customWidth="1"/>
    <col min="15883" max="15885" width="8.5546875" style="270" customWidth="1"/>
    <col min="15886" max="15886" width="8.88671875" style="270"/>
    <col min="15887" max="15887" width="11.44140625" style="270" customWidth="1"/>
    <col min="15888" max="15889" width="8.44140625" style="270" customWidth="1"/>
    <col min="15890" max="15890" width="10.88671875" style="270" customWidth="1"/>
    <col min="15891" max="15893" width="8.44140625" style="270" customWidth="1"/>
    <col min="15894" max="15896" width="8.88671875" style="270"/>
    <col min="15897" max="15909" width="0" style="270" hidden="1" customWidth="1"/>
    <col min="15910" max="16128" width="8.88671875" style="270"/>
    <col min="16129" max="16129" width="6.109375" style="270" customWidth="1"/>
    <col min="16130" max="16130" width="4.44140625" style="270" customWidth="1"/>
    <col min="16131" max="16131" width="8.33203125" style="270" customWidth="1"/>
    <col min="16132" max="16132" width="7.109375" style="270" customWidth="1"/>
    <col min="16133" max="16133" width="9.33203125" style="270" customWidth="1"/>
    <col min="16134" max="16134" width="7.109375" style="270" customWidth="1"/>
    <col min="16135" max="16135" width="9.33203125" style="270" customWidth="1"/>
    <col min="16136" max="16136" width="7.109375" style="270" customWidth="1"/>
    <col min="16137" max="16137" width="9.33203125" style="270" customWidth="1"/>
    <col min="16138" max="16138" width="7.88671875" style="270" customWidth="1"/>
    <col min="16139" max="16141" width="8.5546875" style="270" customWidth="1"/>
    <col min="16142" max="16142" width="8.88671875" style="270"/>
    <col min="16143" max="16143" width="11.44140625" style="270" customWidth="1"/>
    <col min="16144" max="16145" width="8.44140625" style="270" customWidth="1"/>
    <col min="16146" max="16146" width="10.88671875" style="270" customWidth="1"/>
    <col min="16147" max="16149" width="8.44140625" style="270" customWidth="1"/>
    <col min="16150" max="16152" width="8.88671875" style="270"/>
    <col min="16153" max="16165" width="0" style="270" hidden="1" customWidth="1"/>
    <col min="16166" max="16384" width="8.88671875" style="270"/>
  </cols>
  <sheetData>
    <row r="1" spans="1:37" ht="24.6" x14ac:dyDescent="0.25">
      <c r="A1" s="656" t="str">
        <f>[1]Altalanos!$A$6</f>
        <v>Somogy Vármegyei Tenisz DO B kategória - Fiú</v>
      </c>
      <c r="B1" s="656"/>
      <c r="C1" s="656"/>
      <c r="D1" s="656"/>
      <c r="E1" s="656"/>
      <c r="F1" s="656"/>
      <c r="G1" s="349"/>
      <c r="H1" s="350" t="s">
        <v>44</v>
      </c>
      <c r="I1" s="351"/>
      <c r="J1" s="352"/>
      <c r="L1" s="353"/>
      <c r="M1" s="354"/>
      <c r="N1" s="355"/>
      <c r="O1" s="355" t="s">
        <v>11</v>
      </c>
      <c r="P1" s="355"/>
      <c r="Q1" s="356"/>
      <c r="R1" s="355"/>
      <c r="AB1" s="357" t="e">
        <f>IF(Y5=1,CONCATENATE(VLOOKUP(Y3,AA16:AH27,2)),CONCATENATE(VLOOKUP(Y3,AA2:AK13,2)))</f>
        <v>#N/A</v>
      </c>
      <c r="AC1" s="357" t="e">
        <f>IF(Y5=1,CONCATENATE(VLOOKUP(Y3,AA16:AK27,3)),CONCATENATE(VLOOKUP(Y3,AA2:AK13,3)))</f>
        <v>#N/A</v>
      </c>
      <c r="AD1" s="357" t="e">
        <f>IF(Y5=1,CONCATENATE(VLOOKUP(Y3,AA16:AK27,4)),CONCATENATE(VLOOKUP(Y3,AA2:AK13,4)))</f>
        <v>#N/A</v>
      </c>
      <c r="AE1" s="357" t="e">
        <f>IF(Y5=1,CONCATENATE(VLOOKUP(Y3,AA16:AK27,5)),CONCATENATE(VLOOKUP(Y3,AA2:AK13,5)))</f>
        <v>#N/A</v>
      </c>
      <c r="AF1" s="357" t="e">
        <f>IF(Y5=1,CONCATENATE(VLOOKUP(Y3,AA16:AK27,6)),CONCATENATE(VLOOKUP(Y3,AA2:AK13,6)))</f>
        <v>#N/A</v>
      </c>
      <c r="AG1" s="357" t="e">
        <f>IF(Y5=1,CONCATENATE(VLOOKUP(Y3,AA16:AK27,7)),CONCATENATE(VLOOKUP(Y3,AA2:AK13,7)))</f>
        <v>#N/A</v>
      </c>
      <c r="AH1" s="357" t="e">
        <f>IF(Y5=1,CONCATENATE(VLOOKUP(Y3,AA16:AK27,8)),CONCATENATE(VLOOKUP(Y3,AA2:AK13,8)))</f>
        <v>#N/A</v>
      </c>
      <c r="AI1" s="357" t="e">
        <f>IF(Y5=1,CONCATENATE(VLOOKUP(Y3,AA16:AK27,9)),CONCATENATE(VLOOKUP(Y3,AA2:AK13,9)))</f>
        <v>#N/A</v>
      </c>
      <c r="AJ1" s="357" t="e">
        <f>IF(Y5=1,CONCATENATE(VLOOKUP(Y3,AA16:AK27,10)),CONCATENATE(VLOOKUP(Y3,AA2:AK13,10)))</f>
        <v>#N/A</v>
      </c>
      <c r="AK1" s="357" t="e">
        <f>IF(Y5=1,CONCATENATE(VLOOKUP(Y3,AA16:AK27,11)),CONCATENATE(VLOOKUP(Y3,AA2:AK13,11)))</f>
        <v>#N/A</v>
      </c>
    </row>
    <row r="2" spans="1:37" x14ac:dyDescent="0.25">
      <c r="A2" s="358" t="s">
        <v>43</v>
      </c>
      <c r="B2" s="359"/>
      <c r="C2" s="359"/>
      <c r="D2" s="359" t="s">
        <v>508</v>
      </c>
      <c r="E2" s="595"/>
      <c r="F2" s="359"/>
      <c r="G2" s="360"/>
      <c r="H2" s="361"/>
      <c r="I2" s="361"/>
      <c r="J2" s="362"/>
      <c r="K2" s="353"/>
      <c r="L2" s="353"/>
      <c r="M2" s="353"/>
      <c r="N2" s="363"/>
      <c r="O2" s="364"/>
      <c r="P2" s="363"/>
      <c r="Q2" s="364"/>
      <c r="R2" s="363"/>
      <c r="Y2" s="365"/>
      <c r="Z2" s="366"/>
      <c r="AA2" s="366" t="s">
        <v>52</v>
      </c>
      <c r="AB2" s="367">
        <v>150</v>
      </c>
      <c r="AC2" s="367">
        <v>120</v>
      </c>
      <c r="AD2" s="367">
        <v>100</v>
      </c>
      <c r="AE2" s="367">
        <v>80</v>
      </c>
      <c r="AF2" s="367">
        <v>70</v>
      </c>
      <c r="AG2" s="367">
        <v>60</v>
      </c>
      <c r="AH2" s="367">
        <v>55</v>
      </c>
      <c r="AI2" s="367">
        <v>50</v>
      </c>
      <c r="AJ2" s="367">
        <v>45</v>
      </c>
      <c r="AK2" s="367">
        <v>40</v>
      </c>
    </row>
    <row r="3" spans="1:37" x14ac:dyDescent="0.25">
      <c r="A3" s="286" t="s">
        <v>21</v>
      </c>
      <c r="B3" s="286"/>
      <c r="C3" s="286"/>
      <c r="D3" s="286"/>
      <c r="E3" s="286" t="s">
        <v>19</v>
      </c>
      <c r="F3" s="286"/>
      <c r="G3" s="286"/>
      <c r="H3" s="286" t="s">
        <v>24</v>
      </c>
      <c r="I3" s="286"/>
      <c r="J3" s="368"/>
      <c r="K3" s="286"/>
      <c r="L3" s="369" t="s">
        <v>25</v>
      </c>
      <c r="M3" s="286"/>
      <c r="N3" s="370"/>
      <c r="O3" s="371"/>
      <c r="P3" s="370"/>
      <c r="Y3" s="366">
        <f>IF(H4="OB","A",IF(H4="IX","W",H4))</f>
        <v>0</v>
      </c>
      <c r="Z3" s="366"/>
      <c r="AA3" s="366" t="s">
        <v>65</v>
      </c>
      <c r="AB3" s="367">
        <v>120</v>
      </c>
      <c r="AC3" s="367">
        <v>90</v>
      </c>
      <c r="AD3" s="367">
        <v>65</v>
      </c>
      <c r="AE3" s="367">
        <v>55</v>
      </c>
      <c r="AF3" s="367">
        <v>50</v>
      </c>
      <c r="AG3" s="367">
        <v>45</v>
      </c>
      <c r="AH3" s="367">
        <v>40</v>
      </c>
      <c r="AI3" s="367">
        <v>35</v>
      </c>
      <c r="AJ3" s="367">
        <v>25</v>
      </c>
      <c r="AK3" s="367">
        <v>20</v>
      </c>
    </row>
    <row r="4" spans="1:37" ht="13.8" thickBot="1" x14ac:dyDescent="0.3">
      <c r="A4" s="657">
        <f>[1]Altalanos!$A$10</f>
        <v>46135</v>
      </c>
      <c r="B4" s="657"/>
      <c r="C4" s="657"/>
      <c r="D4" s="373"/>
      <c r="E4" s="374" t="str">
        <f>[1]Altalanos!$C$10</f>
        <v>Balatonboglár</v>
      </c>
      <c r="F4" s="374"/>
      <c r="G4" s="374"/>
      <c r="H4" s="142"/>
      <c r="I4" s="374"/>
      <c r="J4" s="375"/>
      <c r="K4" s="142"/>
      <c r="L4" s="376" t="str">
        <f>[1]Altalanos!$E$10</f>
        <v>Nagyistók-Nádasi Judit</v>
      </c>
      <c r="M4" s="142"/>
      <c r="N4" s="377"/>
      <c r="O4" s="378"/>
      <c r="P4" s="377"/>
      <c r="Y4" s="366"/>
      <c r="Z4" s="366"/>
      <c r="AA4" s="366" t="s">
        <v>66</v>
      </c>
      <c r="AB4" s="367">
        <v>90</v>
      </c>
      <c r="AC4" s="367">
        <v>60</v>
      </c>
      <c r="AD4" s="367">
        <v>45</v>
      </c>
      <c r="AE4" s="367">
        <v>34</v>
      </c>
      <c r="AF4" s="367">
        <v>27</v>
      </c>
      <c r="AG4" s="367">
        <v>22</v>
      </c>
      <c r="AH4" s="367">
        <v>18</v>
      </c>
      <c r="AI4" s="367">
        <v>15</v>
      </c>
      <c r="AJ4" s="367">
        <v>12</v>
      </c>
      <c r="AK4" s="367">
        <v>9</v>
      </c>
    </row>
    <row r="5" spans="1:37" x14ac:dyDescent="0.25">
      <c r="A5" s="381"/>
      <c r="B5" s="381" t="s">
        <v>41</v>
      </c>
      <c r="C5" s="381" t="s">
        <v>50</v>
      </c>
      <c r="D5" s="381" t="s">
        <v>35</v>
      </c>
      <c r="E5" s="381" t="s">
        <v>55</v>
      </c>
      <c r="F5" s="381"/>
      <c r="G5" s="381" t="s">
        <v>23</v>
      </c>
      <c r="H5" s="381"/>
      <c r="I5" s="381" t="s">
        <v>26</v>
      </c>
      <c r="J5" s="381"/>
      <c r="K5" s="382" t="s">
        <v>56</v>
      </c>
      <c r="L5" s="382" t="s">
        <v>57</v>
      </c>
      <c r="M5" s="382" t="s">
        <v>58</v>
      </c>
      <c r="O5" s="372" t="s">
        <v>59</v>
      </c>
      <c r="P5" s="367" t="s">
        <v>62</v>
      </c>
      <c r="R5" s="372" t="s">
        <v>59</v>
      </c>
      <c r="S5" s="367" t="s">
        <v>365</v>
      </c>
      <c r="Y5" s="366">
        <f>IF(OR([1]Altalanos!$A$8="F1",[1]Altalanos!$A$8="F2",[1]Altalanos!$A$8="N1",[1]Altalanos!$A$8="N2"),1,2)</f>
        <v>2</v>
      </c>
      <c r="Z5" s="366"/>
      <c r="AA5" s="366" t="s">
        <v>67</v>
      </c>
      <c r="AB5" s="367">
        <v>60</v>
      </c>
      <c r="AC5" s="367">
        <v>40</v>
      </c>
      <c r="AD5" s="367">
        <v>30</v>
      </c>
      <c r="AE5" s="367">
        <v>20</v>
      </c>
      <c r="AF5" s="367">
        <v>18</v>
      </c>
      <c r="AG5" s="367">
        <v>15</v>
      </c>
      <c r="AH5" s="367">
        <v>12</v>
      </c>
      <c r="AI5" s="367">
        <v>10</v>
      </c>
      <c r="AJ5" s="367">
        <v>8</v>
      </c>
      <c r="AK5" s="367">
        <v>6</v>
      </c>
    </row>
    <row r="6" spans="1:37" x14ac:dyDescent="0.25">
      <c r="A6" s="385"/>
      <c r="B6" s="385"/>
      <c r="C6" s="385"/>
      <c r="D6" s="385"/>
      <c r="E6" s="385"/>
      <c r="F6" s="385"/>
      <c r="G6" s="385"/>
      <c r="H6" s="385"/>
      <c r="I6" s="385"/>
      <c r="J6" s="385"/>
      <c r="K6" s="385"/>
      <c r="L6" s="385"/>
      <c r="M6" s="385"/>
      <c r="O6" s="379" t="s">
        <v>63</v>
      </c>
      <c r="P6" s="380" t="s">
        <v>60</v>
      </c>
      <c r="R6" s="379" t="s">
        <v>63</v>
      </c>
      <c r="S6" s="380" t="s">
        <v>366</v>
      </c>
      <c r="Y6" s="366"/>
      <c r="Z6" s="366"/>
      <c r="AA6" s="366" t="s">
        <v>68</v>
      </c>
      <c r="AB6" s="367">
        <v>40</v>
      </c>
      <c r="AC6" s="367">
        <v>25</v>
      </c>
      <c r="AD6" s="367">
        <v>18</v>
      </c>
      <c r="AE6" s="367">
        <v>13</v>
      </c>
      <c r="AF6" s="367">
        <v>10</v>
      </c>
      <c r="AG6" s="367">
        <v>8</v>
      </c>
      <c r="AH6" s="367">
        <v>6</v>
      </c>
      <c r="AI6" s="367">
        <v>5</v>
      </c>
      <c r="AJ6" s="367">
        <v>4</v>
      </c>
      <c r="AK6" s="367">
        <v>3</v>
      </c>
    </row>
    <row r="7" spans="1:37" x14ac:dyDescent="0.25">
      <c r="A7" s="460" t="s">
        <v>52</v>
      </c>
      <c r="B7" s="598">
        <v>3</v>
      </c>
      <c r="C7" s="388" t="str">
        <f>IF($B7="","",VLOOKUP($B7,'VII.kcs.-U18-F elo'!$A$7:$O$22,5))</f>
        <v>080117</v>
      </c>
      <c r="D7" s="388">
        <f>IF($B7="","",VLOOKUP($B7,'VII.kcs.-U18-F elo'!$A$7:$O$22,15))</f>
        <v>0</v>
      </c>
      <c r="E7" s="501" t="str">
        <f>UPPER(IF($B7="","",VLOOKUP($B7,'VII.kcs.-U18-F elo'!$A$7:$O$22,2)))</f>
        <v>KÖRMENDY</v>
      </c>
      <c r="F7" s="599"/>
      <c r="G7" s="501" t="str">
        <f>IF($B7="","",VLOOKUP($B7,'VII.kcs.-U18-F elo'!$A$7:$O$22,3))</f>
        <v>Péter Zoltán</v>
      </c>
      <c r="H7" s="599"/>
      <c r="I7" s="501" t="str">
        <f>IF($B7="","",VLOOKUP($B7,'VII.kcs.-U18-F elo'!$A$7:$O$22,4))</f>
        <v>Siófoki Perczel Mór Gimn. és Koll.</v>
      </c>
      <c r="J7" s="385"/>
      <c r="K7" s="631" t="s">
        <v>694</v>
      </c>
      <c r="L7" s="391"/>
      <c r="M7" s="392"/>
      <c r="O7" s="383" t="s">
        <v>64</v>
      </c>
      <c r="P7" s="384" t="s">
        <v>61</v>
      </c>
      <c r="R7" s="383" t="s">
        <v>64</v>
      </c>
      <c r="S7" s="384" t="s">
        <v>367</v>
      </c>
      <c r="Y7" s="366"/>
      <c r="Z7" s="366"/>
      <c r="AA7" s="366" t="s">
        <v>69</v>
      </c>
      <c r="AB7" s="367">
        <v>25</v>
      </c>
      <c r="AC7" s="367">
        <v>15</v>
      </c>
      <c r="AD7" s="367">
        <v>13</v>
      </c>
      <c r="AE7" s="367">
        <v>8</v>
      </c>
      <c r="AF7" s="367">
        <v>6</v>
      </c>
      <c r="AG7" s="367">
        <v>4</v>
      </c>
      <c r="AH7" s="367">
        <v>3</v>
      </c>
      <c r="AI7" s="367">
        <v>2</v>
      </c>
      <c r="AJ7" s="367">
        <v>1</v>
      </c>
      <c r="AK7" s="367">
        <v>0</v>
      </c>
    </row>
    <row r="8" spans="1:37" x14ac:dyDescent="0.25">
      <c r="A8" s="386"/>
      <c r="B8" s="462"/>
      <c r="C8" s="385"/>
      <c r="D8" s="385"/>
      <c r="E8" s="385"/>
      <c r="F8" s="385"/>
      <c r="G8" s="385"/>
      <c r="H8" s="385"/>
      <c r="I8" s="385"/>
      <c r="J8" s="385"/>
      <c r="K8" s="632"/>
      <c r="L8" s="386"/>
      <c r="M8" s="394"/>
      <c r="Y8" s="366"/>
      <c r="Z8" s="366"/>
      <c r="AA8" s="366" t="s">
        <v>70</v>
      </c>
      <c r="AB8" s="367">
        <v>15</v>
      </c>
      <c r="AC8" s="367">
        <v>10</v>
      </c>
      <c r="AD8" s="367">
        <v>7</v>
      </c>
      <c r="AE8" s="367">
        <v>5</v>
      </c>
      <c r="AF8" s="367">
        <v>4</v>
      </c>
      <c r="AG8" s="367">
        <v>3</v>
      </c>
      <c r="AH8" s="367">
        <v>2</v>
      </c>
      <c r="AI8" s="367">
        <v>1</v>
      </c>
      <c r="AJ8" s="367">
        <v>0</v>
      </c>
      <c r="AK8" s="367">
        <v>0</v>
      </c>
    </row>
    <row r="9" spans="1:37" x14ac:dyDescent="0.25">
      <c r="A9" s="386" t="s">
        <v>53</v>
      </c>
      <c r="B9" s="463">
        <v>6</v>
      </c>
      <c r="C9" s="388" t="str">
        <f>IF($B9="","",VLOOKUP($B9,'VII.kcs.-U18-F elo'!$A$7:$O$22,5))</f>
        <v>090813</v>
      </c>
      <c r="D9" s="388">
        <f>IF($B9="","",VLOOKUP($B9,'VII.kcs.-U18-F elo'!$A$7:$O$22,15))</f>
        <v>0</v>
      </c>
      <c r="E9" s="389" t="str">
        <f>UPPER(IF($B9="","",VLOOKUP($B9,'VII.kcs.-U18-F elo'!$A$7:$O$22,2)))</f>
        <v>ZELEI</v>
      </c>
      <c r="F9" s="390"/>
      <c r="G9" s="389" t="str">
        <f>IF($B9="","",VLOOKUP($B9,'VII.kcs.-U18-F elo'!$A$7:$O$22,3))</f>
        <v>Kristóf</v>
      </c>
      <c r="H9" s="390"/>
      <c r="I9" s="389" t="str">
        <f>IF($B9="","",VLOOKUP($B9,'VII.kcs.-U18-F elo'!$A$7:$O$22,4))</f>
        <v>Mátyás Király Gimnázium és Koll.Fonyód</v>
      </c>
      <c r="J9" s="385"/>
      <c r="K9" s="631" t="s">
        <v>722</v>
      </c>
      <c r="L9" s="391"/>
      <c r="M9" s="392"/>
      <c r="Y9" s="366"/>
      <c r="Z9" s="366"/>
      <c r="AA9" s="366" t="s">
        <v>71</v>
      </c>
      <c r="AB9" s="367">
        <v>10</v>
      </c>
      <c r="AC9" s="367">
        <v>6</v>
      </c>
      <c r="AD9" s="367">
        <v>4</v>
      </c>
      <c r="AE9" s="367">
        <v>2</v>
      </c>
      <c r="AF9" s="367">
        <v>1</v>
      </c>
      <c r="AG9" s="367">
        <v>0</v>
      </c>
      <c r="AH9" s="367">
        <v>0</v>
      </c>
      <c r="AI9" s="367">
        <v>0</v>
      </c>
      <c r="AJ9" s="367">
        <v>0</v>
      </c>
      <c r="AK9" s="367">
        <v>0</v>
      </c>
    </row>
    <row r="10" spans="1:37" x14ac:dyDescent="0.25">
      <c r="A10" s="386"/>
      <c r="B10" s="462"/>
      <c r="C10" s="385"/>
      <c r="D10" s="385"/>
      <c r="E10" s="385"/>
      <c r="F10" s="385"/>
      <c r="G10" s="385"/>
      <c r="H10" s="385"/>
      <c r="I10" s="385"/>
      <c r="J10" s="385"/>
      <c r="K10" s="632"/>
      <c r="L10" s="386"/>
      <c r="M10" s="394"/>
      <c r="Y10" s="366"/>
      <c r="Z10" s="366"/>
      <c r="AA10" s="366" t="s">
        <v>72</v>
      </c>
      <c r="AB10" s="367">
        <v>6</v>
      </c>
      <c r="AC10" s="367">
        <v>3</v>
      </c>
      <c r="AD10" s="367">
        <v>2</v>
      </c>
      <c r="AE10" s="367">
        <v>1</v>
      </c>
      <c r="AF10" s="367">
        <v>0</v>
      </c>
      <c r="AG10" s="367">
        <v>0</v>
      </c>
      <c r="AH10" s="367">
        <v>0</v>
      </c>
      <c r="AI10" s="367">
        <v>0</v>
      </c>
      <c r="AJ10" s="367">
        <v>0</v>
      </c>
      <c r="AK10" s="367">
        <v>0</v>
      </c>
    </row>
    <row r="11" spans="1:37" x14ac:dyDescent="0.25">
      <c r="A11" s="386" t="s">
        <v>54</v>
      </c>
      <c r="B11" s="463">
        <v>1</v>
      </c>
      <c r="C11" s="388" t="str">
        <f>IF($B11="","",VLOOKUP($B11,'VII.kcs.-U18-F elo'!$A$7:$O$22,5))</f>
        <v>091230</v>
      </c>
      <c r="D11" s="388">
        <f>IF($B11="","",VLOOKUP($B11,'VII.kcs.-U18-F elo'!$A$7:$O$22,15))</f>
        <v>0</v>
      </c>
      <c r="E11" s="389" t="str">
        <f>UPPER(IF($B11="","",VLOOKUP($B11,'VII.kcs.-U18-F elo'!$A$7:$O$22,2)))</f>
        <v>GERGELY</v>
      </c>
      <c r="F11" s="390"/>
      <c r="G11" s="389" t="str">
        <f>IF($B11="","",VLOOKUP($B11,'VII.kcs.-U18-F elo'!$A$7:$O$22,3))</f>
        <v>Márton</v>
      </c>
      <c r="H11" s="390"/>
      <c r="I11" s="389" t="str">
        <f>IF($B11="","",VLOOKUP($B11,'VII.kcs.-U18-F elo'!$A$7:$O$22,4))</f>
        <v>Kaposvári Táncsics M. Gimnázium</v>
      </c>
      <c r="J11" s="385"/>
      <c r="K11" s="631" t="s">
        <v>803</v>
      </c>
      <c r="L11" s="391"/>
      <c r="M11" s="392"/>
      <c r="Y11" s="366"/>
      <c r="Z11" s="366"/>
      <c r="AA11" s="366" t="s">
        <v>77</v>
      </c>
      <c r="AB11" s="367">
        <v>3</v>
      </c>
      <c r="AC11" s="367">
        <v>2</v>
      </c>
      <c r="AD11" s="367">
        <v>1</v>
      </c>
      <c r="AE11" s="367">
        <v>0</v>
      </c>
      <c r="AF11" s="367">
        <v>0</v>
      </c>
      <c r="AG11" s="367">
        <v>0</v>
      </c>
      <c r="AH11" s="367">
        <v>0</v>
      </c>
      <c r="AI11" s="367">
        <v>0</v>
      </c>
      <c r="AJ11" s="367">
        <v>0</v>
      </c>
      <c r="AK11" s="367">
        <v>0</v>
      </c>
    </row>
    <row r="12" spans="1:37" x14ac:dyDescent="0.25">
      <c r="A12" s="385"/>
      <c r="B12" s="460"/>
      <c r="C12" s="385"/>
      <c r="D12" s="385"/>
      <c r="E12" s="385"/>
      <c r="F12" s="385"/>
      <c r="G12" s="385"/>
      <c r="H12" s="385"/>
      <c r="I12" s="385"/>
      <c r="J12" s="385"/>
      <c r="K12" s="629"/>
      <c r="L12" s="385"/>
      <c r="M12" s="394"/>
      <c r="Y12" s="366"/>
      <c r="Z12" s="366"/>
      <c r="AA12" s="366" t="s">
        <v>73</v>
      </c>
      <c r="AB12" s="395">
        <v>0</v>
      </c>
      <c r="AC12" s="395">
        <v>0</v>
      </c>
      <c r="AD12" s="395">
        <v>0</v>
      </c>
      <c r="AE12" s="395">
        <v>0</v>
      </c>
      <c r="AF12" s="395">
        <v>0</v>
      </c>
      <c r="AG12" s="395">
        <v>0</v>
      </c>
      <c r="AH12" s="395">
        <v>0</v>
      </c>
      <c r="AI12" s="395">
        <v>0</v>
      </c>
      <c r="AJ12" s="395">
        <v>0</v>
      </c>
      <c r="AK12" s="395">
        <v>0</v>
      </c>
    </row>
    <row r="13" spans="1:37" x14ac:dyDescent="0.25">
      <c r="A13" s="460" t="s">
        <v>368</v>
      </c>
      <c r="B13" s="598">
        <v>4</v>
      </c>
      <c r="C13" s="388" t="str">
        <f>IF($B13="","",VLOOKUP($B13,'VII.kcs.-U18-F elo'!$A$7:$O$22,5))</f>
        <v>080405</v>
      </c>
      <c r="D13" s="388">
        <f>IF($B13="","",VLOOKUP($B13,'VII.kcs.-U18-F elo'!$A$7:$O$22,15))</f>
        <v>0</v>
      </c>
      <c r="E13" s="501" t="str">
        <f>UPPER(IF($B13="","",VLOOKUP($B13,'VII.kcs.-U18-F elo'!$A$7:$O$22,2)))</f>
        <v>LINDEMANN</v>
      </c>
      <c r="F13" s="599"/>
      <c r="G13" s="501" t="str">
        <f>IF($B13="","",VLOOKUP($B13,'VII.kcs.-U18-F elo'!$A$7:$O$22,3))</f>
        <v>Zalán</v>
      </c>
      <c r="H13" s="599"/>
      <c r="I13" s="501" t="str">
        <f>IF($B13="","",VLOOKUP($B13,'VII.kcs.-U18-F elo'!$A$7:$O$22,4))</f>
        <v>Siófoki Perczel Mór Gimn. és Koll.</v>
      </c>
      <c r="J13" s="385"/>
      <c r="K13" s="631" t="s">
        <v>799</v>
      </c>
      <c r="L13" s="391"/>
      <c r="M13" s="392"/>
      <c r="Y13" s="366"/>
      <c r="Z13" s="366"/>
      <c r="AA13" s="366" t="s">
        <v>74</v>
      </c>
      <c r="AB13" s="395">
        <v>0</v>
      </c>
      <c r="AC13" s="395">
        <v>0</v>
      </c>
      <c r="AD13" s="395">
        <v>0</v>
      </c>
      <c r="AE13" s="395">
        <v>0</v>
      </c>
      <c r="AF13" s="395">
        <v>0</v>
      </c>
      <c r="AG13" s="395">
        <v>0</v>
      </c>
      <c r="AH13" s="395">
        <v>0</v>
      </c>
      <c r="AI13" s="395">
        <v>0</v>
      </c>
      <c r="AJ13" s="395">
        <v>0</v>
      </c>
      <c r="AK13" s="395">
        <v>0</v>
      </c>
    </row>
    <row r="14" spans="1:37" x14ac:dyDescent="0.25">
      <c r="A14" s="386"/>
      <c r="B14" s="462"/>
      <c r="C14" s="385"/>
      <c r="D14" s="385"/>
      <c r="E14" s="385"/>
      <c r="F14" s="385"/>
      <c r="G14" s="385"/>
      <c r="H14" s="385"/>
      <c r="I14" s="385"/>
      <c r="J14" s="385"/>
      <c r="K14" s="632"/>
      <c r="L14" s="386"/>
      <c r="M14" s="394"/>
      <c r="Y14" s="366"/>
      <c r="Z14" s="366"/>
      <c r="AA14" s="366"/>
      <c r="AB14" s="366"/>
      <c r="AC14" s="366"/>
      <c r="AD14" s="366"/>
      <c r="AE14" s="366"/>
      <c r="AF14" s="366"/>
      <c r="AG14" s="366"/>
      <c r="AH14" s="366"/>
      <c r="AI14" s="366"/>
      <c r="AJ14" s="366"/>
      <c r="AK14" s="366"/>
    </row>
    <row r="15" spans="1:37" x14ac:dyDescent="0.25">
      <c r="A15" s="386" t="s">
        <v>144</v>
      </c>
      <c r="B15" s="463">
        <v>2</v>
      </c>
      <c r="C15" s="388" t="str">
        <f>IF($B15="","",VLOOKUP($B15,'VII.kcs.-U18-F elo'!$A$7:$O$22,5))</f>
        <v>080103</v>
      </c>
      <c r="D15" s="388">
        <f>IF($B15="","",VLOOKUP($B15,'VII.kcs.-U18-F elo'!$A$7:$O$22,15))</f>
        <v>0</v>
      </c>
      <c r="E15" s="389" t="str">
        <f>UPPER(IF($B15="","",VLOOKUP($B15,'VII.kcs.-U18-F elo'!$A$7:$O$22,2)))</f>
        <v>KOVÁCS</v>
      </c>
      <c r="F15" s="390"/>
      <c r="G15" s="389" t="str">
        <f>IF($B15="","",VLOOKUP($B15,'VII.kcs.-U18-F elo'!$A$7:$O$22,3))</f>
        <v>Gábor Bence</v>
      </c>
      <c r="H15" s="390"/>
      <c r="I15" s="389" t="str">
        <f>IF($B15="","",VLOOKUP($B15,'VII.kcs.-U18-F elo'!$A$7:$O$22,4))</f>
        <v>Siófoki Perczel Mór Gimn. és Koll.</v>
      </c>
      <c r="J15" s="385"/>
      <c r="K15" s="631" t="s">
        <v>722</v>
      </c>
      <c r="L15" s="391"/>
      <c r="M15" s="392"/>
      <c r="Y15" s="366"/>
      <c r="Z15" s="366"/>
      <c r="AA15" s="366"/>
      <c r="AB15" s="366"/>
      <c r="AC15" s="366"/>
      <c r="AD15" s="366"/>
      <c r="AE15" s="366"/>
      <c r="AF15" s="366"/>
      <c r="AG15" s="366"/>
      <c r="AH15" s="366"/>
      <c r="AI15" s="366"/>
      <c r="AJ15" s="366"/>
      <c r="AK15" s="366"/>
    </row>
    <row r="16" spans="1:37" x14ac:dyDescent="0.25">
      <c r="A16" s="386"/>
      <c r="B16" s="462"/>
      <c r="C16" s="385"/>
      <c r="D16" s="385"/>
      <c r="E16" s="385"/>
      <c r="F16" s="385"/>
      <c r="G16" s="385"/>
      <c r="H16" s="385"/>
      <c r="I16" s="385"/>
      <c r="J16" s="385"/>
      <c r="K16" s="632"/>
      <c r="L16" s="386"/>
      <c r="M16" s="394"/>
      <c r="Y16" s="366"/>
      <c r="Z16" s="366"/>
      <c r="AA16" s="366" t="s">
        <v>52</v>
      </c>
      <c r="AB16" s="366">
        <v>300</v>
      </c>
      <c r="AC16" s="366">
        <v>250</v>
      </c>
      <c r="AD16" s="366">
        <v>220</v>
      </c>
      <c r="AE16" s="366">
        <v>180</v>
      </c>
      <c r="AF16" s="366">
        <v>160</v>
      </c>
      <c r="AG16" s="366">
        <v>150</v>
      </c>
      <c r="AH16" s="366">
        <v>140</v>
      </c>
      <c r="AI16" s="366">
        <v>130</v>
      </c>
      <c r="AJ16" s="366">
        <v>120</v>
      </c>
      <c r="AK16" s="366">
        <v>110</v>
      </c>
    </row>
    <row r="17" spans="1:37" x14ac:dyDescent="0.25">
      <c r="A17" s="386" t="s">
        <v>143</v>
      </c>
      <c r="B17" s="463">
        <v>5</v>
      </c>
      <c r="C17" s="388" t="str">
        <f>IF($B17="","",VLOOKUP($B17,'VII.kcs.-U18-F elo'!$A$7:$O$22,5))</f>
        <v>080902</v>
      </c>
      <c r="D17" s="388">
        <f>IF($B17="","",VLOOKUP($B17,'VII.kcs.-U18-F elo'!$A$7:$O$22,15))</f>
        <v>0</v>
      </c>
      <c r="E17" s="389" t="str">
        <f>UPPER(IF($B17="","",VLOOKUP($B17,'VII.kcs.-U18-F elo'!$A$7:$O$22,2)))</f>
        <v>STEFLER</v>
      </c>
      <c r="F17" s="390"/>
      <c r="G17" s="389" t="str">
        <f>IF($B17="","",VLOOKUP($B17,'VII.kcs.-U18-F elo'!$A$7:$O$22,3))</f>
        <v>Mátyás</v>
      </c>
      <c r="H17" s="390"/>
      <c r="I17" s="389" t="str">
        <f>IF($B17="","",VLOOKUP($B17,'VII.kcs.-U18-F elo'!$A$7:$O$22,4))</f>
        <v>K.vári SZC Noszlopy G. Közg.Tech.</v>
      </c>
      <c r="J17" s="385"/>
      <c r="K17" s="631" t="s">
        <v>693</v>
      </c>
      <c r="L17" s="391"/>
      <c r="M17" s="392"/>
      <c r="Y17" s="366"/>
      <c r="Z17" s="366"/>
      <c r="AA17" s="366" t="s">
        <v>65</v>
      </c>
      <c r="AB17" s="366">
        <v>250</v>
      </c>
      <c r="AC17" s="366">
        <v>200</v>
      </c>
      <c r="AD17" s="366">
        <v>160</v>
      </c>
      <c r="AE17" s="366">
        <v>140</v>
      </c>
      <c r="AF17" s="366">
        <v>120</v>
      </c>
      <c r="AG17" s="366">
        <v>110</v>
      </c>
      <c r="AH17" s="366">
        <v>100</v>
      </c>
      <c r="AI17" s="366">
        <v>90</v>
      </c>
      <c r="AJ17" s="366">
        <v>80</v>
      </c>
      <c r="AK17" s="366">
        <v>70</v>
      </c>
    </row>
    <row r="18" spans="1:37" x14ac:dyDescent="0.25">
      <c r="A18" s="385"/>
      <c r="B18" s="385"/>
      <c r="C18" s="385"/>
      <c r="D18" s="385"/>
      <c r="E18" s="385"/>
      <c r="F18" s="385"/>
      <c r="G18" s="385"/>
      <c r="H18" s="385"/>
      <c r="I18" s="385"/>
      <c r="J18" s="385"/>
      <c r="K18" s="385"/>
      <c r="L18" s="385"/>
      <c r="M18" s="385"/>
      <c r="Y18" s="366"/>
      <c r="Z18" s="366"/>
      <c r="AA18" s="366" t="s">
        <v>66</v>
      </c>
      <c r="AB18" s="366">
        <v>200</v>
      </c>
      <c r="AC18" s="366">
        <v>150</v>
      </c>
      <c r="AD18" s="366">
        <v>130</v>
      </c>
      <c r="AE18" s="366">
        <v>110</v>
      </c>
      <c r="AF18" s="366">
        <v>95</v>
      </c>
      <c r="AG18" s="366">
        <v>80</v>
      </c>
      <c r="AH18" s="366">
        <v>70</v>
      </c>
      <c r="AI18" s="366">
        <v>60</v>
      </c>
      <c r="AJ18" s="366">
        <v>55</v>
      </c>
      <c r="AK18" s="366">
        <v>50</v>
      </c>
    </row>
    <row r="19" spans="1:37" x14ac:dyDescent="0.25">
      <c r="A19" s="385"/>
      <c r="B19" s="385"/>
      <c r="C19" s="385"/>
      <c r="D19" s="385"/>
      <c r="E19" s="385"/>
      <c r="F19" s="385"/>
      <c r="G19" s="385"/>
      <c r="H19" s="385"/>
      <c r="I19" s="385"/>
      <c r="J19" s="385"/>
      <c r="K19" s="385"/>
      <c r="L19" s="385"/>
      <c r="M19" s="385"/>
      <c r="Y19" s="366"/>
      <c r="Z19" s="366"/>
      <c r="AA19" s="366" t="s">
        <v>67</v>
      </c>
      <c r="AB19" s="366">
        <v>150</v>
      </c>
      <c r="AC19" s="366">
        <v>120</v>
      </c>
      <c r="AD19" s="366">
        <v>100</v>
      </c>
      <c r="AE19" s="366">
        <v>80</v>
      </c>
      <c r="AF19" s="366">
        <v>70</v>
      </c>
      <c r="AG19" s="366">
        <v>60</v>
      </c>
      <c r="AH19" s="366">
        <v>55</v>
      </c>
      <c r="AI19" s="366">
        <v>50</v>
      </c>
      <c r="AJ19" s="366">
        <v>45</v>
      </c>
      <c r="AK19" s="366">
        <v>40</v>
      </c>
    </row>
    <row r="20" spans="1:37" x14ac:dyDescent="0.25">
      <c r="A20" s="385"/>
      <c r="B20" s="385"/>
      <c r="C20" s="385"/>
      <c r="D20" s="385"/>
      <c r="E20" s="385"/>
      <c r="F20" s="385"/>
      <c r="G20" s="385"/>
      <c r="H20" s="385"/>
      <c r="I20" s="385"/>
      <c r="J20" s="385"/>
      <c r="K20" s="385"/>
      <c r="L20" s="385"/>
      <c r="M20" s="385"/>
      <c r="Y20" s="366"/>
      <c r="Z20" s="366"/>
      <c r="AA20" s="366" t="s">
        <v>68</v>
      </c>
      <c r="AB20" s="366">
        <v>120</v>
      </c>
      <c r="AC20" s="366">
        <v>90</v>
      </c>
      <c r="AD20" s="366">
        <v>65</v>
      </c>
      <c r="AE20" s="366">
        <v>55</v>
      </c>
      <c r="AF20" s="366">
        <v>50</v>
      </c>
      <c r="AG20" s="366">
        <v>45</v>
      </c>
      <c r="AH20" s="366">
        <v>40</v>
      </c>
      <c r="AI20" s="366">
        <v>35</v>
      </c>
      <c r="AJ20" s="366">
        <v>25</v>
      </c>
      <c r="AK20" s="366">
        <v>20</v>
      </c>
    </row>
    <row r="21" spans="1:37" x14ac:dyDescent="0.25">
      <c r="A21" s="385"/>
      <c r="B21" s="385"/>
      <c r="C21" s="385"/>
      <c r="D21" s="385"/>
      <c r="E21" s="385"/>
      <c r="F21" s="385"/>
      <c r="G21" s="385"/>
      <c r="H21" s="385"/>
      <c r="I21" s="385"/>
      <c r="J21" s="385"/>
      <c r="K21" s="385"/>
      <c r="L21" s="385"/>
      <c r="M21" s="385"/>
      <c r="Y21" s="366"/>
      <c r="Z21" s="366"/>
      <c r="AA21" s="366" t="s">
        <v>69</v>
      </c>
      <c r="AB21" s="366">
        <v>90</v>
      </c>
      <c r="AC21" s="366">
        <v>60</v>
      </c>
      <c r="AD21" s="366">
        <v>45</v>
      </c>
      <c r="AE21" s="366">
        <v>34</v>
      </c>
      <c r="AF21" s="366">
        <v>27</v>
      </c>
      <c r="AG21" s="366">
        <v>22</v>
      </c>
      <c r="AH21" s="366">
        <v>18</v>
      </c>
      <c r="AI21" s="366">
        <v>15</v>
      </c>
      <c r="AJ21" s="366">
        <v>12</v>
      </c>
      <c r="AK21" s="366">
        <v>9</v>
      </c>
    </row>
    <row r="22" spans="1:37" ht="18.75" customHeight="1" x14ac:dyDescent="0.25">
      <c r="A22" s="385"/>
      <c r="B22" s="658"/>
      <c r="C22" s="658"/>
      <c r="D22" s="655" t="str">
        <f>E7</f>
        <v>KÖRMENDY</v>
      </c>
      <c r="E22" s="655"/>
      <c r="F22" s="655" t="str">
        <f>E9</f>
        <v>ZELEI</v>
      </c>
      <c r="G22" s="655"/>
      <c r="H22" s="655" t="str">
        <f>E11</f>
        <v>GERGELY</v>
      </c>
      <c r="I22" s="655"/>
      <c r="J22" s="385"/>
      <c r="K22" s="385"/>
      <c r="L22" s="385"/>
      <c r="M22" s="464" t="s">
        <v>56</v>
      </c>
      <c r="Y22" s="366"/>
      <c r="Z22" s="366"/>
      <c r="AA22" s="366" t="s">
        <v>70</v>
      </c>
      <c r="AB22" s="366">
        <v>60</v>
      </c>
      <c r="AC22" s="366">
        <v>40</v>
      </c>
      <c r="AD22" s="366">
        <v>30</v>
      </c>
      <c r="AE22" s="366">
        <v>20</v>
      </c>
      <c r="AF22" s="366">
        <v>18</v>
      </c>
      <c r="AG22" s="366">
        <v>15</v>
      </c>
      <c r="AH22" s="366">
        <v>12</v>
      </c>
      <c r="AI22" s="366">
        <v>10</v>
      </c>
      <c r="AJ22" s="366">
        <v>8</v>
      </c>
      <c r="AK22" s="366">
        <v>6</v>
      </c>
    </row>
    <row r="23" spans="1:37" ht="18.75" customHeight="1" x14ac:dyDescent="0.25">
      <c r="A23" s="396" t="s">
        <v>52</v>
      </c>
      <c r="B23" s="660" t="str">
        <f>E7</f>
        <v>KÖRMENDY</v>
      </c>
      <c r="C23" s="660"/>
      <c r="D23" s="661"/>
      <c r="E23" s="661"/>
      <c r="F23" s="662" t="s">
        <v>797</v>
      </c>
      <c r="G23" s="663"/>
      <c r="H23" s="662" t="s">
        <v>766</v>
      </c>
      <c r="I23" s="663"/>
      <c r="J23" s="385"/>
      <c r="K23" s="385"/>
      <c r="L23" s="385"/>
      <c r="M23" s="465">
        <v>1</v>
      </c>
      <c r="Y23" s="366"/>
      <c r="Z23" s="366"/>
      <c r="AA23" s="366" t="s">
        <v>71</v>
      </c>
      <c r="AB23" s="366">
        <v>40</v>
      </c>
      <c r="AC23" s="366">
        <v>25</v>
      </c>
      <c r="AD23" s="366">
        <v>18</v>
      </c>
      <c r="AE23" s="366">
        <v>13</v>
      </c>
      <c r="AF23" s="366">
        <v>8</v>
      </c>
      <c r="AG23" s="366">
        <v>7</v>
      </c>
      <c r="AH23" s="366">
        <v>6</v>
      </c>
      <c r="AI23" s="366">
        <v>5</v>
      </c>
      <c r="AJ23" s="366">
        <v>4</v>
      </c>
      <c r="AK23" s="366">
        <v>3</v>
      </c>
    </row>
    <row r="24" spans="1:37" ht="18.75" customHeight="1" x14ac:dyDescent="0.25">
      <c r="A24" s="396" t="s">
        <v>53</v>
      </c>
      <c r="B24" s="660" t="str">
        <f>E9</f>
        <v>ZELEI</v>
      </c>
      <c r="C24" s="660"/>
      <c r="D24" s="662" t="s">
        <v>795</v>
      </c>
      <c r="E24" s="663"/>
      <c r="F24" s="661"/>
      <c r="G24" s="661"/>
      <c r="H24" s="662" t="s">
        <v>770</v>
      </c>
      <c r="I24" s="663"/>
      <c r="J24" s="385"/>
      <c r="K24" s="385"/>
      <c r="L24" s="385"/>
      <c r="M24" s="465">
        <v>2</v>
      </c>
      <c r="Y24" s="366"/>
      <c r="Z24" s="366"/>
      <c r="AA24" s="366" t="s">
        <v>72</v>
      </c>
      <c r="AB24" s="366">
        <v>25</v>
      </c>
      <c r="AC24" s="366">
        <v>15</v>
      </c>
      <c r="AD24" s="366">
        <v>13</v>
      </c>
      <c r="AE24" s="366">
        <v>7</v>
      </c>
      <c r="AF24" s="366">
        <v>6</v>
      </c>
      <c r="AG24" s="366">
        <v>5</v>
      </c>
      <c r="AH24" s="366">
        <v>4</v>
      </c>
      <c r="AI24" s="366">
        <v>3</v>
      </c>
      <c r="AJ24" s="366">
        <v>2</v>
      </c>
      <c r="AK24" s="366">
        <v>1</v>
      </c>
    </row>
    <row r="25" spans="1:37" ht="18.75" customHeight="1" x14ac:dyDescent="0.25">
      <c r="A25" s="396" t="s">
        <v>54</v>
      </c>
      <c r="B25" s="660" t="str">
        <f>E11</f>
        <v>GERGELY</v>
      </c>
      <c r="C25" s="660"/>
      <c r="D25" s="662" t="s">
        <v>768</v>
      </c>
      <c r="E25" s="663"/>
      <c r="F25" s="662" t="s">
        <v>798</v>
      </c>
      <c r="G25" s="663"/>
      <c r="H25" s="661"/>
      <c r="I25" s="661"/>
      <c r="J25" s="385"/>
      <c r="K25" s="385"/>
      <c r="L25" s="385"/>
      <c r="M25" s="465">
        <v>3</v>
      </c>
      <c r="Y25" s="366"/>
      <c r="Z25" s="366"/>
      <c r="AA25" s="366" t="s">
        <v>77</v>
      </c>
      <c r="AB25" s="366">
        <v>15</v>
      </c>
      <c r="AC25" s="366">
        <v>10</v>
      </c>
      <c r="AD25" s="366">
        <v>8</v>
      </c>
      <c r="AE25" s="366">
        <v>4</v>
      </c>
      <c r="AF25" s="366">
        <v>3</v>
      </c>
      <c r="AG25" s="366">
        <v>2</v>
      </c>
      <c r="AH25" s="366">
        <v>1</v>
      </c>
      <c r="AI25" s="366">
        <v>0</v>
      </c>
      <c r="AJ25" s="366">
        <v>0</v>
      </c>
      <c r="AK25" s="366">
        <v>0</v>
      </c>
    </row>
    <row r="26" spans="1:37" x14ac:dyDescent="0.25">
      <c r="A26" s="385"/>
      <c r="B26" s="385"/>
      <c r="C26" s="385"/>
      <c r="D26" s="629"/>
      <c r="E26" s="629"/>
      <c r="F26" s="629"/>
      <c r="G26" s="629"/>
      <c r="H26" s="629"/>
      <c r="I26" s="629"/>
      <c r="J26" s="385"/>
      <c r="K26" s="385"/>
      <c r="L26" s="385"/>
      <c r="M26" s="466"/>
      <c r="Y26" s="366"/>
      <c r="Z26" s="366"/>
      <c r="AA26" s="366" t="s">
        <v>73</v>
      </c>
      <c r="AB26" s="366">
        <v>10</v>
      </c>
      <c r="AC26" s="366">
        <v>6</v>
      </c>
      <c r="AD26" s="366">
        <v>4</v>
      </c>
      <c r="AE26" s="366">
        <v>2</v>
      </c>
      <c r="AF26" s="366">
        <v>1</v>
      </c>
      <c r="AG26" s="366">
        <v>0</v>
      </c>
      <c r="AH26" s="366">
        <v>0</v>
      </c>
      <c r="AI26" s="366">
        <v>0</v>
      </c>
      <c r="AJ26" s="366">
        <v>0</v>
      </c>
      <c r="AK26" s="366">
        <v>0</v>
      </c>
    </row>
    <row r="27" spans="1:37" ht="18.75" customHeight="1" x14ac:dyDescent="0.25">
      <c r="A27" s="385"/>
      <c r="B27" s="658"/>
      <c r="C27" s="658"/>
      <c r="D27" s="677" t="str">
        <f>E13</f>
        <v>LINDEMANN</v>
      </c>
      <c r="E27" s="677"/>
      <c r="F27" s="677" t="str">
        <f>E15</f>
        <v>KOVÁCS</v>
      </c>
      <c r="G27" s="677"/>
      <c r="H27" s="677" t="str">
        <f>E17</f>
        <v>STEFLER</v>
      </c>
      <c r="I27" s="677"/>
      <c r="J27" s="385"/>
      <c r="K27" s="385"/>
      <c r="L27" s="385"/>
      <c r="M27" s="466"/>
      <c r="Y27" s="366"/>
      <c r="Z27" s="366"/>
      <c r="AA27" s="366" t="s">
        <v>74</v>
      </c>
      <c r="AB27" s="366">
        <v>3</v>
      </c>
      <c r="AC27" s="366">
        <v>2</v>
      </c>
      <c r="AD27" s="366">
        <v>1</v>
      </c>
      <c r="AE27" s="366">
        <v>0</v>
      </c>
      <c r="AF27" s="366">
        <v>0</v>
      </c>
      <c r="AG27" s="366">
        <v>0</v>
      </c>
      <c r="AH27" s="366">
        <v>0</v>
      </c>
      <c r="AI27" s="366">
        <v>0</v>
      </c>
      <c r="AJ27" s="366">
        <v>0</v>
      </c>
      <c r="AK27" s="366">
        <v>0</v>
      </c>
    </row>
    <row r="28" spans="1:37" ht="18.75" customHeight="1" x14ac:dyDescent="0.25">
      <c r="A28" s="396" t="s">
        <v>368</v>
      </c>
      <c r="B28" s="660" t="str">
        <f>E13</f>
        <v>LINDEMANN</v>
      </c>
      <c r="C28" s="660"/>
      <c r="D28" s="661"/>
      <c r="E28" s="661"/>
      <c r="F28" s="662" t="s">
        <v>799</v>
      </c>
      <c r="G28" s="663"/>
      <c r="H28" s="662" t="s">
        <v>799</v>
      </c>
      <c r="I28" s="663"/>
      <c r="J28" s="385"/>
      <c r="K28" s="385"/>
      <c r="L28" s="385"/>
      <c r="M28" s="465" t="s">
        <v>799</v>
      </c>
    </row>
    <row r="29" spans="1:37" ht="18.75" customHeight="1" x14ac:dyDescent="0.25">
      <c r="A29" s="396" t="s">
        <v>144</v>
      </c>
      <c r="B29" s="660" t="str">
        <f>E15</f>
        <v>KOVÁCS</v>
      </c>
      <c r="C29" s="660"/>
      <c r="D29" s="662" t="s">
        <v>773</v>
      </c>
      <c r="E29" s="663"/>
      <c r="F29" s="661"/>
      <c r="G29" s="661"/>
      <c r="H29" s="662" t="s">
        <v>800</v>
      </c>
      <c r="I29" s="663"/>
      <c r="J29" s="385"/>
      <c r="K29" s="385"/>
      <c r="L29" s="385"/>
      <c r="M29" s="465">
        <v>2</v>
      </c>
    </row>
    <row r="30" spans="1:37" ht="18.75" customHeight="1" x14ac:dyDescent="0.25">
      <c r="A30" s="396" t="s">
        <v>143</v>
      </c>
      <c r="B30" s="660" t="str">
        <f>E17</f>
        <v>STEFLER</v>
      </c>
      <c r="C30" s="660"/>
      <c r="D30" s="662" t="s">
        <v>773</v>
      </c>
      <c r="E30" s="663"/>
      <c r="F30" s="662" t="s">
        <v>801</v>
      </c>
      <c r="G30" s="663"/>
      <c r="H30" s="661"/>
      <c r="I30" s="661"/>
      <c r="J30" s="385"/>
      <c r="K30" s="385"/>
      <c r="L30" s="385"/>
      <c r="M30" s="465">
        <v>1</v>
      </c>
    </row>
    <row r="31" spans="1:37" x14ac:dyDescent="0.25">
      <c r="A31" s="385"/>
      <c r="B31" s="385"/>
      <c r="C31" s="385"/>
      <c r="D31" s="385"/>
      <c r="E31" s="385"/>
      <c r="F31" s="385"/>
      <c r="G31" s="385"/>
      <c r="H31" s="385"/>
      <c r="I31" s="385"/>
      <c r="J31" s="385"/>
      <c r="K31" s="385"/>
      <c r="L31" s="385"/>
      <c r="M31" s="385"/>
    </row>
    <row r="32" spans="1:37" x14ac:dyDescent="0.25">
      <c r="A32" s="385" t="s">
        <v>369</v>
      </c>
      <c r="B32" s="385"/>
      <c r="C32" s="679" t="str">
        <f>IF(M23=1,B23,IF(M24=1,B24,IF(M25=1,B25,"")))</f>
        <v>KÖRMENDY</v>
      </c>
      <c r="D32" s="679"/>
      <c r="E32" s="386" t="s">
        <v>370</v>
      </c>
      <c r="F32" s="679" t="str">
        <f>IF(M28=1,B28,IF(M29=1,B29,IF(M30=1,B30,"")))</f>
        <v>STEFLER</v>
      </c>
      <c r="G32" s="679"/>
      <c r="H32" s="385"/>
      <c r="I32" s="639" t="s">
        <v>802</v>
      </c>
      <c r="J32" s="385"/>
      <c r="K32" s="385"/>
      <c r="L32" s="385"/>
      <c r="M32" s="385"/>
    </row>
    <row r="33" spans="1:18" x14ac:dyDescent="0.25">
      <c r="A33" s="385"/>
      <c r="B33" s="385"/>
      <c r="C33" s="385"/>
      <c r="D33" s="385"/>
      <c r="E33" s="385"/>
      <c r="F33" s="386"/>
      <c r="G33" s="386"/>
      <c r="H33" s="385"/>
      <c r="I33" s="385"/>
      <c r="J33" s="385"/>
      <c r="K33" s="385"/>
      <c r="L33" s="385"/>
      <c r="M33" s="385"/>
    </row>
    <row r="34" spans="1:18" x14ac:dyDescent="0.25">
      <c r="A34" s="385" t="s">
        <v>371</v>
      </c>
      <c r="B34" s="385"/>
      <c r="C34" s="679" t="str">
        <f>IF(M23=2,B23,IF(M24=2,B24,IF(M25=2,B25,"")))</f>
        <v>ZELEI</v>
      </c>
      <c r="D34" s="679"/>
      <c r="E34" s="386" t="s">
        <v>370</v>
      </c>
      <c r="F34" s="679" t="str">
        <f>IF(M28=2,B28,IF(M29=2,B29,IF(M30=2,B30,"")))</f>
        <v>KOVÁCS</v>
      </c>
      <c r="G34" s="679"/>
      <c r="H34" s="385"/>
      <c r="I34" s="390"/>
      <c r="J34" s="385"/>
      <c r="K34" s="385"/>
      <c r="L34" s="385"/>
      <c r="M34" s="385"/>
    </row>
    <row r="35" spans="1:18" x14ac:dyDescent="0.25">
      <c r="A35" s="385"/>
      <c r="B35" s="385"/>
      <c r="C35" s="386"/>
      <c r="D35" s="386"/>
      <c r="E35" s="386"/>
      <c r="F35" s="386"/>
      <c r="G35" s="386"/>
      <c r="H35" s="385"/>
      <c r="I35" s="385"/>
      <c r="J35" s="385"/>
      <c r="K35" s="385"/>
      <c r="L35" s="385"/>
      <c r="M35" s="385"/>
    </row>
    <row r="36" spans="1:18" x14ac:dyDescent="0.25">
      <c r="A36" s="385" t="s">
        <v>372</v>
      </c>
      <c r="B36" s="385"/>
      <c r="C36" s="679" t="str">
        <f>IF(M23=3,B23,IF(M24=3,B24,IF(M25=3,B25,"")))</f>
        <v>GERGELY</v>
      </c>
      <c r="D36" s="679"/>
      <c r="E36" s="386" t="s">
        <v>370</v>
      </c>
      <c r="F36" s="679" t="str">
        <f>IF(M28=3,B28,IF(M29=3,B29,IF(M30=3,B30,"")))</f>
        <v/>
      </c>
      <c r="G36" s="679"/>
      <c r="H36" s="385"/>
      <c r="I36" s="390"/>
      <c r="J36" s="385"/>
      <c r="K36" s="385"/>
      <c r="L36" s="385"/>
      <c r="M36" s="385"/>
    </row>
    <row r="37" spans="1:18" x14ac:dyDescent="0.25">
      <c r="A37" s="385"/>
      <c r="B37" s="385"/>
      <c r="C37" s="385"/>
      <c r="D37" s="385"/>
      <c r="E37" s="385"/>
      <c r="F37" s="385"/>
      <c r="G37" s="385"/>
      <c r="H37" s="385"/>
      <c r="I37" s="385"/>
      <c r="J37" s="385"/>
      <c r="K37" s="385"/>
      <c r="L37" s="385"/>
      <c r="M37" s="385"/>
    </row>
    <row r="38" spans="1:18" x14ac:dyDescent="0.25">
      <c r="A38" s="385"/>
      <c r="B38" s="385"/>
      <c r="C38" s="385"/>
      <c r="D38" s="385"/>
      <c r="E38" s="385"/>
      <c r="F38" s="385"/>
      <c r="G38" s="385"/>
      <c r="H38" s="385"/>
      <c r="I38" s="385"/>
      <c r="J38" s="385"/>
      <c r="K38" s="385"/>
      <c r="L38" s="390"/>
      <c r="M38" s="385"/>
    </row>
    <row r="39" spans="1:18" x14ac:dyDescent="0.25">
      <c r="A39" s="397" t="s">
        <v>35</v>
      </c>
      <c r="B39" s="398"/>
      <c r="C39" s="399"/>
      <c r="D39" s="400" t="s">
        <v>2</v>
      </c>
      <c r="E39" s="401" t="s">
        <v>37</v>
      </c>
      <c r="F39" s="402"/>
      <c r="G39" s="400" t="s">
        <v>2</v>
      </c>
      <c r="H39" s="401" t="s">
        <v>46</v>
      </c>
      <c r="I39" s="403"/>
      <c r="J39" s="401" t="s">
        <v>47</v>
      </c>
      <c r="K39" s="404" t="s">
        <v>48</v>
      </c>
      <c r="L39" s="381"/>
      <c r="M39" s="402"/>
      <c r="P39" s="407"/>
      <c r="Q39" s="407"/>
      <c r="R39" s="408"/>
    </row>
    <row r="40" spans="1:18" x14ac:dyDescent="0.25">
      <c r="A40" s="409" t="s">
        <v>36</v>
      </c>
      <c r="B40" s="410"/>
      <c r="C40" s="411"/>
      <c r="D40" s="412"/>
      <c r="E40" s="664"/>
      <c r="F40" s="664"/>
      <c r="G40" s="413" t="s">
        <v>3</v>
      </c>
      <c r="H40" s="410"/>
      <c r="I40" s="414"/>
      <c r="J40" s="415"/>
      <c r="K40" s="416" t="s">
        <v>38</v>
      </c>
      <c r="L40" s="417"/>
      <c r="M40" s="436"/>
      <c r="P40" s="419"/>
      <c r="Q40" s="419"/>
      <c r="R40" s="420"/>
    </row>
    <row r="41" spans="1:18" x14ac:dyDescent="0.25">
      <c r="A41" s="421" t="s">
        <v>45</v>
      </c>
      <c r="B41" s="422"/>
      <c r="C41" s="423"/>
      <c r="D41" s="424"/>
      <c r="E41" s="659"/>
      <c r="F41" s="659"/>
      <c r="G41" s="425" t="s">
        <v>4</v>
      </c>
      <c r="H41" s="426"/>
      <c r="I41" s="427"/>
      <c r="J41" s="428"/>
      <c r="K41" s="429"/>
      <c r="L41" s="390"/>
      <c r="M41" s="430"/>
      <c r="P41" s="420"/>
      <c r="Q41" s="431"/>
      <c r="R41" s="420"/>
    </row>
    <row r="42" spans="1:18" x14ac:dyDescent="0.25">
      <c r="A42" s="432"/>
      <c r="B42" s="433"/>
      <c r="C42" s="434"/>
      <c r="D42" s="424"/>
      <c r="E42" s="435"/>
      <c r="F42" s="385"/>
      <c r="G42" s="425" t="s">
        <v>5</v>
      </c>
      <c r="H42" s="426"/>
      <c r="I42" s="427"/>
      <c r="J42" s="428"/>
      <c r="K42" s="416" t="s">
        <v>39</v>
      </c>
      <c r="L42" s="417"/>
      <c r="M42" s="436"/>
      <c r="P42" s="419"/>
      <c r="Q42" s="419"/>
      <c r="R42" s="420"/>
    </row>
    <row r="43" spans="1:18" x14ac:dyDescent="0.25">
      <c r="A43" s="437"/>
      <c r="B43" s="438"/>
      <c r="C43" s="439"/>
      <c r="D43" s="424"/>
      <c r="E43" s="435"/>
      <c r="F43" s="385"/>
      <c r="G43" s="425" t="s">
        <v>6</v>
      </c>
      <c r="H43" s="426"/>
      <c r="I43" s="427"/>
      <c r="J43" s="428"/>
      <c r="K43" s="440"/>
      <c r="L43" s="385"/>
      <c r="M43" s="418"/>
      <c r="P43" s="420"/>
      <c r="Q43" s="431"/>
      <c r="R43" s="420"/>
    </row>
    <row r="44" spans="1:18" x14ac:dyDescent="0.25">
      <c r="A44" s="441"/>
      <c r="B44" s="442"/>
      <c r="C44" s="443"/>
      <c r="D44" s="424"/>
      <c r="E44" s="435"/>
      <c r="F44" s="385"/>
      <c r="G44" s="425" t="s">
        <v>7</v>
      </c>
      <c r="H44" s="426"/>
      <c r="I44" s="427"/>
      <c r="J44" s="428"/>
      <c r="K44" s="421"/>
      <c r="L44" s="390"/>
      <c r="M44" s="430"/>
      <c r="P44" s="420"/>
      <c r="Q44" s="431"/>
      <c r="R44" s="420"/>
    </row>
    <row r="45" spans="1:18" x14ac:dyDescent="0.25">
      <c r="A45" s="444"/>
      <c r="B45" s="445"/>
      <c r="C45" s="439"/>
      <c r="D45" s="424"/>
      <c r="E45" s="435"/>
      <c r="F45" s="385"/>
      <c r="G45" s="425" t="s">
        <v>8</v>
      </c>
      <c r="H45" s="426"/>
      <c r="I45" s="427"/>
      <c r="J45" s="428"/>
      <c r="K45" s="416" t="s">
        <v>28</v>
      </c>
      <c r="L45" s="417"/>
      <c r="M45" s="436"/>
      <c r="P45" s="419"/>
      <c r="Q45" s="419"/>
      <c r="R45" s="420"/>
    </row>
    <row r="46" spans="1:18" x14ac:dyDescent="0.25">
      <c r="A46" s="444"/>
      <c r="B46" s="445"/>
      <c r="C46" s="446"/>
      <c r="D46" s="424"/>
      <c r="E46" s="435"/>
      <c r="F46" s="385"/>
      <c r="G46" s="425" t="s">
        <v>9</v>
      </c>
      <c r="H46" s="426"/>
      <c r="I46" s="427"/>
      <c r="J46" s="428"/>
      <c r="K46" s="440"/>
      <c r="L46" s="385"/>
      <c r="M46" s="418"/>
      <c r="P46" s="420"/>
      <c r="Q46" s="431"/>
      <c r="R46" s="420"/>
    </row>
    <row r="47" spans="1:18" x14ac:dyDescent="0.25">
      <c r="A47" s="447"/>
      <c r="B47" s="448"/>
      <c r="C47" s="449"/>
      <c r="D47" s="450"/>
      <c r="E47" s="451"/>
      <c r="F47" s="390"/>
      <c r="G47" s="452" t="s">
        <v>10</v>
      </c>
      <c r="H47" s="422"/>
      <c r="I47" s="453"/>
      <c r="J47" s="454"/>
      <c r="K47" s="421" t="str">
        <f>L4</f>
        <v>Nagyistók-Nádasi Judit</v>
      </c>
      <c r="L47" s="390"/>
      <c r="M47" s="430"/>
      <c r="P47" s="420"/>
      <c r="Q47" s="431"/>
      <c r="R47" s="455">
        <f>MIN(4,'VII.kcs.-U18-F elo'!Q5)</f>
        <v>4</v>
      </c>
    </row>
  </sheetData>
  <mergeCells count="42">
    <mergeCell ref="E41:F41"/>
    <mergeCell ref="B30:C30"/>
    <mergeCell ref="D30:E30"/>
    <mergeCell ref="F30:G30"/>
    <mergeCell ref="H30:I30"/>
    <mergeCell ref="C32:D32"/>
    <mergeCell ref="F32:G32"/>
    <mergeCell ref="C34:D34"/>
    <mergeCell ref="F34:G34"/>
    <mergeCell ref="C36:D36"/>
    <mergeCell ref="F36:G36"/>
    <mergeCell ref="E40:F40"/>
    <mergeCell ref="B28:C28"/>
    <mergeCell ref="D28:E28"/>
    <mergeCell ref="F28:G28"/>
    <mergeCell ref="H28:I28"/>
    <mergeCell ref="B29:C29"/>
    <mergeCell ref="D29:E29"/>
    <mergeCell ref="F29:G29"/>
    <mergeCell ref="H29:I29"/>
    <mergeCell ref="B25:C25"/>
    <mergeCell ref="D25:E25"/>
    <mergeCell ref="F25:G25"/>
    <mergeCell ref="H25:I25"/>
    <mergeCell ref="B27:C27"/>
    <mergeCell ref="D27:E27"/>
    <mergeCell ref="F27:G27"/>
    <mergeCell ref="H27:I27"/>
    <mergeCell ref="B23:C23"/>
    <mergeCell ref="D23:E23"/>
    <mergeCell ref="F23:G23"/>
    <mergeCell ref="H23:I23"/>
    <mergeCell ref="B24:C24"/>
    <mergeCell ref="D24:E24"/>
    <mergeCell ref="F24:G24"/>
    <mergeCell ref="H24:I24"/>
    <mergeCell ref="H22:I22"/>
    <mergeCell ref="A1:F1"/>
    <mergeCell ref="A4:C4"/>
    <mergeCell ref="B22:C22"/>
    <mergeCell ref="D22:E22"/>
    <mergeCell ref="F22:G22"/>
  </mergeCells>
  <conditionalFormatting sqref="R47">
    <cfRule type="expression" dxfId="63" priority="2" stopIfTrue="1">
      <formula>$O$1="CU"</formula>
    </cfRule>
  </conditionalFormatting>
  <conditionalFormatting sqref="E7 E9 E11 E13 E15 E17">
    <cfRule type="cellIs" dxfId="62" priority="1" stopIfTrue="1" operator="equal">
      <formula>"Bye"</formula>
    </cfRule>
  </conditionalFormatting>
  <printOptions horizontalCentered="1" verticalCentered="1"/>
  <pageMargins left="0" right="0" top="0.98425196850393704" bottom="0.98425196850393704" header="0.51181102362204722" footer="0.51181102362204722"/>
  <pageSetup paperSize="9" scale="95" orientation="portrait" horizontalDpi="4294967294" verticalDpi="1200" r:id="rId1"/>
  <headerFooter alignWithMargins="0"/>
  <drawing r:id="rId2"/>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863AE-5682-4992-A448-553ED3AF306A}">
  <sheetPr codeName="Sheet19">
    <tabColor indexed="42"/>
  </sheetPr>
  <dimension ref="A1:S156"/>
  <sheetViews>
    <sheetView showGridLines="0" showZeros="0" zoomScale="98" zoomScaleNormal="98" workbookViewId="0">
      <pane ySplit="6" topLeftCell="A7" activePane="bottomLeft" state="frozen"/>
      <selection activeCell="F2" sqref="F2"/>
      <selection pane="bottomLeft" activeCell="B1" sqref="B1"/>
    </sheetView>
  </sheetViews>
  <sheetFormatPr defaultRowHeight="13.2" x14ac:dyDescent="0.25"/>
  <cols>
    <col min="1" max="1" width="3.88671875" customWidth="1"/>
    <col min="2" max="2" width="14.33203125" customWidth="1"/>
    <col min="3" max="3" width="12" customWidth="1"/>
    <col min="4" max="4" width="35.77734375" style="34" bestFit="1" customWidth="1"/>
    <col min="5" max="5" width="9.33203125" style="230" customWidth="1"/>
    <col min="6" max="6" width="6.109375" style="47" hidden="1" customWidth="1"/>
    <col min="7" max="7" width="33.88671875" style="47" customWidth="1"/>
    <col min="8" max="8" width="7.6640625" style="34" customWidth="1"/>
    <col min="9" max="13" width="7.44140625" style="34" hidden="1" customWidth="1"/>
    <col min="14" max="15" width="7.44140625" style="34" customWidth="1"/>
    <col min="16" max="16" width="7.44140625" style="34" hidden="1" customWidth="1"/>
    <col min="17" max="17" width="7.44140625" style="34" customWidth="1"/>
  </cols>
  <sheetData>
    <row r="1" spans="1:19" ht="24.6" x14ac:dyDescent="0.4">
      <c r="A1" s="258" t="str">
        <f>Altalanos!$A$6</f>
        <v>Somogy Vármegyei Tenisz DO A kategória</v>
      </c>
      <c r="B1" s="42"/>
      <c r="C1" s="42"/>
      <c r="D1" s="93"/>
      <c r="E1" s="111" t="s">
        <v>44</v>
      </c>
      <c r="F1" s="58"/>
      <c r="G1" s="102"/>
      <c r="H1" s="43"/>
      <c r="I1" s="43"/>
      <c r="J1" s="103"/>
      <c r="K1" s="103"/>
      <c r="L1" s="103"/>
      <c r="M1" s="103"/>
      <c r="N1" s="103"/>
      <c r="O1" s="103"/>
      <c r="P1" s="103"/>
      <c r="Q1" s="104"/>
    </row>
    <row r="2" spans="1:19" ht="13.8" thickBot="1" x14ac:dyDescent="0.3">
      <c r="B2" s="44" t="s">
        <v>43</v>
      </c>
      <c r="C2" s="121" t="str">
        <f>Altalanos!$E$8</f>
        <v>A-II.kcs-U10-N-F</v>
      </c>
      <c r="D2" s="58"/>
      <c r="E2" s="111" t="s">
        <v>29</v>
      </c>
      <c r="F2" s="48"/>
      <c r="G2" s="48"/>
      <c r="H2" s="223"/>
      <c r="I2" s="223"/>
      <c r="J2" s="43"/>
      <c r="K2" s="43"/>
      <c r="L2" s="43"/>
      <c r="M2" s="43"/>
      <c r="N2" s="52"/>
      <c r="O2" s="38"/>
      <c r="P2" s="38"/>
      <c r="Q2" s="52"/>
    </row>
    <row r="3" spans="1:19" s="2" customFormat="1" ht="13.8" thickBot="1" x14ac:dyDescent="0.3">
      <c r="A3" s="217" t="s">
        <v>42</v>
      </c>
      <c r="B3" s="221"/>
      <c r="C3" s="221"/>
      <c r="D3" s="221"/>
      <c r="E3" s="221"/>
      <c r="F3" s="221"/>
      <c r="G3" s="221"/>
      <c r="H3" s="221"/>
      <c r="I3" s="222"/>
      <c r="J3" s="53"/>
      <c r="K3" s="59"/>
      <c r="L3" s="59"/>
      <c r="M3" s="59"/>
      <c r="N3" s="128" t="s">
        <v>28</v>
      </c>
      <c r="O3" s="54"/>
      <c r="P3" s="60"/>
      <c r="Q3" s="112"/>
    </row>
    <row r="4" spans="1:19" s="2" customFormat="1" x14ac:dyDescent="0.25">
      <c r="A4" s="36" t="s">
        <v>21</v>
      </c>
      <c r="B4" s="36"/>
      <c r="C4" s="35" t="s">
        <v>19</v>
      </c>
      <c r="D4" s="36" t="s">
        <v>24</v>
      </c>
      <c r="E4" s="39"/>
      <c r="G4" s="61"/>
      <c r="H4" s="232" t="s">
        <v>25</v>
      </c>
      <c r="I4" s="227"/>
      <c r="J4" s="62"/>
      <c r="K4" s="63"/>
      <c r="L4" s="63"/>
      <c r="M4" s="63"/>
      <c r="N4" s="62"/>
      <c r="O4" s="113"/>
      <c r="P4" s="113"/>
      <c r="Q4" s="64"/>
    </row>
    <row r="5" spans="1:19" s="2" customFormat="1" ht="13.8" thickBot="1" x14ac:dyDescent="0.3">
      <c r="A5" s="105">
        <f>Altalanos!$A$10</f>
        <v>46135</v>
      </c>
      <c r="B5" s="105"/>
      <c r="C5" s="45" t="str">
        <f>Altalanos!$C$10</f>
        <v>Balatonboglár</v>
      </c>
      <c r="D5" s="46" t="str">
        <f>Altalanos!$D$10</f>
        <v xml:space="preserve">  </v>
      </c>
      <c r="E5" s="46"/>
      <c r="F5" s="46"/>
      <c r="G5" s="46"/>
      <c r="H5" s="125" t="str">
        <f>Altalanos!$E$10</f>
        <v>Nagyistók-Nádasi Judit</v>
      </c>
      <c r="I5" s="233"/>
      <c r="J5" s="65"/>
      <c r="K5" s="40"/>
      <c r="L5" s="40"/>
      <c r="M5" s="40"/>
      <c r="N5" s="65"/>
      <c r="O5" s="46"/>
      <c r="P5" s="46"/>
      <c r="Q5" s="235"/>
    </row>
    <row r="6" spans="1:19" ht="30" customHeight="1" thickBot="1" x14ac:dyDescent="0.3">
      <c r="A6" s="95" t="s">
        <v>30</v>
      </c>
      <c r="B6" s="55" t="s">
        <v>22</v>
      </c>
      <c r="C6" s="55" t="s">
        <v>23</v>
      </c>
      <c r="D6" s="55" t="s">
        <v>26</v>
      </c>
      <c r="E6" s="56" t="s">
        <v>27</v>
      </c>
      <c r="F6" s="56" t="s">
        <v>31</v>
      </c>
      <c r="G6" s="56" t="s">
        <v>83</v>
      </c>
      <c r="H6" s="224" t="s">
        <v>32</v>
      </c>
      <c r="I6" s="225"/>
      <c r="J6" s="97" t="s">
        <v>14</v>
      </c>
      <c r="K6" s="57" t="s">
        <v>12</v>
      </c>
      <c r="L6" s="99" t="s">
        <v>0</v>
      </c>
      <c r="M6" s="74" t="s">
        <v>13</v>
      </c>
      <c r="N6" s="118" t="s">
        <v>40</v>
      </c>
      <c r="O6" s="109" t="s">
        <v>33</v>
      </c>
      <c r="P6" s="110" t="s">
        <v>1</v>
      </c>
      <c r="Q6" s="56" t="s">
        <v>34</v>
      </c>
    </row>
    <row r="7" spans="1:19" s="11" customFormat="1" ht="18.899999999999999" customHeight="1" x14ac:dyDescent="0.25">
      <c r="A7" s="101">
        <v>1</v>
      </c>
      <c r="B7" s="49" t="s">
        <v>117</v>
      </c>
      <c r="C7" s="49" t="s">
        <v>118</v>
      </c>
      <c r="D7" s="75" t="s">
        <v>121</v>
      </c>
      <c r="E7" s="255" t="s">
        <v>123</v>
      </c>
      <c r="F7" s="218"/>
      <c r="G7" s="219"/>
      <c r="H7" s="50"/>
      <c r="I7" s="50"/>
      <c r="J7" s="98"/>
      <c r="K7" s="96"/>
      <c r="L7" s="100"/>
      <c r="M7" s="96"/>
      <c r="N7" s="94"/>
      <c r="O7" s="50"/>
      <c r="P7" s="66"/>
      <c r="Q7" s="51"/>
    </row>
    <row r="8" spans="1:19" s="11" customFormat="1" ht="18.899999999999999" customHeight="1" x14ac:dyDescent="0.25">
      <c r="A8" s="101">
        <v>2</v>
      </c>
      <c r="B8" s="49" t="s">
        <v>119</v>
      </c>
      <c r="C8" s="49" t="s">
        <v>120</v>
      </c>
      <c r="D8" s="75" t="s">
        <v>122</v>
      </c>
      <c r="E8" s="255" t="s">
        <v>124</v>
      </c>
      <c r="F8" s="220"/>
      <c r="G8" s="123"/>
      <c r="H8" s="50"/>
      <c r="I8" s="50"/>
      <c r="J8" s="98"/>
      <c r="K8" s="96"/>
      <c r="L8" s="100"/>
      <c r="M8" s="96"/>
      <c r="N8" s="94"/>
      <c r="O8" s="50"/>
      <c r="P8" s="66"/>
      <c r="Q8" s="51"/>
    </row>
    <row r="9" spans="1:19" s="11" customFormat="1" ht="18.899999999999999" customHeight="1" x14ac:dyDescent="0.25">
      <c r="A9" s="101">
        <v>3</v>
      </c>
      <c r="B9" s="49"/>
      <c r="C9" s="49"/>
      <c r="D9" s="50"/>
      <c r="E9" s="114"/>
      <c r="F9" s="220"/>
      <c r="G9" s="123"/>
      <c r="H9" s="50"/>
      <c r="I9" s="50"/>
      <c r="J9" s="98"/>
      <c r="K9" s="96"/>
      <c r="L9" s="100"/>
      <c r="M9" s="96"/>
      <c r="N9" s="94"/>
      <c r="O9" s="50"/>
      <c r="P9" s="229"/>
      <c r="Q9" s="119"/>
    </row>
    <row r="10" spans="1:19" s="11" customFormat="1" ht="18.899999999999999" customHeight="1" x14ac:dyDescent="0.25">
      <c r="A10" s="101">
        <v>4</v>
      </c>
      <c r="B10" s="49"/>
      <c r="C10" s="49"/>
      <c r="D10" s="50"/>
      <c r="E10" s="114"/>
      <c r="F10" s="220"/>
      <c r="G10" s="123"/>
      <c r="H10" s="50"/>
      <c r="I10" s="50"/>
      <c r="J10" s="98"/>
      <c r="K10" s="96"/>
      <c r="L10" s="100"/>
      <c r="M10" s="96"/>
      <c r="N10" s="94"/>
      <c r="O10" s="50"/>
      <c r="P10" s="228"/>
      <c r="Q10" s="226"/>
      <c r="S10"/>
    </row>
    <row r="11" spans="1:19" s="11" customFormat="1" ht="18.899999999999999" customHeight="1" x14ac:dyDescent="0.25">
      <c r="A11" s="101">
        <v>5</v>
      </c>
      <c r="B11" s="49"/>
      <c r="C11" s="49"/>
      <c r="D11" s="50"/>
      <c r="E11" s="114"/>
      <c r="F11" s="220"/>
      <c r="G11" s="123"/>
      <c r="H11" s="50"/>
      <c r="I11" s="50"/>
      <c r="J11" s="98"/>
      <c r="K11" s="96"/>
      <c r="L11" s="100"/>
      <c r="M11" s="96"/>
      <c r="N11" s="94"/>
      <c r="O11" s="50"/>
      <c r="P11" s="228"/>
      <c r="Q11" s="226"/>
      <c r="S11"/>
    </row>
    <row r="12" spans="1:19" s="11" customFormat="1" ht="18.899999999999999" customHeight="1" x14ac:dyDescent="0.25">
      <c r="A12" s="101">
        <v>6</v>
      </c>
      <c r="B12" s="49"/>
      <c r="C12" s="49"/>
      <c r="D12" s="50"/>
      <c r="E12" s="114"/>
      <c r="F12" s="220"/>
      <c r="G12" s="123"/>
      <c r="H12" s="50"/>
      <c r="I12" s="50"/>
      <c r="J12" s="98"/>
      <c r="K12" s="96"/>
      <c r="L12" s="100"/>
      <c r="M12" s="96"/>
      <c r="N12" s="94"/>
      <c r="O12" s="50"/>
      <c r="P12" s="228"/>
      <c r="Q12" s="226"/>
    </row>
    <row r="13" spans="1:19" s="11" customFormat="1" ht="18.899999999999999" customHeight="1" x14ac:dyDescent="0.25">
      <c r="A13" s="101">
        <v>7</v>
      </c>
      <c r="B13" s="49"/>
      <c r="C13" s="49"/>
      <c r="D13" s="50"/>
      <c r="E13" s="114"/>
      <c r="F13" s="220"/>
      <c r="G13" s="123"/>
      <c r="H13" s="50"/>
      <c r="I13" s="50"/>
      <c r="J13" s="98"/>
      <c r="K13" s="96"/>
      <c r="L13" s="100"/>
      <c r="M13" s="96"/>
      <c r="N13" s="94"/>
      <c r="O13" s="50"/>
      <c r="P13" s="228"/>
      <c r="Q13" s="226"/>
    </row>
    <row r="14" spans="1:19" s="11" customFormat="1" ht="18.899999999999999" customHeight="1" x14ac:dyDescent="0.25">
      <c r="A14" s="101">
        <v>8</v>
      </c>
      <c r="B14" s="49"/>
      <c r="C14" s="49"/>
      <c r="D14" s="50"/>
      <c r="E14" s="114"/>
      <c r="F14" s="220"/>
      <c r="G14" s="123"/>
      <c r="H14" s="50"/>
      <c r="I14" s="50"/>
      <c r="J14" s="98"/>
      <c r="K14" s="96"/>
      <c r="L14" s="100"/>
      <c r="M14" s="96"/>
      <c r="N14" s="94"/>
      <c r="O14" s="50"/>
      <c r="P14" s="228"/>
      <c r="Q14" s="226"/>
    </row>
    <row r="15" spans="1:19" s="11" customFormat="1" ht="18.899999999999999" customHeight="1" x14ac:dyDescent="0.25">
      <c r="A15" s="101">
        <v>9</v>
      </c>
      <c r="B15" s="49"/>
      <c r="C15" s="49"/>
      <c r="D15" s="50"/>
      <c r="E15" s="114"/>
      <c r="F15" s="51"/>
      <c r="G15" s="51"/>
      <c r="H15" s="50"/>
      <c r="I15" s="50"/>
      <c r="J15" s="98"/>
      <c r="K15" s="96"/>
      <c r="L15" s="100"/>
      <c r="M15" s="122"/>
      <c r="N15" s="94"/>
      <c r="O15" s="50"/>
      <c r="P15" s="51"/>
      <c r="Q15" s="51"/>
    </row>
    <row r="16" spans="1:19" s="11" customFormat="1" ht="18.899999999999999" customHeight="1" x14ac:dyDescent="0.25">
      <c r="A16" s="101">
        <v>10</v>
      </c>
      <c r="B16" s="238"/>
      <c r="C16" s="49"/>
      <c r="D16" s="50"/>
      <c r="E16" s="114"/>
      <c r="F16" s="51"/>
      <c r="G16" s="51"/>
      <c r="H16" s="50"/>
      <c r="I16" s="50"/>
      <c r="J16" s="98"/>
      <c r="K16" s="96"/>
      <c r="L16" s="100"/>
      <c r="M16" s="122"/>
      <c r="N16" s="94"/>
      <c r="O16" s="50"/>
      <c r="P16" s="66"/>
      <c r="Q16" s="51"/>
    </row>
    <row r="17" spans="1:17" s="11" customFormat="1" ht="18.899999999999999" customHeight="1" x14ac:dyDescent="0.25">
      <c r="A17" s="101">
        <v>11</v>
      </c>
      <c r="B17" s="49"/>
      <c r="C17" s="49"/>
      <c r="D17" s="50"/>
      <c r="E17" s="114"/>
      <c r="F17" s="51"/>
      <c r="G17" s="51"/>
      <c r="H17" s="50"/>
      <c r="I17" s="50"/>
      <c r="J17" s="98"/>
      <c r="K17" s="96"/>
      <c r="L17" s="100"/>
      <c r="M17" s="122"/>
      <c r="N17" s="94"/>
      <c r="O17" s="50"/>
      <c r="P17" s="66"/>
      <c r="Q17" s="51"/>
    </row>
    <row r="18" spans="1:17" s="11" customFormat="1" ht="18.899999999999999" customHeight="1" x14ac:dyDescent="0.25">
      <c r="A18" s="101">
        <v>12</v>
      </c>
      <c r="B18" s="49"/>
      <c r="C18" s="49"/>
      <c r="D18" s="50"/>
      <c r="E18" s="114"/>
      <c r="F18" s="51"/>
      <c r="G18" s="51"/>
      <c r="H18" s="50"/>
      <c r="I18" s="50"/>
      <c r="J18" s="98"/>
      <c r="K18" s="96"/>
      <c r="L18" s="100"/>
      <c r="M18" s="122"/>
      <c r="N18" s="94"/>
      <c r="O18" s="50"/>
      <c r="P18" s="66"/>
      <c r="Q18" s="51"/>
    </row>
    <row r="19" spans="1:17" s="11" customFormat="1" ht="18.899999999999999" customHeight="1" x14ac:dyDescent="0.25">
      <c r="A19" s="101">
        <v>13</v>
      </c>
      <c r="B19" s="49"/>
      <c r="C19" s="49"/>
      <c r="D19" s="50"/>
      <c r="E19" s="114"/>
      <c r="F19" s="51"/>
      <c r="G19" s="51"/>
      <c r="H19" s="50"/>
      <c r="I19" s="50"/>
      <c r="J19" s="98"/>
      <c r="K19" s="96"/>
      <c r="L19" s="100"/>
      <c r="M19" s="122"/>
      <c r="N19" s="94"/>
      <c r="O19" s="50"/>
      <c r="P19" s="66"/>
      <c r="Q19" s="51"/>
    </row>
    <row r="20" spans="1:17" s="11" customFormat="1" ht="18.899999999999999" customHeight="1" x14ac:dyDescent="0.25">
      <c r="A20" s="101">
        <v>14</v>
      </c>
      <c r="B20" s="49"/>
      <c r="C20" s="49"/>
      <c r="D20" s="50"/>
      <c r="E20" s="114"/>
      <c r="F20" s="51"/>
      <c r="G20" s="51"/>
      <c r="H20" s="50"/>
      <c r="I20" s="50"/>
      <c r="J20" s="98"/>
      <c r="K20" s="96"/>
      <c r="L20" s="100"/>
      <c r="M20" s="122"/>
      <c r="N20" s="94"/>
      <c r="O20" s="50"/>
      <c r="P20" s="66"/>
      <c r="Q20" s="51"/>
    </row>
    <row r="21" spans="1:17" s="11" customFormat="1" ht="18.899999999999999" customHeight="1" x14ac:dyDescent="0.25">
      <c r="A21" s="101">
        <v>15</v>
      </c>
      <c r="B21" s="49"/>
      <c r="C21" s="49"/>
      <c r="D21" s="50"/>
      <c r="E21" s="114"/>
      <c r="F21" s="51"/>
      <c r="G21" s="51"/>
      <c r="H21" s="50"/>
      <c r="I21" s="50"/>
      <c r="J21" s="98"/>
      <c r="K21" s="96"/>
      <c r="L21" s="100"/>
      <c r="M21" s="122"/>
      <c r="N21" s="94"/>
      <c r="O21" s="50"/>
      <c r="P21" s="66"/>
      <c r="Q21" s="51"/>
    </row>
    <row r="22" spans="1:17" s="11" customFormat="1" ht="18.899999999999999" customHeight="1" x14ac:dyDescent="0.25">
      <c r="A22" s="101">
        <v>16</v>
      </c>
      <c r="B22" s="49"/>
      <c r="C22" s="49"/>
      <c r="D22" s="50"/>
      <c r="E22" s="114"/>
      <c r="F22" s="51"/>
      <c r="G22" s="51"/>
      <c r="H22" s="50"/>
      <c r="I22" s="50"/>
      <c r="J22" s="98"/>
      <c r="K22" s="96"/>
      <c r="L22" s="100"/>
      <c r="M22" s="122"/>
      <c r="N22" s="94"/>
      <c r="O22" s="50"/>
      <c r="P22" s="66"/>
      <c r="Q22" s="51"/>
    </row>
    <row r="23" spans="1:17" s="11" customFormat="1" ht="18.899999999999999" customHeight="1" x14ac:dyDescent="0.25">
      <c r="A23" s="101">
        <v>17</v>
      </c>
      <c r="B23" s="49"/>
      <c r="C23" s="49"/>
      <c r="D23" s="50"/>
      <c r="E23" s="114"/>
      <c r="F23" s="51"/>
      <c r="G23" s="51"/>
      <c r="H23" s="50"/>
      <c r="I23" s="50"/>
      <c r="J23" s="98"/>
      <c r="K23" s="96"/>
      <c r="L23" s="100"/>
      <c r="M23" s="122"/>
      <c r="N23" s="94"/>
      <c r="O23" s="50"/>
      <c r="P23" s="66"/>
      <c r="Q23" s="51"/>
    </row>
    <row r="24" spans="1:17" s="11" customFormat="1" ht="18.899999999999999" customHeight="1" x14ac:dyDescent="0.25">
      <c r="A24" s="101">
        <v>18</v>
      </c>
      <c r="B24" s="49"/>
      <c r="C24" s="49"/>
      <c r="D24" s="50"/>
      <c r="E24" s="114"/>
      <c r="F24" s="51"/>
      <c r="G24" s="51"/>
      <c r="H24" s="50"/>
      <c r="I24" s="50"/>
      <c r="J24" s="98"/>
      <c r="K24" s="96"/>
      <c r="L24" s="100"/>
      <c r="M24" s="122"/>
      <c r="N24" s="94"/>
      <c r="O24" s="50"/>
      <c r="P24" s="66"/>
      <c r="Q24" s="51"/>
    </row>
    <row r="25" spans="1:17" s="11" customFormat="1" ht="18.899999999999999" customHeight="1" x14ac:dyDescent="0.25">
      <c r="A25" s="101">
        <v>19</v>
      </c>
      <c r="B25" s="49"/>
      <c r="C25" s="49"/>
      <c r="D25" s="50"/>
      <c r="E25" s="114"/>
      <c r="F25" s="51"/>
      <c r="G25" s="51"/>
      <c r="H25" s="50"/>
      <c r="I25" s="50"/>
      <c r="J25" s="98"/>
      <c r="K25" s="96"/>
      <c r="L25" s="100"/>
      <c r="M25" s="122"/>
      <c r="N25" s="94"/>
      <c r="O25" s="50"/>
      <c r="P25" s="66"/>
      <c r="Q25" s="51"/>
    </row>
    <row r="26" spans="1:17" s="11" customFormat="1" ht="18.899999999999999" customHeight="1" x14ac:dyDescent="0.25">
      <c r="A26" s="101">
        <v>20</v>
      </c>
      <c r="B26" s="49"/>
      <c r="C26" s="49"/>
      <c r="D26" s="50"/>
      <c r="E26" s="114"/>
      <c r="F26" s="51"/>
      <c r="G26" s="51"/>
      <c r="H26" s="50"/>
      <c r="I26" s="50"/>
      <c r="J26" s="98"/>
      <c r="K26" s="96"/>
      <c r="L26" s="100"/>
      <c r="M26" s="122"/>
      <c r="N26" s="94"/>
      <c r="O26" s="50"/>
      <c r="P26" s="66"/>
      <c r="Q26" s="51"/>
    </row>
    <row r="27" spans="1:17" s="11" customFormat="1" ht="18.899999999999999" customHeight="1" x14ac:dyDescent="0.25">
      <c r="A27" s="101">
        <v>21</v>
      </c>
      <c r="B27" s="49"/>
      <c r="C27" s="49"/>
      <c r="D27" s="50"/>
      <c r="E27" s="114"/>
      <c r="F27" s="51"/>
      <c r="G27" s="51"/>
      <c r="H27" s="50"/>
      <c r="I27" s="50"/>
      <c r="J27" s="98"/>
      <c r="K27" s="96"/>
      <c r="L27" s="100"/>
      <c r="M27" s="122"/>
      <c r="N27" s="94"/>
      <c r="O27" s="50"/>
      <c r="P27" s="66"/>
      <c r="Q27" s="51"/>
    </row>
    <row r="28" spans="1:17" s="11" customFormat="1" ht="18.899999999999999" customHeight="1" x14ac:dyDescent="0.25">
      <c r="A28" s="101">
        <v>22</v>
      </c>
      <c r="B28" s="49"/>
      <c r="C28" s="49"/>
      <c r="D28" s="50"/>
      <c r="E28" s="239"/>
      <c r="F28" s="234"/>
      <c r="G28" s="119"/>
      <c r="H28" s="50"/>
      <c r="I28" s="50"/>
      <c r="J28" s="98"/>
      <c r="K28" s="96"/>
      <c r="L28" s="100"/>
      <c r="M28" s="122"/>
      <c r="N28" s="94"/>
      <c r="O28" s="50"/>
      <c r="P28" s="66"/>
      <c r="Q28" s="51"/>
    </row>
    <row r="29" spans="1:17" s="11" customFormat="1" ht="18.899999999999999" customHeight="1" x14ac:dyDescent="0.25">
      <c r="A29" s="101">
        <v>23</v>
      </c>
      <c r="B29" s="49"/>
      <c r="C29" s="49"/>
      <c r="D29" s="50"/>
      <c r="E29" s="240"/>
      <c r="F29" s="51"/>
      <c r="G29" s="51"/>
      <c r="H29" s="50"/>
      <c r="I29" s="50"/>
      <c r="J29" s="98"/>
      <c r="K29" s="96"/>
      <c r="L29" s="100"/>
      <c r="M29" s="122"/>
      <c r="N29" s="94"/>
      <c r="O29" s="50"/>
      <c r="P29" s="66"/>
      <c r="Q29" s="51"/>
    </row>
    <row r="30" spans="1:17" s="11" customFormat="1" ht="18.899999999999999" customHeight="1" x14ac:dyDescent="0.25">
      <c r="A30" s="101">
        <v>24</v>
      </c>
      <c r="B30" s="49"/>
      <c r="C30" s="49"/>
      <c r="D30" s="50"/>
      <c r="E30" s="114"/>
      <c r="F30" s="51"/>
      <c r="G30" s="51"/>
      <c r="H30" s="50"/>
      <c r="I30" s="50"/>
      <c r="J30" s="98"/>
      <c r="K30" s="96"/>
      <c r="L30" s="100"/>
      <c r="M30" s="122"/>
      <c r="N30" s="94"/>
      <c r="O30" s="50"/>
      <c r="P30" s="66"/>
      <c r="Q30" s="51"/>
    </row>
    <row r="31" spans="1:17" s="11" customFormat="1" ht="18.899999999999999" customHeight="1" x14ac:dyDescent="0.25">
      <c r="A31" s="101">
        <v>25</v>
      </c>
      <c r="B31" s="49"/>
      <c r="C31" s="49"/>
      <c r="D31" s="50"/>
      <c r="E31" s="114"/>
      <c r="F31" s="51"/>
      <c r="G31" s="51"/>
      <c r="H31" s="50"/>
      <c r="I31" s="50"/>
      <c r="J31" s="98"/>
      <c r="K31" s="96"/>
      <c r="L31" s="100"/>
      <c r="M31" s="122"/>
      <c r="N31" s="94"/>
      <c r="O31" s="50"/>
      <c r="P31" s="66"/>
      <c r="Q31" s="51"/>
    </row>
    <row r="32" spans="1:17" s="11" customFormat="1" ht="18.899999999999999" customHeight="1" x14ac:dyDescent="0.25">
      <c r="A32" s="101">
        <v>26</v>
      </c>
      <c r="B32" s="49"/>
      <c r="C32" s="49"/>
      <c r="D32" s="50"/>
      <c r="E32" s="231"/>
      <c r="F32" s="51"/>
      <c r="G32" s="51"/>
      <c r="H32" s="50"/>
      <c r="I32" s="50"/>
      <c r="J32" s="98"/>
      <c r="K32" s="96"/>
      <c r="L32" s="100"/>
      <c r="M32" s="122"/>
      <c r="N32" s="94"/>
      <c r="O32" s="50"/>
      <c r="P32" s="66"/>
      <c r="Q32" s="51"/>
    </row>
    <row r="33" spans="1:17" s="11" customFormat="1" ht="18.899999999999999" customHeight="1" x14ac:dyDescent="0.25">
      <c r="A33" s="101">
        <v>27</v>
      </c>
      <c r="B33" s="49"/>
      <c r="C33" s="49"/>
      <c r="D33" s="50"/>
      <c r="E33" s="114"/>
      <c r="F33" s="51"/>
      <c r="G33" s="51"/>
      <c r="H33" s="50"/>
      <c r="I33" s="50"/>
      <c r="J33" s="98"/>
      <c r="K33" s="96"/>
      <c r="L33" s="100"/>
      <c r="M33" s="122"/>
      <c r="N33" s="94"/>
      <c r="O33" s="50"/>
      <c r="P33" s="66"/>
      <c r="Q33" s="51"/>
    </row>
    <row r="34" spans="1:17" s="11" customFormat="1" ht="18.899999999999999" customHeight="1" x14ac:dyDescent="0.25">
      <c r="A34" s="101">
        <v>28</v>
      </c>
      <c r="B34" s="49"/>
      <c r="C34" s="49"/>
      <c r="D34" s="50"/>
      <c r="E34" s="114"/>
      <c r="F34" s="51"/>
      <c r="G34" s="51"/>
      <c r="H34" s="50"/>
      <c r="I34" s="50"/>
      <c r="J34" s="98"/>
      <c r="K34" s="96"/>
      <c r="L34" s="100"/>
      <c r="M34" s="122"/>
      <c r="N34" s="94"/>
      <c r="O34" s="50"/>
      <c r="P34" s="66"/>
      <c r="Q34" s="51"/>
    </row>
    <row r="35" spans="1:17" s="11" customFormat="1" ht="18.899999999999999" customHeight="1" x14ac:dyDescent="0.25">
      <c r="A35" s="101">
        <v>29</v>
      </c>
      <c r="B35" s="49"/>
      <c r="C35" s="49"/>
      <c r="D35" s="50"/>
      <c r="E35" s="114"/>
      <c r="F35" s="51"/>
      <c r="G35" s="51"/>
      <c r="H35" s="50"/>
      <c r="I35" s="50"/>
      <c r="J35" s="98"/>
      <c r="K35" s="96"/>
      <c r="L35" s="100"/>
      <c r="M35" s="122"/>
      <c r="N35" s="94"/>
      <c r="O35" s="50"/>
      <c r="P35" s="66"/>
      <c r="Q35" s="51"/>
    </row>
    <row r="36" spans="1:17" s="11" customFormat="1" ht="18.899999999999999" customHeight="1" x14ac:dyDescent="0.25">
      <c r="A36" s="101">
        <v>30</v>
      </c>
      <c r="B36" s="49"/>
      <c r="C36" s="49"/>
      <c r="D36" s="50"/>
      <c r="E36" s="114"/>
      <c r="F36" s="51"/>
      <c r="G36" s="51"/>
      <c r="H36" s="50"/>
      <c r="I36" s="50"/>
      <c r="J36" s="98"/>
      <c r="K36" s="96"/>
      <c r="L36" s="100"/>
      <c r="M36" s="122"/>
      <c r="N36" s="94"/>
      <c r="O36" s="50"/>
      <c r="P36" s="66"/>
      <c r="Q36" s="51"/>
    </row>
    <row r="37" spans="1:17" s="11" customFormat="1" ht="18.899999999999999" customHeight="1" x14ac:dyDescent="0.25">
      <c r="A37" s="101">
        <v>31</v>
      </c>
      <c r="B37" s="49"/>
      <c r="C37" s="49"/>
      <c r="D37" s="50"/>
      <c r="E37" s="114"/>
      <c r="F37" s="51"/>
      <c r="G37" s="51"/>
      <c r="H37" s="50"/>
      <c r="I37" s="50"/>
      <c r="J37" s="98"/>
      <c r="K37" s="96"/>
      <c r="L37" s="100"/>
      <c r="M37" s="122"/>
      <c r="N37" s="94"/>
      <c r="O37" s="50"/>
      <c r="P37" s="66"/>
      <c r="Q37" s="51"/>
    </row>
    <row r="38" spans="1:17" s="11" customFormat="1" ht="18.899999999999999" customHeight="1" x14ac:dyDescent="0.25">
      <c r="A38" s="101">
        <v>32</v>
      </c>
      <c r="B38" s="49"/>
      <c r="C38" s="49"/>
      <c r="D38" s="50"/>
      <c r="E38" s="114"/>
      <c r="F38" s="51"/>
      <c r="G38" s="51"/>
      <c r="H38" s="220"/>
      <c r="I38" s="123"/>
      <c r="J38" s="98"/>
      <c r="K38" s="96"/>
      <c r="L38" s="100"/>
      <c r="M38" s="122"/>
      <c r="N38" s="94"/>
      <c r="O38" s="51"/>
      <c r="P38" s="66"/>
      <c r="Q38" s="51"/>
    </row>
    <row r="39" spans="1:17" s="11" customFormat="1" ht="18.899999999999999" customHeight="1" x14ac:dyDescent="0.25">
      <c r="A39" s="101">
        <v>33</v>
      </c>
      <c r="B39" s="49"/>
      <c r="C39" s="49"/>
      <c r="D39" s="50"/>
      <c r="E39" s="114"/>
      <c r="F39" s="51"/>
      <c r="G39" s="51"/>
      <c r="H39" s="220"/>
      <c r="I39" s="123"/>
      <c r="J39" s="98"/>
      <c r="K39" s="96"/>
      <c r="L39" s="100"/>
      <c r="M39" s="122"/>
      <c r="N39" s="119"/>
      <c r="O39" s="51"/>
      <c r="P39" s="66"/>
      <c r="Q39" s="51"/>
    </row>
    <row r="40" spans="1:17" s="11" customFormat="1" ht="18.899999999999999" customHeight="1" x14ac:dyDescent="0.25">
      <c r="A40" s="101">
        <v>34</v>
      </c>
      <c r="B40" s="49"/>
      <c r="C40" s="49"/>
      <c r="D40" s="50"/>
      <c r="E40" s="114"/>
      <c r="F40" s="51"/>
      <c r="G40" s="51"/>
      <c r="H40" s="220"/>
      <c r="I40" s="123"/>
      <c r="J40" s="98" t="e">
        <f>IF(AND(Q40="",#REF!&gt;0,#REF!&lt;5),K40,)</f>
        <v>#REF!</v>
      </c>
      <c r="K40" s="96" t="str">
        <f>IF(D40="","ZZZ9",IF(AND(#REF!&gt;0,#REF!&lt;5),D40&amp;#REF!,D40&amp;"9"))</f>
        <v>ZZZ9</v>
      </c>
      <c r="L40" s="100">
        <f t="shared" ref="L40:L103" si="0">IF(Q40="",999,Q40)</f>
        <v>999</v>
      </c>
      <c r="M40" s="122">
        <f t="shared" ref="M40:M103" si="1">IF(P40=999,999,1)</f>
        <v>999</v>
      </c>
      <c r="N40" s="119"/>
      <c r="O40" s="51"/>
      <c r="P40" s="66">
        <f t="shared" ref="P40:P103" si="2">IF(N40="DA",1,IF(N40="WC",2,IF(N40="SE",3,IF(N40="Q",4,IF(N40="LL",5,999)))))</f>
        <v>999</v>
      </c>
      <c r="Q40" s="51"/>
    </row>
    <row r="41" spans="1:17" s="11" customFormat="1" ht="18.899999999999999" customHeight="1" x14ac:dyDescent="0.25">
      <c r="A41" s="101">
        <v>35</v>
      </c>
      <c r="B41" s="49"/>
      <c r="C41" s="49"/>
      <c r="D41" s="50"/>
      <c r="E41" s="114"/>
      <c r="F41" s="51"/>
      <c r="G41" s="51"/>
      <c r="H41" s="220"/>
      <c r="I41" s="123"/>
      <c r="J41" s="98" t="e">
        <f>IF(AND(Q41="",#REF!&gt;0,#REF!&lt;5),K41,)</f>
        <v>#REF!</v>
      </c>
      <c r="K41" s="96" t="str">
        <f>IF(D41="","ZZZ9",IF(AND(#REF!&gt;0,#REF!&lt;5),D41&amp;#REF!,D41&amp;"9"))</f>
        <v>ZZZ9</v>
      </c>
      <c r="L41" s="100">
        <f t="shared" si="0"/>
        <v>999</v>
      </c>
      <c r="M41" s="122">
        <f t="shared" si="1"/>
        <v>999</v>
      </c>
      <c r="N41" s="119"/>
      <c r="O41" s="51"/>
      <c r="P41" s="66">
        <f t="shared" si="2"/>
        <v>999</v>
      </c>
      <c r="Q41" s="51"/>
    </row>
    <row r="42" spans="1:17" s="11" customFormat="1" ht="18.899999999999999" customHeight="1" x14ac:dyDescent="0.25">
      <c r="A42" s="101">
        <v>36</v>
      </c>
      <c r="B42" s="49"/>
      <c r="C42" s="49"/>
      <c r="D42" s="50"/>
      <c r="E42" s="114"/>
      <c r="F42" s="51"/>
      <c r="G42" s="51"/>
      <c r="H42" s="220"/>
      <c r="I42" s="123"/>
      <c r="J42" s="98" t="e">
        <f>IF(AND(Q42="",#REF!&gt;0,#REF!&lt;5),K42,)</f>
        <v>#REF!</v>
      </c>
      <c r="K42" s="96" t="str">
        <f>IF(D42="","ZZZ9",IF(AND(#REF!&gt;0,#REF!&lt;5),D42&amp;#REF!,D42&amp;"9"))</f>
        <v>ZZZ9</v>
      </c>
      <c r="L42" s="100">
        <f t="shared" si="0"/>
        <v>999</v>
      </c>
      <c r="M42" s="122">
        <f t="shared" si="1"/>
        <v>999</v>
      </c>
      <c r="N42" s="119"/>
      <c r="O42" s="51"/>
      <c r="P42" s="66">
        <f t="shared" si="2"/>
        <v>999</v>
      </c>
      <c r="Q42" s="51"/>
    </row>
    <row r="43" spans="1:17" s="11" customFormat="1" ht="18.899999999999999" customHeight="1" x14ac:dyDescent="0.25">
      <c r="A43" s="101">
        <v>37</v>
      </c>
      <c r="B43" s="49"/>
      <c r="C43" s="49"/>
      <c r="D43" s="50"/>
      <c r="E43" s="114"/>
      <c r="F43" s="51"/>
      <c r="G43" s="51"/>
      <c r="H43" s="220"/>
      <c r="I43" s="123"/>
      <c r="J43" s="98" t="e">
        <f>IF(AND(Q43="",#REF!&gt;0,#REF!&lt;5),K43,)</f>
        <v>#REF!</v>
      </c>
      <c r="K43" s="96" t="str">
        <f>IF(D43="","ZZZ9",IF(AND(#REF!&gt;0,#REF!&lt;5),D43&amp;#REF!,D43&amp;"9"))</f>
        <v>ZZZ9</v>
      </c>
      <c r="L43" s="100">
        <f t="shared" si="0"/>
        <v>999</v>
      </c>
      <c r="M43" s="122">
        <f t="shared" si="1"/>
        <v>999</v>
      </c>
      <c r="N43" s="119"/>
      <c r="O43" s="51"/>
      <c r="P43" s="66">
        <f t="shared" si="2"/>
        <v>999</v>
      </c>
      <c r="Q43" s="51"/>
    </row>
    <row r="44" spans="1:17" s="11" customFormat="1" ht="18.899999999999999" customHeight="1" x14ac:dyDescent="0.25">
      <c r="A44" s="101">
        <v>38</v>
      </c>
      <c r="B44" s="49"/>
      <c r="C44" s="49"/>
      <c r="D44" s="50"/>
      <c r="E44" s="114"/>
      <c r="F44" s="51"/>
      <c r="G44" s="51"/>
      <c r="H44" s="220"/>
      <c r="I44" s="123"/>
      <c r="J44" s="98" t="e">
        <f>IF(AND(Q44="",#REF!&gt;0,#REF!&lt;5),K44,)</f>
        <v>#REF!</v>
      </c>
      <c r="K44" s="96" t="str">
        <f>IF(D44="","ZZZ9",IF(AND(#REF!&gt;0,#REF!&lt;5),D44&amp;#REF!,D44&amp;"9"))</f>
        <v>ZZZ9</v>
      </c>
      <c r="L44" s="100">
        <f t="shared" si="0"/>
        <v>999</v>
      </c>
      <c r="M44" s="122">
        <f t="shared" si="1"/>
        <v>999</v>
      </c>
      <c r="N44" s="119"/>
      <c r="O44" s="51"/>
      <c r="P44" s="66">
        <f t="shared" si="2"/>
        <v>999</v>
      </c>
      <c r="Q44" s="51"/>
    </row>
    <row r="45" spans="1:17" s="11" customFormat="1" ht="18.899999999999999" customHeight="1" x14ac:dyDescent="0.25">
      <c r="A45" s="101">
        <v>39</v>
      </c>
      <c r="B45" s="49"/>
      <c r="C45" s="49"/>
      <c r="D45" s="50"/>
      <c r="E45" s="114"/>
      <c r="F45" s="51"/>
      <c r="G45" s="51"/>
      <c r="H45" s="220"/>
      <c r="I45" s="123"/>
      <c r="J45" s="98" t="e">
        <f>IF(AND(Q45="",#REF!&gt;0,#REF!&lt;5),K45,)</f>
        <v>#REF!</v>
      </c>
      <c r="K45" s="96" t="str">
        <f>IF(D45="","ZZZ9",IF(AND(#REF!&gt;0,#REF!&lt;5),D45&amp;#REF!,D45&amp;"9"))</f>
        <v>ZZZ9</v>
      </c>
      <c r="L45" s="100">
        <f t="shared" si="0"/>
        <v>999</v>
      </c>
      <c r="M45" s="122">
        <f t="shared" si="1"/>
        <v>999</v>
      </c>
      <c r="N45" s="119"/>
      <c r="O45" s="51"/>
      <c r="P45" s="66">
        <f t="shared" si="2"/>
        <v>999</v>
      </c>
      <c r="Q45" s="51"/>
    </row>
    <row r="46" spans="1:17" s="11" customFormat="1" ht="18.899999999999999" customHeight="1" x14ac:dyDescent="0.25">
      <c r="A46" s="101">
        <v>40</v>
      </c>
      <c r="B46" s="49"/>
      <c r="C46" s="49"/>
      <c r="D46" s="50"/>
      <c r="E46" s="114"/>
      <c r="F46" s="51"/>
      <c r="G46" s="51"/>
      <c r="H46" s="220"/>
      <c r="I46" s="123"/>
      <c r="J46" s="98" t="e">
        <f>IF(AND(Q46="",#REF!&gt;0,#REF!&lt;5),K46,)</f>
        <v>#REF!</v>
      </c>
      <c r="K46" s="96" t="str">
        <f>IF(D46="","ZZZ9",IF(AND(#REF!&gt;0,#REF!&lt;5),D46&amp;#REF!,D46&amp;"9"))</f>
        <v>ZZZ9</v>
      </c>
      <c r="L46" s="100">
        <f t="shared" si="0"/>
        <v>999</v>
      </c>
      <c r="M46" s="122">
        <f t="shared" si="1"/>
        <v>999</v>
      </c>
      <c r="N46" s="119"/>
      <c r="O46" s="51"/>
      <c r="P46" s="66">
        <f t="shared" si="2"/>
        <v>999</v>
      </c>
      <c r="Q46" s="51"/>
    </row>
    <row r="47" spans="1:17" s="11" customFormat="1" ht="18.899999999999999" customHeight="1" x14ac:dyDescent="0.25">
      <c r="A47" s="101">
        <v>41</v>
      </c>
      <c r="B47" s="49"/>
      <c r="C47" s="49"/>
      <c r="D47" s="50"/>
      <c r="E47" s="114"/>
      <c r="F47" s="51"/>
      <c r="G47" s="51"/>
      <c r="H47" s="220"/>
      <c r="I47" s="123"/>
      <c r="J47" s="98" t="e">
        <f>IF(AND(Q47="",#REF!&gt;0,#REF!&lt;5),K47,)</f>
        <v>#REF!</v>
      </c>
      <c r="K47" s="96" t="str">
        <f>IF(D47="","ZZZ9",IF(AND(#REF!&gt;0,#REF!&lt;5),D47&amp;#REF!,D47&amp;"9"))</f>
        <v>ZZZ9</v>
      </c>
      <c r="L47" s="100">
        <f t="shared" si="0"/>
        <v>999</v>
      </c>
      <c r="M47" s="122">
        <f t="shared" si="1"/>
        <v>999</v>
      </c>
      <c r="N47" s="119"/>
      <c r="O47" s="51"/>
      <c r="P47" s="66">
        <f t="shared" si="2"/>
        <v>999</v>
      </c>
      <c r="Q47" s="51"/>
    </row>
    <row r="48" spans="1:17" s="11" customFormat="1" ht="18.899999999999999" customHeight="1" x14ac:dyDescent="0.25">
      <c r="A48" s="101">
        <v>42</v>
      </c>
      <c r="B48" s="49"/>
      <c r="C48" s="49"/>
      <c r="D48" s="50"/>
      <c r="E48" s="114"/>
      <c r="F48" s="51"/>
      <c r="G48" s="51"/>
      <c r="H48" s="220"/>
      <c r="I48" s="123"/>
      <c r="J48" s="98" t="e">
        <f>IF(AND(Q48="",#REF!&gt;0,#REF!&lt;5),K48,)</f>
        <v>#REF!</v>
      </c>
      <c r="K48" s="96" t="str">
        <f>IF(D48="","ZZZ9",IF(AND(#REF!&gt;0,#REF!&lt;5),D48&amp;#REF!,D48&amp;"9"))</f>
        <v>ZZZ9</v>
      </c>
      <c r="L48" s="100">
        <f t="shared" si="0"/>
        <v>999</v>
      </c>
      <c r="M48" s="122">
        <f t="shared" si="1"/>
        <v>999</v>
      </c>
      <c r="N48" s="119"/>
      <c r="O48" s="51"/>
      <c r="P48" s="66">
        <f t="shared" si="2"/>
        <v>999</v>
      </c>
      <c r="Q48" s="51"/>
    </row>
    <row r="49" spans="1:17" s="11" customFormat="1" ht="18.899999999999999" customHeight="1" x14ac:dyDescent="0.25">
      <c r="A49" s="101">
        <v>43</v>
      </c>
      <c r="B49" s="49"/>
      <c r="C49" s="49"/>
      <c r="D49" s="50"/>
      <c r="E49" s="114"/>
      <c r="F49" s="51"/>
      <c r="G49" s="51"/>
      <c r="H49" s="220"/>
      <c r="I49" s="123"/>
      <c r="J49" s="98" t="e">
        <f>IF(AND(Q49="",#REF!&gt;0,#REF!&lt;5),K49,)</f>
        <v>#REF!</v>
      </c>
      <c r="K49" s="96" t="str">
        <f>IF(D49="","ZZZ9",IF(AND(#REF!&gt;0,#REF!&lt;5),D49&amp;#REF!,D49&amp;"9"))</f>
        <v>ZZZ9</v>
      </c>
      <c r="L49" s="100">
        <f t="shared" si="0"/>
        <v>999</v>
      </c>
      <c r="M49" s="122">
        <f t="shared" si="1"/>
        <v>999</v>
      </c>
      <c r="N49" s="119"/>
      <c r="O49" s="51"/>
      <c r="P49" s="66">
        <f t="shared" si="2"/>
        <v>999</v>
      </c>
      <c r="Q49" s="51"/>
    </row>
    <row r="50" spans="1:17" s="11" customFormat="1" ht="18.899999999999999" customHeight="1" x14ac:dyDescent="0.25">
      <c r="A50" s="101">
        <v>44</v>
      </c>
      <c r="B50" s="49"/>
      <c r="C50" s="49"/>
      <c r="D50" s="50"/>
      <c r="E50" s="114"/>
      <c r="F50" s="51"/>
      <c r="G50" s="51"/>
      <c r="H50" s="220"/>
      <c r="I50" s="123"/>
      <c r="J50" s="98" t="e">
        <f>IF(AND(Q50="",#REF!&gt;0,#REF!&lt;5),K50,)</f>
        <v>#REF!</v>
      </c>
      <c r="K50" s="96" t="str">
        <f>IF(D50="","ZZZ9",IF(AND(#REF!&gt;0,#REF!&lt;5),D50&amp;#REF!,D50&amp;"9"))</f>
        <v>ZZZ9</v>
      </c>
      <c r="L50" s="100">
        <f t="shared" si="0"/>
        <v>999</v>
      </c>
      <c r="M50" s="122">
        <f t="shared" si="1"/>
        <v>999</v>
      </c>
      <c r="N50" s="119"/>
      <c r="O50" s="51"/>
      <c r="P50" s="66">
        <f t="shared" si="2"/>
        <v>999</v>
      </c>
      <c r="Q50" s="51"/>
    </row>
    <row r="51" spans="1:17" s="11" customFormat="1" ht="18.899999999999999" customHeight="1" x14ac:dyDescent="0.25">
      <c r="A51" s="101">
        <v>45</v>
      </c>
      <c r="B51" s="49"/>
      <c r="C51" s="49"/>
      <c r="D51" s="50"/>
      <c r="E51" s="114"/>
      <c r="F51" s="51"/>
      <c r="G51" s="51"/>
      <c r="H51" s="220"/>
      <c r="I51" s="123"/>
      <c r="J51" s="98" t="e">
        <f>IF(AND(Q51="",#REF!&gt;0,#REF!&lt;5),K51,)</f>
        <v>#REF!</v>
      </c>
      <c r="K51" s="96" t="str">
        <f>IF(D51="","ZZZ9",IF(AND(#REF!&gt;0,#REF!&lt;5),D51&amp;#REF!,D51&amp;"9"))</f>
        <v>ZZZ9</v>
      </c>
      <c r="L51" s="100">
        <f t="shared" si="0"/>
        <v>999</v>
      </c>
      <c r="M51" s="122">
        <f t="shared" si="1"/>
        <v>999</v>
      </c>
      <c r="N51" s="119"/>
      <c r="O51" s="51"/>
      <c r="P51" s="66">
        <f t="shared" si="2"/>
        <v>999</v>
      </c>
      <c r="Q51" s="51"/>
    </row>
    <row r="52" spans="1:17" s="11" customFormat="1" ht="18.899999999999999" customHeight="1" x14ac:dyDescent="0.25">
      <c r="A52" s="101">
        <v>46</v>
      </c>
      <c r="B52" s="49"/>
      <c r="C52" s="49"/>
      <c r="D52" s="50"/>
      <c r="E52" s="114"/>
      <c r="F52" s="51"/>
      <c r="G52" s="51"/>
      <c r="H52" s="220"/>
      <c r="I52" s="123"/>
      <c r="J52" s="98" t="e">
        <f>IF(AND(Q52="",#REF!&gt;0,#REF!&lt;5),K52,)</f>
        <v>#REF!</v>
      </c>
      <c r="K52" s="96" t="str">
        <f>IF(D52="","ZZZ9",IF(AND(#REF!&gt;0,#REF!&lt;5),D52&amp;#REF!,D52&amp;"9"))</f>
        <v>ZZZ9</v>
      </c>
      <c r="L52" s="100">
        <f t="shared" si="0"/>
        <v>999</v>
      </c>
      <c r="M52" s="122">
        <f t="shared" si="1"/>
        <v>999</v>
      </c>
      <c r="N52" s="119"/>
      <c r="O52" s="51"/>
      <c r="P52" s="66">
        <f t="shared" si="2"/>
        <v>999</v>
      </c>
      <c r="Q52" s="51"/>
    </row>
    <row r="53" spans="1:17" s="11" customFormat="1" ht="18.899999999999999" customHeight="1" x14ac:dyDescent="0.25">
      <c r="A53" s="101">
        <v>47</v>
      </c>
      <c r="B53" s="49"/>
      <c r="C53" s="49"/>
      <c r="D53" s="50"/>
      <c r="E53" s="114"/>
      <c r="F53" s="51"/>
      <c r="G53" s="51"/>
      <c r="H53" s="220"/>
      <c r="I53" s="123"/>
      <c r="J53" s="98" t="e">
        <f>IF(AND(Q53="",#REF!&gt;0,#REF!&lt;5),K53,)</f>
        <v>#REF!</v>
      </c>
      <c r="K53" s="96" t="str">
        <f>IF(D53="","ZZZ9",IF(AND(#REF!&gt;0,#REF!&lt;5),D53&amp;#REF!,D53&amp;"9"))</f>
        <v>ZZZ9</v>
      </c>
      <c r="L53" s="100">
        <f t="shared" si="0"/>
        <v>999</v>
      </c>
      <c r="M53" s="122">
        <f t="shared" si="1"/>
        <v>999</v>
      </c>
      <c r="N53" s="119"/>
      <c r="O53" s="51"/>
      <c r="P53" s="66">
        <f t="shared" si="2"/>
        <v>999</v>
      </c>
      <c r="Q53" s="51"/>
    </row>
    <row r="54" spans="1:17" s="11" customFormat="1" ht="18.899999999999999" customHeight="1" x14ac:dyDescent="0.25">
      <c r="A54" s="101">
        <v>48</v>
      </c>
      <c r="B54" s="49"/>
      <c r="C54" s="49"/>
      <c r="D54" s="50"/>
      <c r="E54" s="114"/>
      <c r="F54" s="51"/>
      <c r="G54" s="51"/>
      <c r="H54" s="220"/>
      <c r="I54" s="123"/>
      <c r="J54" s="98" t="e">
        <f>IF(AND(Q54="",#REF!&gt;0,#REF!&lt;5),K54,)</f>
        <v>#REF!</v>
      </c>
      <c r="K54" s="96" t="str">
        <f>IF(D54="","ZZZ9",IF(AND(#REF!&gt;0,#REF!&lt;5),D54&amp;#REF!,D54&amp;"9"))</f>
        <v>ZZZ9</v>
      </c>
      <c r="L54" s="100">
        <f t="shared" si="0"/>
        <v>999</v>
      </c>
      <c r="M54" s="122">
        <f t="shared" si="1"/>
        <v>999</v>
      </c>
      <c r="N54" s="119"/>
      <c r="O54" s="51"/>
      <c r="P54" s="66">
        <f t="shared" si="2"/>
        <v>999</v>
      </c>
      <c r="Q54" s="51"/>
    </row>
    <row r="55" spans="1:17" s="11" customFormat="1" ht="18.899999999999999" customHeight="1" x14ac:dyDescent="0.25">
      <c r="A55" s="101">
        <v>49</v>
      </c>
      <c r="B55" s="49"/>
      <c r="C55" s="49"/>
      <c r="D55" s="50"/>
      <c r="E55" s="114"/>
      <c r="F55" s="51"/>
      <c r="G55" s="51"/>
      <c r="H55" s="220"/>
      <c r="I55" s="123"/>
      <c r="J55" s="98" t="e">
        <f>IF(AND(Q55="",#REF!&gt;0,#REF!&lt;5),K55,)</f>
        <v>#REF!</v>
      </c>
      <c r="K55" s="96" t="str">
        <f>IF(D55="","ZZZ9",IF(AND(#REF!&gt;0,#REF!&lt;5),D55&amp;#REF!,D55&amp;"9"))</f>
        <v>ZZZ9</v>
      </c>
      <c r="L55" s="100">
        <f t="shared" si="0"/>
        <v>999</v>
      </c>
      <c r="M55" s="122">
        <f t="shared" si="1"/>
        <v>999</v>
      </c>
      <c r="N55" s="119"/>
      <c r="O55" s="51"/>
      <c r="P55" s="66">
        <f t="shared" si="2"/>
        <v>999</v>
      </c>
      <c r="Q55" s="51"/>
    </row>
    <row r="56" spans="1:17" s="11" customFormat="1" ht="18.899999999999999" customHeight="1" x14ac:dyDescent="0.25">
      <c r="A56" s="101">
        <v>50</v>
      </c>
      <c r="B56" s="49"/>
      <c r="C56" s="49"/>
      <c r="D56" s="50"/>
      <c r="E56" s="114"/>
      <c r="F56" s="51"/>
      <c r="G56" s="51"/>
      <c r="H56" s="220"/>
      <c r="I56" s="123"/>
      <c r="J56" s="98" t="e">
        <f>IF(AND(Q56="",#REF!&gt;0,#REF!&lt;5),K56,)</f>
        <v>#REF!</v>
      </c>
      <c r="K56" s="96" t="str">
        <f>IF(D56="","ZZZ9",IF(AND(#REF!&gt;0,#REF!&lt;5),D56&amp;#REF!,D56&amp;"9"))</f>
        <v>ZZZ9</v>
      </c>
      <c r="L56" s="100">
        <f t="shared" si="0"/>
        <v>999</v>
      </c>
      <c r="M56" s="122">
        <f t="shared" si="1"/>
        <v>999</v>
      </c>
      <c r="N56" s="119"/>
      <c r="O56" s="51"/>
      <c r="P56" s="66">
        <f t="shared" si="2"/>
        <v>999</v>
      </c>
      <c r="Q56" s="51"/>
    </row>
    <row r="57" spans="1:17" s="11" customFormat="1" ht="18.899999999999999" customHeight="1" x14ac:dyDescent="0.25">
      <c r="A57" s="101">
        <v>51</v>
      </c>
      <c r="B57" s="49"/>
      <c r="C57" s="49"/>
      <c r="D57" s="50"/>
      <c r="E57" s="114"/>
      <c r="F57" s="51"/>
      <c r="G57" s="51"/>
      <c r="H57" s="220"/>
      <c r="I57" s="123"/>
      <c r="J57" s="98" t="e">
        <f>IF(AND(Q57="",#REF!&gt;0,#REF!&lt;5),K57,)</f>
        <v>#REF!</v>
      </c>
      <c r="K57" s="96" t="str">
        <f>IF(D57="","ZZZ9",IF(AND(#REF!&gt;0,#REF!&lt;5),D57&amp;#REF!,D57&amp;"9"))</f>
        <v>ZZZ9</v>
      </c>
      <c r="L57" s="100">
        <f t="shared" si="0"/>
        <v>999</v>
      </c>
      <c r="M57" s="122">
        <f t="shared" si="1"/>
        <v>999</v>
      </c>
      <c r="N57" s="119"/>
      <c r="O57" s="51"/>
      <c r="P57" s="66">
        <f t="shared" si="2"/>
        <v>999</v>
      </c>
      <c r="Q57" s="51"/>
    </row>
    <row r="58" spans="1:17" s="11" customFormat="1" ht="18.899999999999999" customHeight="1" x14ac:dyDescent="0.25">
      <c r="A58" s="101">
        <v>52</v>
      </c>
      <c r="B58" s="49"/>
      <c r="C58" s="49"/>
      <c r="D58" s="50"/>
      <c r="E58" s="114"/>
      <c r="F58" s="51"/>
      <c r="G58" s="51"/>
      <c r="H58" s="220"/>
      <c r="I58" s="123"/>
      <c r="J58" s="98" t="e">
        <f>IF(AND(Q58="",#REF!&gt;0,#REF!&lt;5),K58,)</f>
        <v>#REF!</v>
      </c>
      <c r="K58" s="96" t="str">
        <f>IF(D58="","ZZZ9",IF(AND(#REF!&gt;0,#REF!&lt;5),D58&amp;#REF!,D58&amp;"9"))</f>
        <v>ZZZ9</v>
      </c>
      <c r="L58" s="100">
        <f t="shared" si="0"/>
        <v>999</v>
      </c>
      <c r="M58" s="122">
        <f t="shared" si="1"/>
        <v>999</v>
      </c>
      <c r="N58" s="119"/>
      <c r="O58" s="51"/>
      <c r="P58" s="66">
        <f t="shared" si="2"/>
        <v>999</v>
      </c>
      <c r="Q58" s="51"/>
    </row>
    <row r="59" spans="1:17" s="11" customFormat="1" ht="18.899999999999999" customHeight="1" x14ac:dyDescent="0.25">
      <c r="A59" s="101">
        <v>53</v>
      </c>
      <c r="B59" s="49"/>
      <c r="C59" s="49"/>
      <c r="D59" s="50"/>
      <c r="E59" s="114"/>
      <c r="F59" s="51"/>
      <c r="G59" s="51"/>
      <c r="H59" s="220"/>
      <c r="I59" s="123"/>
      <c r="J59" s="98" t="e">
        <f>IF(AND(Q59="",#REF!&gt;0,#REF!&lt;5),K59,)</f>
        <v>#REF!</v>
      </c>
      <c r="K59" s="96" t="str">
        <f>IF(D59="","ZZZ9",IF(AND(#REF!&gt;0,#REF!&lt;5),D59&amp;#REF!,D59&amp;"9"))</f>
        <v>ZZZ9</v>
      </c>
      <c r="L59" s="100">
        <f t="shared" si="0"/>
        <v>999</v>
      </c>
      <c r="M59" s="122">
        <f t="shared" si="1"/>
        <v>999</v>
      </c>
      <c r="N59" s="119"/>
      <c r="O59" s="51"/>
      <c r="P59" s="66">
        <f t="shared" si="2"/>
        <v>999</v>
      </c>
      <c r="Q59" s="51"/>
    </row>
    <row r="60" spans="1:17" s="11" customFormat="1" ht="18.899999999999999" customHeight="1" x14ac:dyDescent="0.25">
      <c r="A60" s="101">
        <v>54</v>
      </c>
      <c r="B60" s="49"/>
      <c r="C60" s="49"/>
      <c r="D60" s="50"/>
      <c r="E60" s="114"/>
      <c r="F60" s="51"/>
      <c r="G60" s="51"/>
      <c r="H60" s="220"/>
      <c r="I60" s="123"/>
      <c r="J60" s="98" t="e">
        <f>IF(AND(Q60="",#REF!&gt;0,#REF!&lt;5),K60,)</f>
        <v>#REF!</v>
      </c>
      <c r="K60" s="96" t="str">
        <f>IF(D60="","ZZZ9",IF(AND(#REF!&gt;0,#REF!&lt;5),D60&amp;#REF!,D60&amp;"9"))</f>
        <v>ZZZ9</v>
      </c>
      <c r="L60" s="100">
        <f t="shared" si="0"/>
        <v>999</v>
      </c>
      <c r="M60" s="122">
        <f t="shared" si="1"/>
        <v>999</v>
      </c>
      <c r="N60" s="119"/>
      <c r="O60" s="51"/>
      <c r="P60" s="66">
        <f t="shared" si="2"/>
        <v>999</v>
      </c>
      <c r="Q60" s="51"/>
    </row>
    <row r="61" spans="1:17" s="11" customFormat="1" ht="18.899999999999999" customHeight="1" x14ac:dyDescent="0.25">
      <c r="A61" s="101">
        <v>55</v>
      </c>
      <c r="B61" s="49"/>
      <c r="C61" s="49"/>
      <c r="D61" s="50"/>
      <c r="E61" s="114"/>
      <c r="F61" s="51"/>
      <c r="G61" s="51"/>
      <c r="H61" s="220"/>
      <c r="I61" s="123"/>
      <c r="J61" s="98" t="e">
        <f>IF(AND(Q61="",#REF!&gt;0,#REF!&lt;5),K61,)</f>
        <v>#REF!</v>
      </c>
      <c r="K61" s="96" t="str">
        <f>IF(D61="","ZZZ9",IF(AND(#REF!&gt;0,#REF!&lt;5),D61&amp;#REF!,D61&amp;"9"))</f>
        <v>ZZZ9</v>
      </c>
      <c r="L61" s="100">
        <f t="shared" si="0"/>
        <v>999</v>
      </c>
      <c r="M61" s="122">
        <f t="shared" si="1"/>
        <v>999</v>
      </c>
      <c r="N61" s="119"/>
      <c r="O61" s="51"/>
      <c r="P61" s="66">
        <f t="shared" si="2"/>
        <v>999</v>
      </c>
      <c r="Q61" s="51"/>
    </row>
    <row r="62" spans="1:17" s="11" customFormat="1" ht="18.899999999999999" customHeight="1" x14ac:dyDescent="0.25">
      <c r="A62" s="101">
        <v>56</v>
      </c>
      <c r="B62" s="49"/>
      <c r="C62" s="49"/>
      <c r="D62" s="50"/>
      <c r="E62" s="114"/>
      <c r="F62" s="51"/>
      <c r="G62" s="51"/>
      <c r="H62" s="220"/>
      <c r="I62" s="123"/>
      <c r="J62" s="98" t="e">
        <f>IF(AND(Q62="",#REF!&gt;0,#REF!&lt;5),K62,)</f>
        <v>#REF!</v>
      </c>
      <c r="K62" s="96" t="str">
        <f>IF(D62="","ZZZ9",IF(AND(#REF!&gt;0,#REF!&lt;5),D62&amp;#REF!,D62&amp;"9"))</f>
        <v>ZZZ9</v>
      </c>
      <c r="L62" s="100">
        <f t="shared" si="0"/>
        <v>999</v>
      </c>
      <c r="M62" s="122">
        <f t="shared" si="1"/>
        <v>999</v>
      </c>
      <c r="N62" s="119"/>
      <c r="O62" s="51"/>
      <c r="P62" s="66">
        <f t="shared" si="2"/>
        <v>999</v>
      </c>
      <c r="Q62" s="51"/>
    </row>
    <row r="63" spans="1:17" s="11" customFormat="1" ht="18.899999999999999" customHeight="1" x14ac:dyDescent="0.25">
      <c r="A63" s="101">
        <v>57</v>
      </c>
      <c r="B63" s="49"/>
      <c r="C63" s="49"/>
      <c r="D63" s="50"/>
      <c r="E63" s="114"/>
      <c r="F63" s="51"/>
      <c r="G63" s="51"/>
      <c r="H63" s="220"/>
      <c r="I63" s="123"/>
      <c r="J63" s="98" t="e">
        <f>IF(AND(Q63="",#REF!&gt;0,#REF!&lt;5),K63,)</f>
        <v>#REF!</v>
      </c>
      <c r="K63" s="96" t="str">
        <f>IF(D63="","ZZZ9",IF(AND(#REF!&gt;0,#REF!&lt;5),D63&amp;#REF!,D63&amp;"9"))</f>
        <v>ZZZ9</v>
      </c>
      <c r="L63" s="100">
        <f t="shared" si="0"/>
        <v>999</v>
      </c>
      <c r="M63" s="122">
        <f t="shared" si="1"/>
        <v>999</v>
      </c>
      <c r="N63" s="119"/>
      <c r="O63" s="51"/>
      <c r="P63" s="66">
        <f t="shared" si="2"/>
        <v>999</v>
      </c>
      <c r="Q63" s="51"/>
    </row>
    <row r="64" spans="1:17" s="11" customFormat="1" ht="18.899999999999999" customHeight="1" x14ac:dyDescent="0.25">
      <c r="A64" s="101">
        <v>58</v>
      </c>
      <c r="B64" s="49"/>
      <c r="C64" s="49"/>
      <c r="D64" s="50"/>
      <c r="E64" s="114"/>
      <c r="F64" s="51"/>
      <c r="G64" s="51"/>
      <c r="H64" s="220"/>
      <c r="I64" s="123"/>
      <c r="J64" s="98" t="e">
        <f>IF(AND(Q64="",#REF!&gt;0,#REF!&lt;5),K64,)</f>
        <v>#REF!</v>
      </c>
      <c r="K64" s="96" t="str">
        <f>IF(D64="","ZZZ9",IF(AND(#REF!&gt;0,#REF!&lt;5),D64&amp;#REF!,D64&amp;"9"))</f>
        <v>ZZZ9</v>
      </c>
      <c r="L64" s="100">
        <f t="shared" si="0"/>
        <v>999</v>
      </c>
      <c r="M64" s="122">
        <f t="shared" si="1"/>
        <v>999</v>
      </c>
      <c r="N64" s="119"/>
      <c r="O64" s="51"/>
      <c r="P64" s="66">
        <f t="shared" si="2"/>
        <v>999</v>
      </c>
      <c r="Q64" s="51"/>
    </row>
    <row r="65" spans="1:17" s="11" customFormat="1" ht="18.899999999999999" customHeight="1" x14ac:dyDescent="0.25">
      <c r="A65" s="101">
        <v>59</v>
      </c>
      <c r="B65" s="49"/>
      <c r="C65" s="49"/>
      <c r="D65" s="50"/>
      <c r="E65" s="114"/>
      <c r="F65" s="51"/>
      <c r="G65" s="51"/>
      <c r="H65" s="220"/>
      <c r="I65" s="123"/>
      <c r="J65" s="98" t="e">
        <f>IF(AND(Q65="",#REF!&gt;0,#REF!&lt;5),K65,)</f>
        <v>#REF!</v>
      </c>
      <c r="K65" s="96" t="str">
        <f>IF(D65="","ZZZ9",IF(AND(#REF!&gt;0,#REF!&lt;5),D65&amp;#REF!,D65&amp;"9"))</f>
        <v>ZZZ9</v>
      </c>
      <c r="L65" s="100">
        <f t="shared" si="0"/>
        <v>999</v>
      </c>
      <c r="M65" s="122">
        <f t="shared" si="1"/>
        <v>999</v>
      </c>
      <c r="N65" s="119"/>
      <c r="O65" s="51"/>
      <c r="P65" s="66">
        <f t="shared" si="2"/>
        <v>999</v>
      </c>
      <c r="Q65" s="51"/>
    </row>
    <row r="66" spans="1:17" s="11" customFormat="1" ht="18.899999999999999" customHeight="1" x14ac:dyDescent="0.25">
      <c r="A66" s="101">
        <v>60</v>
      </c>
      <c r="B66" s="49"/>
      <c r="C66" s="49"/>
      <c r="D66" s="50"/>
      <c r="E66" s="114"/>
      <c r="F66" s="51"/>
      <c r="G66" s="51"/>
      <c r="H66" s="220"/>
      <c r="I66" s="123"/>
      <c r="J66" s="98" t="e">
        <f>IF(AND(Q66="",#REF!&gt;0,#REF!&lt;5),K66,)</f>
        <v>#REF!</v>
      </c>
      <c r="K66" s="96" t="str">
        <f>IF(D66="","ZZZ9",IF(AND(#REF!&gt;0,#REF!&lt;5),D66&amp;#REF!,D66&amp;"9"))</f>
        <v>ZZZ9</v>
      </c>
      <c r="L66" s="100">
        <f t="shared" si="0"/>
        <v>999</v>
      </c>
      <c r="M66" s="122">
        <f t="shared" si="1"/>
        <v>999</v>
      </c>
      <c r="N66" s="119"/>
      <c r="O66" s="51"/>
      <c r="P66" s="66">
        <f t="shared" si="2"/>
        <v>999</v>
      </c>
      <c r="Q66" s="51"/>
    </row>
    <row r="67" spans="1:17" s="11" customFormat="1" ht="18.899999999999999" customHeight="1" x14ac:dyDescent="0.25">
      <c r="A67" s="101">
        <v>61</v>
      </c>
      <c r="B67" s="49"/>
      <c r="C67" s="49"/>
      <c r="D67" s="50"/>
      <c r="E67" s="114"/>
      <c r="F67" s="51"/>
      <c r="G67" s="51"/>
      <c r="H67" s="220"/>
      <c r="I67" s="123"/>
      <c r="J67" s="98" t="e">
        <f>IF(AND(Q67="",#REF!&gt;0,#REF!&lt;5),K67,)</f>
        <v>#REF!</v>
      </c>
      <c r="K67" s="96" t="str">
        <f>IF(D67="","ZZZ9",IF(AND(#REF!&gt;0,#REF!&lt;5),D67&amp;#REF!,D67&amp;"9"))</f>
        <v>ZZZ9</v>
      </c>
      <c r="L67" s="100">
        <f t="shared" si="0"/>
        <v>999</v>
      </c>
      <c r="M67" s="122">
        <f t="shared" si="1"/>
        <v>999</v>
      </c>
      <c r="N67" s="119"/>
      <c r="O67" s="51"/>
      <c r="P67" s="66">
        <f t="shared" si="2"/>
        <v>999</v>
      </c>
      <c r="Q67" s="51"/>
    </row>
    <row r="68" spans="1:17" s="11" customFormat="1" ht="18.899999999999999" customHeight="1" x14ac:dyDescent="0.25">
      <c r="A68" s="101">
        <v>62</v>
      </c>
      <c r="B68" s="49"/>
      <c r="C68" s="49"/>
      <c r="D68" s="50"/>
      <c r="E68" s="114"/>
      <c r="F68" s="51"/>
      <c r="G68" s="51"/>
      <c r="H68" s="220"/>
      <c r="I68" s="123"/>
      <c r="J68" s="98" t="e">
        <f>IF(AND(Q68="",#REF!&gt;0,#REF!&lt;5),K68,)</f>
        <v>#REF!</v>
      </c>
      <c r="K68" s="96" t="str">
        <f>IF(D68="","ZZZ9",IF(AND(#REF!&gt;0,#REF!&lt;5),D68&amp;#REF!,D68&amp;"9"))</f>
        <v>ZZZ9</v>
      </c>
      <c r="L68" s="100">
        <f t="shared" si="0"/>
        <v>999</v>
      </c>
      <c r="M68" s="122">
        <f t="shared" si="1"/>
        <v>999</v>
      </c>
      <c r="N68" s="119"/>
      <c r="O68" s="51"/>
      <c r="P68" s="66">
        <f t="shared" si="2"/>
        <v>999</v>
      </c>
      <c r="Q68" s="51"/>
    </row>
    <row r="69" spans="1:17" s="11" customFormat="1" ht="18.899999999999999" customHeight="1" x14ac:dyDescent="0.25">
      <c r="A69" s="101">
        <v>63</v>
      </c>
      <c r="B69" s="49"/>
      <c r="C69" s="49"/>
      <c r="D69" s="50"/>
      <c r="E69" s="114"/>
      <c r="F69" s="51"/>
      <c r="G69" s="51"/>
      <c r="H69" s="220"/>
      <c r="I69" s="123"/>
      <c r="J69" s="98" t="e">
        <f>IF(AND(Q69="",#REF!&gt;0,#REF!&lt;5),K69,)</f>
        <v>#REF!</v>
      </c>
      <c r="K69" s="96" t="str">
        <f>IF(D69="","ZZZ9",IF(AND(#REF!&gt;0,#REF!&lt;5),D69&amp;#REF!,D69&amp;"9"))</f>
        <v>ZZZ9</v>
      </c>
      <c r="L69" s="100">
        <f t="shared" si="0"/>
        <v>999</v>
      </c>
      <c r="M69" s="122">
        <f t="shared" si="1"/>
        <v>999</v>
      </c>
      <c r="N69" s="119"/>
      <c r="O69" s="51"/>
      <c r="P69" s="66">
        <f t="shared" si="2"/>
        <v>999</v>
      </c>
      <c r="Q69" s="51"/>
    </row>
    <row r="70" spans="1:17" s="11" customFormat="1" ht="18.899999999999999" customHeight="1" x14ac:dyDescent="0.25">
      <c r="A70" s="101">
        <v>64</v>
      </c>
      <c r="B70" s="49"/>
      <c r="C70" s="49"/>
      <c r="D70" s="50"/>
      <c r="E70" s="114"/>
      <c r="F70" s="51"/>
      <c r="G70" s="51"/>
      <c r="H70" s="220"/>
      <c r="I70" s="123"/>
      <c r="J70" s="98" t="e">
        <f>IF(AND(Q70="",#REF!&gt;0,#REF!&lt;5),K70,)</f>
        <v>#REF!</v>
      </c>
      <c r="K70" s="96" t="str">
        <f>IF(D70="","ZZZ9",IF(AND(#REF!&gt;0,#REF!&lt;5),D70&amp;#REF!,D70&amp;"9"))</f>
        <v>ZZZ9</v>
      </c>
      <c r="L70" s="100">
        <f t="shared" si="0"/>
        <v>999</v>
      </c>
      <c r="M70" s="122">
        <f t="shared" si="1"/>
        <v>999</v>
      </c>
      <c r="N70" s="119"/>
      <c r="O70" s="51"/>
      <c r="P70" s="66">
        <f t="shared" si="2"/>
        <v>999</v>
      </c>
      <c r="Q70" s="51"/>
    </row>
    <row r="71" spans="1:17" s="11" customFormat="1" ht="18.899999999999999" customHeight="1" x14ac:dyDescent="0.25">
      <c r="A71" s="101">
        <v>65</v>
      </c>
      <c r="B71" s="49"/>
      <c r="C71" s="49"/>
      <c r="D71" s="50"/>
      <c r="E71" s="114"/>
      <c r="F71" s="51"/>
      <c r="G71" s="51"/>
      <c r="H71" s="220"/>
      <c r="I71" s="123"/>
      <c r="J71" s="98" t="e">
        <f>IF(AND(Q71="",#REF!&gt;0,#REF!&lt;5),K71,)</f>
        <v>#REF!</v>
      </c>
      <c r="K71" s="96" t="str">
        <f>IF(D71="","ZZZ9",IF(AND(#REF!&gt;0,#REF!&lt;5),D71&amp;#REF!,D71&amp;"9"))</f>
        <v>ZZZ9</v>
      </c>
      <c r="L71" s="100">
        <f t="shared" si="0"/>
        <v>999</v>
      </c>
      <c r="M71" s="122">
        <f t="shared" si="1"/>
        <v>999</v>
      </c>
      <c r="N71" s="119"/>
      <c r="O71" s="51"/>
      <c r="P71" s="66">
        <f t="shared" si="2"/>
        <v>999</v>
      </c>
      <c r="Q71" s="51"/>
    </row>
    <row r="72" spans="1:17" s="11" customFormat="1" ht="18.899999999999999" customHeight="1" x14ac:dyDescent="0.25">
      <c r="A72" s="101">
        <v>66</v>
      </c>
      <c r="B72" s="49"/>
      <c r="C72" s="49"/>
      <c r="D72" s="50"/>
      <c r="E72" s="114"/>
      <c r="F72" s="51"/>
      <c r="G72" s="51"/>
      <c r="H72" s="220"/>
      <c r="I72" s="123"/>
      <c r="J72" s="98" t="e">
        <f>IF(AND(Q72="",#REF!&gt;0,#REF!&lt;5),K72,)</f>
        <v>#REF!</v>
      </c>
      <c r="K72" s="96" t="str">
        <f>IF(D72="","ZZZ9",IF(AND(#REF!&gt;0,#REF!&lt;5),D72&amp;#REF!,D72&amp;"9"))</f>
        <v>ZZZ9</v>
      </c>
      <c r="L72" s="100">
        <f t="shared" si="0"/>
        <v>999</v>
      </c>
      <c r="M72" s="122">
        <f t="shared" si="1"/>
        <v>999</v>
      </c>
      <c r="N72" s="119"/>
      <c r="O72" s="51"/>
      <c r="P72" s="66">
        <f t="shared" si="2"/>
        <v>999</v>
      </c>
      <c r="Q72" s="51"/>
    </row>
    <row r="73" spans="1:17" s="11" customFormat="1" ht="18.899999999999999" customHeight="1" x14ac:dyDescent="0.25">
      <c r="A73" s="101">
        <v>67</v>
      </c>
      <c r="B73" s="49"/>
      <c r="C73" s="49"/>
      <c r="D73" s="50"/>
      <c r="E73" s="114"/>
      <c r="F73" s="51"/>
      <c r="G73" s="51"/>
      <c r="H73" s="220"/>
      <c r="I73" s="123"/>
      <c r="J73" s="98" t="e">
        <f>IF(AND(Q73="",#REF!&gt;0,#REF!&lt;5),K73,)</f>
        <v>#REF!</v>
      </c>
      <c r="K73" s="96" t="str">
        <f>IF(D73="","ZZZ9",IF(AND(#REF!&gt;0,#REF!&lt;5),D73&amp;#REF!,D73&amp;"9"))</f>
        <v>ZZZ9</v>
      </c>
      <c r="L73" s="100">
        <f t="shared" si="0"/>
        <v>999</v>
      </c>
      <c r="M73" s="122">
        <f t="shared" si="1"/>
        <v>999</v>
      </c>
      <c r="N73" s="119"/>
      <c r="O73" s="51"/>
      <c r="P73" s="66">
        <f t="shared" si="2"/>
        <v>999</v>
      </c>
      <c r="Q73" s="51"/>
    </row>
    <row r="74" spans="1:17" s="11" customFormat="1" ht="18.899999999999999" customHeight="1" x14ac:dyDescent="0.25">
      <c r="A74" s="101">
        <v>68</v>
      </c>
      <c r="B74" s="49"/>
      <c r="C74" s="49"/>
      <c r="D74" s="50"/>
      <c r="E74" s="114"/>
      <c r="F74" s="51"/>
      <c r="G74" s="51"/>
      <c r="H74" s="220"/>
      <c r="I74" s="123"/>
      <c r="J74" s="98" t="e">
        <f>IF(AND(Q74="",#REF!&gt;0,#REF!&lt;5),K74,)</f>
        <v>#REF!</v>
      </c>
      <c r="K74" s="96" t="str">
        <f>IF(D74="","ZZZ9",IF(AND(#REF!&gt;0,#REF!&lt;5),D74&amp;#REF!,D74&amp;"9"))</f>
        <v>ZZZ9</v>
      </c>
      <c r="L74" s="100">
        <f t="shared" si="0"/>
        <v>999</v>
      </c>
      <c r="M74" s="122">
        <f t="shared" si="1"/>
        <v>999</v>
      </c>
      <c r="N74" s="119"/>
      <c r="O74" s="51"/>
      <c r="P74" s="66">
        <f t="shared" si="2"/>
        <v>999</v>
      </c>
      <c r="Q74" s="51"/>
    </row>
    <row r="75" spans="1:17" s="11" customFormat="1" ht="18.899999999999999" customHeight="1" x14ac:dyDescent="0.25">
      <c r="A75" s="101">
        <v>69</v>
      </c>
      <c r="B75" s="49"/>
      <c r="C75" s="49"/>
      <c r="D75" s="50"/>
      <c r="E75" s="114"/>
      <c r="F75" s="51"/>
      <c r="G75" s="51"/>
      <c r="H75" s="220"/>
      <c r="I75" s="123"/>
      <c r="J75" s="98" t="e">
        <f>IF(AND(Q75="",#REF!&gt;0,#REF!&lt;5),K75,)</f>
        <v>#REF!</v>
      </c>
      <c r="K75" s="96" t="str">
        <f>IF(D75="","ZZZ9",IF(AND(#REF!&gt;0,#REF!&lt;5),D75&amp;#REF!,D75&amp;"9"))</f>
        <v>ZZZ9</v>
      </c>
      <c r="L75" s="100">
        <f t="shared" si="0"/>
        <v>999</v>
      </c>
      <c r="M75" s="122">
        <f t="shared" si="1"/>
        <v>999</v>
      </c>
      <c r="N75" s="119"/>
      <c r="O75" s="51"/>
      <c r="P75" s="66">
        <f t="shared" si="2"/>
        <v>999</v>
      </c>
      <c r="Q75" s="51"/>
    </row>
    <row r="76" spans="1:17" s="11" customFormat="1" ht="18.899999999999999" customHeight="1" x14ac:dyDescent="0.25">
      <c r="A76" s="101">
        <v>70</v>
      </c>
      <c r="B76" s="49"/>
      <c r="C76" s="49"/>
      <c r="D76" s="50"/>
      <c r="E76" s="114"/>
      <c r="F76" s="51"/>
      <c r="G76" s="51"/>
      <c r="H76" s="220"/>
      <c r="I76" s="123"/>
      <c r="J76" s="98" t="e">
        <f>IF(AND(Q76="",#REF!&gt;0,#REF!&lt;5),K76,)</f>
        <v>#REF!</v>
      </c>
      <c r="K76" s="96" t="str">
        <f>IF(D76="","ZZZ9",IF(AND(#REF!&gt;0,#REF!&lt;5),D76&amp;#REF!,D76&amp;"9"))</f>
        <v>ZZZ9</v>
      </c>
      <c r="L76" s="100">
        <f t="shared" si="0"/>
        <v>999</v>
      </c>
      <c r="M76" s="122">
        <f t="shared" si="1"/>
        <v>999</v>
      </c>
      <c r="N76" s="119"/>
      <c r="O76" s="51"/>
      <c r="P76" s="66">
        <f t="shared" si="2"/>
        <v>999</v>
      </c>
      <c r="Q76" s="51"/>
    </row>
    <row r="77" spans="1:17" s="11" customFormat="1" ht="18.899999999999999" customHeight="1" x14ac:dyDescent="0.25">
      <c r="A77" s="101">
        <v>71</v>
      </c>
      <c r="B77" s="49"/>
      <c r="C77" s="49"/>
      <c r="D77" s="50"/>
      <c r="E77" s="114"/>
      <c r="F77" s="51"/>
      <c r="G77" s="51"/>
      <c r="H77" s="220"/>
      <c r="I77" s="123"/>
      <c r="J77" s="98" t="e">
        <f>IF(AND(Q77="",#REF!&gt;0,#REF!&lt;5),K77,)</f>
        <v>#REF!</v>
      </c>
      <c r="K77" s="96" t="str">
        <f>IF(D77="","ZZZ9",IF(AND(#REF!&gt;0,#REF!&lt;5),D77&amp;#REF!,D77&amp;"9"))</f>
        <v>ZZZ9</v>
      </c>
      <c r="L77" s="100">
        <f t="shared" si="0"/>
        <v>999</v>
      </c>
      <c r="M77" s="122">
        <f t="shared" si="1"/>
        <v>999</v>
      </c>
      <c r="N77" s="119"/>
      <c r="O77" s="51"/>
      <c r="P77" s="66">
        <f t="shared" si="2"/>
        <v>999</v>
      </c>
      <c r="Q77" s="51"/>
    </row>
    <row r="78" spans="1:17" s="11" customFormat="1" ht="18.899999999999999" customHeight="1" x14ac:dyDescent="0.25">
      <c r="A78" s="101">
        <v>72</v>
      </c>
      <c r="B78" s="49"/>
      <c r="C78" s="49"/>
      <c r="D78" s="50"/>
      <c r="E78" s="114"/>
      <c r="F78" s="51"/>
      <c r="G78" s="51"/>
      <c r="H78" s="220"/>
      <c r="I78" s="123"/>
      <c r="J78" s="98" t="e">
        <f>IF(AND(Q78="",#REF!&gt;0,#REF!&lt;5),K78,)</f>
        <v>#REF!</v>
      </c>
      <c r="K78" s="96" t="str">
        <f>IF(D78="","ZZZ9",IF(AND(#REF!&gt;0,#REF!&lt;5),D78&amp;#REF!,D78&amp;"9"))</f>
        <v>ZZZ9</v>
      </c>
      <c r="L78" s="100">
        <f t="shared" si="0"/>
        <v>999</v>
      </c>
      <c r="M78" s="122">
        <f t="shared" si="1"/>
        <v>999</v>
      </c>
      <c r="N78" s="119"/>
      <c r="O78" s="51"/>
      <c r="P78" s="66">
        <f t="shared" si="2"/>
        <v>999</v>
      </c>
      <c r="Q78" s="51"/>
    </row>
    <row r="79" spans="1:17" s="11" customFormat="1" ht="18.899999999999999" customHeight="1" x14ac:dyDescent="0.25">
      <c r="A79" s="101">
        <v>73</v>
      </c>
      <c r="B79" s="49"/>
      <c r="C79" s="49"/>
      <c r="D79" s="50"/>
      <c r="E79" s="114"/>
      <c r="F79" s="51"/>
      <c r="G79" s="51"/>
      <c r="H79" s="220"/>
      <c r="I79" s="123"/>
      <c r="J79" s="98" t="e">
        <f>IF(AND(Q79="",#REF!&gt;0,#REF!&lt;5),K79,)</f>
        <v>#REF!</v>
      </c>
      <c r="K79" s="96" t="str">
        <f>IF(D79="","ZZZ9",IF(AND(#REF!&gt;0,#REF!&lt;5),D79&amp;#REF!,D79&amp;"9"))</f>
        <v>ZZZ9</v>
      </c>
      <c r="L79" s="100">
        <f t="shared" si="0"/>
        <v>999</v>
      </c>
      <c r="M79" s="122">
        <f t="shared" si="1"/>
        <v>999</v>
      </c>
      <c r="N79" s="119"/>
      <c r="O79" s="51"/>
      <c r="P79" s="66">
        <f t="shared" si="2"/>
        <v>999</v>
      </c>
      <c r="Q79" s="51"/>
    </row>
    <row r="80" spans="1:17" s="11" customFormat="1" ht="18.899999999999999" customHeight="1" x14ac:dyDescent="0.25">
      <c r="A80" s="101">
        <v>74</v>
      </c>
      <c r="B80" s="49"/>
      <c r="C80" s="49"/>
      <c r="D80" s="50"/>
      <c r="E80" s="114"/>
      <c r="F80" s="51"/>
      <c r="G80" s="51"/>
      <c r="H80" s="220"/>
      <c r="I80" s="123"/>
      <c r="J80" s="98" t="e">
        <f>IF(AND(Q80="",#REF!&gt;0,#REF!&lt;5),K80,)</f>
        <v>#REF!</v>
      </c>
      <c r="K80" s="96" t="str">
        <f>IF(D80="","ZZZ9",IF(AND(#REF!&gt;0,#REF!&lt;5),D80&amp;#REF!,D80&amp;"9"))</f>
        <v>ZZZ9</v>
      </c>
      <c r="L80" s="100">
        <f t="shared" si="0"/>
        <v>999</v>
      </c>
      <c r="M80" s="122">
        <f t="shared" si="1"/>
        <v>999</v>
      </c>
      <c r="N80" s="119"/>
      <c r="O80" s="51"/>
      <c r="P80" s="66">
        <f t="shared" si="2"/>
        <v>999</v>
      </c>
      <c r="Q80" s="51"/>
    </row>
    <row r="81" spans="1:17" s="11" customFormat="1" ht="18.899999999999999" customHeight="1" x14ac:dyDescent="0.25">
      <c r="A81" s="101">
        <v>75</v>
      </c>
      <c r="B81" s="49"/>
      <c r="C81" s="49"/>
      <c r="D81" s="50"/>
      <c r="E81" s="114"/>
      <c r="F81" s="51"/>
      <c r="G81" s="51"/>
      <c r="H81" s="220"/>
      <c r="I81" s="123"/>
      <c r="J81" s="98" t="e">
        <f>IF(AND(Q81="",#REF!&gt;0,#REF!&lt;5),K81,)</f>
        <v>#REF!</v>
      </c>
      <c r="K81" s="96" t="str">
        <f>IF(D81="","ZZZ9",IF(AND(#REF!&gt;0,#REF!&lt;5),D81&amp;#REF!,D81&amp;"9"))</f>
        <v>ZZZ9</v>
      </c>
      <c r="L81" s="100">
        <f t="shared" si="0"/>
        <v>999</v>
      </c>
      <c r="M81" s="122">
        <f t="shared" si="1"/>
        <v>999</v>
      </c>
      <c r="N81" s="119"/>
      <c r="O81" s="51"/>
      <c r="P81" s="66">
        <f t="shared" si="2"/>
        <v>999</v>
      </c>
      <c r="Q81" s="51"/>
    </row>
    <row r="82" spans="1:17" s="11" customFormat="1" ht="18.899999999999999" customHeight="1" x14ac:dyDescent="0.25">
      <c r="A82" s="101">
        <v>76</v>
      </c>
      <c r="B82" s="49"/>
      <c r="C82" s="49"/>
      <c r="D82" s="50"/>
      <c r="E82" s="114"/>
      <c r="F82" s="51"/>
      <c r="G82" s="51"/>
      <c r="H82" s="220"/>
      <c r="I82" s="123"/>
      <c r="J82" s="98" t="e">
        <f>IF(AND(Q82="",#REF!&gt;0,#REF!&lt;5),K82,)</f>
        <v>#REF!</v>
      </c>
      <c r="K82" s="96" t="str">
        <f>IF(D82="","ZZZ9",IF(AND(#REF!&gt;0,#REF!&lt;5),D82&amp;#REF!,D82&amp;"9"))</f>
        <v>ZZZ9</v>
      </c>
      <c r="L82" s="100">
        <f t="shared" si="0"/>
        <v>999</v>
      </c>
      <c r="M82" s="122">
        <f t="shared" si="1"/>
        <v>999</v>
      </c>
      <c r="N82" s="119"/>
      <c r="O82" s="51"/>
      <c r="P82" s="66">
        <f t="shared" si="2"/>
        <v>999</v>
      </c>
      <c r="Q82" s="51"/>
    </row>
    <row r="83" spans="1:17" s="11" customFormat="1" ht="18.899999999999999" customHeight="1" x14ac:dyDescent="0.25">
      <c r="A83" s="101">
        <v>77</v>
      </c>
      <c r="B83" s="49"/>
      <c r="C83" s="49"/>
      <c r="D83" s="50"/>
      <c r="E83" s="114"/>
      <c r="F83" s="51"/>
      <c r="G83" s="51"/>
      <c r="H83" s="220"/>
      <c r="I83" s="123"/>
      <c r="J83" s="98" t="e">
        <f>IF(AND(Q83="",#REF!&gt;0,#REF!&lt;5),K83,)</f>
        <v>#REF!</v>
      </c>
      <c r="K83" s="96" t="str">
        <f>IF(D83="","ZZZ9",IF(AND(#REF!&gt;0,#REF!&lt;5),D83&amp;#REF!,D83&amp;"9"))</f>
        <v>ZZZ9</v>
      </c>
      <c r="L83" s="100">
        <f t="shared" si="0"/>
        <v>999</v>
      </c>
      <c r="M83" s="122">
        <f t="shared" si="1"/>
        <v>999</v>
      </c>
      <c r="N83" s="119"/>
      <c r="O83" s="51"/>
      <c r="P83" s="66">
        <f t="shared" si="2"/>
        <v>999</v>
      </c>
      <c r="Q83" s="51"/>
    </row>
    <row r="84" spans="1:17" s="11" customFormat="1" ht="18.899999999999999" customHeight="1" x14ac:dyDescent="0.25">
      <c r="A84" s="101">
        <v>78</v>
      </c>
      <c r="B84" s="49"/>
      <c r="C84" s="49"/>
      <c r="D84" s="50"/>
      <c r="E84" s="114"/>
      <c r="F84" s="51"/>
      <c r="G84" s="51"/>
      <c r="H84" s="220"/>
      <c r="I84" s="123"/>
      <c r="J84" s="98" t="e">
        <f>IF(AND(Q84="",#REF!&gt;0,#REF!&lt;5),K84,)</f>
        <v>#REF!</v>
      </c>
      <c r="K84" s="96" t="str">
        <f>IF(D84="","ZZZ9",IF(AND(#REF!&gt;0,#REF!&lt;5),D84&amp;#REF!,D84&amp;"9"))</f>
        <v>ZZZ9</v>
      </c>
      <c r="L84" s="100">
        <f t="shared" si="0"/>
        <v>999</v>
      </c>
      <c r="M84" s="122">
        <f t="shared" si="1"/>
        <v>999</v>
      </c>
      <c r="N84" s="119"/>
      <c r="O84" s="51"/>
      <c r="P84" s="66">
        <f t="shared" si="2"/>
        <v>999</v>
      </c>
      <c r="Q84" s="51"/>
    </row>
    <row r="85" spans="1:17" s="11" customFormat="1" ht="18.899999999999999" customHeight="1" x14ac:dyDescent="0.25">
      <c r="A85" s="101">
        <v>79</v>
      </c>
      <c r="B85" s="49"/>
      <c r="C85" s="49"/>
      <c r="D85" s="50"/>
      <c r="E85" s="114"/>
      <c r="F85" s="51"/>
      <c r="G85" s="51"/>
      <c r="H85" s="220"/>
      <c r="I85" s="123"/>
      <c r="J85" s="98" t="e">
        <f>IF(AND(Q85="",#REF!&gt;0,#REF!&lt;5),K85,)</f>
        <v>#REF!</v>
      </c>
      <c r="K85" s="96" t="str">
        <f>IF(D85="","ZZZ9",IF(AND(#REF!&gt;0,#REF!&lt;5),D85&amp;#REF!,D85&amp;"9"))</f>
        <v>ZZZ9</v>
      </c>
      <c r="L85" s="100">
        <f t="shared" si="0"/>
        <v>999</v>
      </c>
      <c r="M85" s="122">
        <f t="shared" si="1"/>
        <v>999</v>
      </c>
      <c r="N85" s="119"/>
      <c r="O85" s="51"/>
      <c r="P85" s="66">
        <f t="shared" si="2"/>
        <v>999</v>
      </c>
      <c r="Q85" s="51"/>
    </row>
    <row r="86" spans="1:17" s="11" customFormat="1" ht="18.899999999999999" customHeight="1" x14ac:dyDescent="0.25">
      <c r="A86" s="101">
        <v>80</v>
      </c>
      <c r="B86" s="49"/>
      <c r="C86" s="49"/>
      <c r="D86" s="50"/>
      <c r="E86" s="114"/>
      <c r="F86" s="51"/>
      <c r="G86" s="51"/>
      <c r="H86" s="220"/>
      <c r="I86" s="123"/>
      <c r="J86" s="98" t="e">
        <f>IF(AND(Q86="",#REF!&gt;0,#REF!&lt;5),K86,)</f>
        <v>#REF!</v>
      </c>
      <c r="K86" s="96" t="str">
        <f>IF(D86="","ZZZ9",IF(AND(#REF!&gt;0,#REF!&lt;5),D86&amp;#REF!,D86&amp;"9"))</f>
        <v>ZZZ9</v>
      </c>
      <c r="L86" s="100">
        <f t="shared" si="0"/>
        <v>999</v>
      </c>
      <c r="M86" s="122">
        <f t="shared" si="1"/>
        <v>999</v>
      </c>
      <c r="N86" s="119"/>
      <c r="O86" s="51"/>
      <c r="P86" s="66">
        <f t="shared" si="2"/>
        <v>999</v>
      </c>
      <c r="Q86" s="51"/>
    </row>
    <row r="87" spans="1:17" s="11" customFormat="1" ht="18.899999999999999" customHeight="1" x14ac:dyDescent="0.25">
      <c r="A87" s="101">
        <v>81</v>
      </c>
      <c r="B87" s="49"/>
      <c r="C87" s="49"/>
      <c r="D87" s="50"/>
      <c r="E87" s="114"/>
      <c r="F87" s="51"/>
      <c r="G87" s="51"/>
      <c r="H87" s="220"/>
      <c r="I87" s="123"/>
      <c r="J87" s="98" t="e">
        <f>IF(AND(Q87="",#REF!&gt;0,#REF!&lt;5),K87,)</f>
        <v>#REF!</v>
      </c>
      <c r="K87" s="96" t="str">
        <f>IF(D87="","ZZZ9",IF(AND(#REF!&gt;0,#REF!&lt;5),D87&amp;#REF!,D87&amp;"9"))</f>
        <v>ZZZ9</v>
      </c>
      <c r="L87" s="100">
        <f t="shared" si="0"/>
        <v>999</v>
      </c>
      <c r="M87" s="122">
        <f t="shared" si="1"/>
        <v>999</v>
      </c>
      <c r="N87" s="119"/>
      <c r="O87" s="51"/>
      <c r="P87" s="66">
        <f t="shared" si="2"/>
        <v>999</v>
      </c>
      <c r="Q87" s="51"/>
    </row>
    <row r="88" spans="1:17" s="11" customFormat="1" ht="18.899999999999999" customHeight="1" x14ac:dyDescent="0.25">
      <c r="A88" s="101">
        <v>82</v>
      </c>
      <c r="B88" s="49"/>
      <c r="C88" s="49"/>
      <c r="D88" s="50"/>
      <c r="E88" s="114"/>
      <c r="F88" s="51"/>
      <c r="G88" s="51"/>
      <c r="H88" s="220"/>
      <c r="I88" s="123"/>
      <c r="J88" s="98" t="e">
        <f>IF(AND(Q88="",#REF!&gt;0,#REF!&lt;5),K88,)</f>
        <v>#REF!</v>
      </c>
      <c r="K88" s="96" t="str">
        <f>IF(D88="","ZZZ9",IF(AND(#REF!&gt;0,#REF!&lt;5),D88&amp;#REF!,D88&amp;"9"))</f>
        <v>ZZZ9</v>
      </c>
      <c r="L88" s="100">
        <f t="shared" si="0"/>
        <v>999</v>
      </c>
      <c r="M88" s="122">
        <f t="shared" si="1"/>
        <v>999</v>
      </c>
      <c r="N88" s="119"/>
      <c r="O88" s="51"/>
      <c r="P88" s="66">
        <f t="shared" si="2"/>
        <v>999</v>
      </c>
      <c r="Q88" s="51"/>
    </row>
    <row r="89" spans="1:17" s="11" customFormat="1" ht="18.899999999999999" customHeight="1" x14ac:dyDescent="0.25">
      <c r="A89" s="101">
        <v>83</v>
      </c>
      <c r="B89" s="49"/>
      <c r="C89" s="49"/>
      <c r="D89" s="50"/>
      <c r="E89" s="114"/>
      <c r="F89" s="51"/>
      <c r="G89" s="51"/>
      <c r="H89" s="220"/>
      <c r="I89" s="123"/>
      <c r="J89" s="98" t="e">
        <f>IF(AND(Q89="",#REF!&gt;0,#REF!&lt;5),K89,)</f>
        <v>#REF!</v>
      </c>
      <c r="K89" s="96" t="str">
        <f>IF(D89="","ZZZ9",IF(AND(#REF!&gt;0,#REF!&lt;5),D89&amp;#REF!,D89&amp;"9"))</f>
        <v>ZZZ9</v>
      </c>
      <c r="L89" s="100">
        <f t="shared" si="0"/>
        <v>999</v>
      </c>
      <c r="M89" s="122">
        <f t="shared" si="1"/>
        <v>999</v>
      </c>
      <c r="N89" s="119"/>
      <c r="O89" s="51"/>
      <c r="P89" s="66">
        <f t="shared" si="2"/>
        <v>999</v>
      </c>
      <c r="Q89" s="51"/>
    </row>
    <row r="90" spans="1:17" s="11" customFormat="1" ht="18.899999999999999" customHeight="1" x14ac:dyDescent="0.25">
      <c r="A90" s="101">
        <v>84</v>
      </c>
      <c r="B90" s="49"/>
      <c r="C90" s="49"/>
      <c r="D90" s="50"/>
      <c r="E90" s="114"/>
      <c r="F90" s="51"/>
      <c r="G90" s="51"/>
      <c r="H90" s="220"/>
      <c r="I90" s="123"/>
      <c r="J90" s="98" t="e">
        <f>IF(AND(Q90="",#REF!&gt;0,#REF!&lt;5),K90,)</f>
        <v>#REF!</v>
      </c>
      <c r="K90" s="96" t="str">
        <f>IF(D90="","ZZZ9",IF(AND(#REF!&gt;0,#REF!&lt;5),D90&amp;#REF!,D90&amp;"9"))</f>
        <v>ZZZ9</v>
      </c>
      <c r="L90" s="100">
        <f t="shared" si="0"/>
        <v>999</v>
      </c>
      <c r="M90" s="122">
        <f t="shared" si="1"/>
        <v>999</v>
      </c>
      <c r="N90" s="119"/>
      <c r="O90" s="51"/>
      <c r="P90" s="66">
        <f t="shared" si="2"/>
        <v>999</v>
      </c>
      <c r="Q90" s="51"/>
    </row>
    <row r="91" spans="1:17" s="11" customFormat="1" ht="18.899999999999999" customHeight="1" x14ac:dyDescent="0.25">
      <c r="A91" s="101">
        <v>85</v>
      </c>
      <c r="B91" s="49"/>
      <c r="C91" s="49"/>
      <c r="D91" s="50"/>
      <c r="E91" s="114"/>
      <c r="F91" s="51"/>
      <c r="G91" s="51"/>
      <c r="H91" s="220"/>
      <c r="I91" s="123"/>
      <c r="J91" s="98" t="e">
        <f>IF(AND(Q91="",#REF!&gt;0,#REF!&lt;5),K91,)</f>
        <v>#REF!</v>
      </c>
      <c r="K91" s="96" t="str">
        <f>IF(D91="","ZZZ9",IF(AND(#REF!&gt;0,#REF!&lt;5),D91&amp;#REF!,D91&amp;"9"))</f>
        <v>ZZZ9</v>
      </c>
      <c r="L91" s="100">
        <f t="shared" si="0"/>
        <v>999</v>
      </c>
      <c r="M91" s="122">
        <f t="shared" si="1"/>
        <v>999</v>
      </c>
      <c r="N91" s="119"/>
      <c r="O91" s="51"/>
      <c r="P91" s="66">
        <f t="shared" si="2"/>
        <v>999</v>
      </c>
      <c r="Q91" s="51"/>
    </row>
    <row r="92" spans="1:17" s="11" customFormat="1" ht="18.899999999999999" customHeight="1" x14ac:dyDescent="0.25">
      <c r="A92" s="101">
        <v>86</v>
      </c>
      <c r="B92" s="49"/>
      <c r="C92" s="49"/>
      <c r="D92" s="50"/>
      <c r="E92" s="114"/>
      <c r="F92" s="51"/>
      <c r="G92" s="51"/>
      <c r="H92" s="220"/>
      <c r="I92" s="123"/>
      <c r="J92" s="98" t="e">
        <f>IF(AND(Q92="",#REF!&gt;0,#REF!&lt;5),K92,)</f>
        <v>#REF!</v>
      </c>
      <c r="K92" s="96" t="str">
        <f>IF(D92="","ZZZ9",IF(AND(#REF!&gt;0,#REF!&lt;5),D92&amp;#REF!,D92&amp;"9"))</f>
        <v>ZZZ9</v>
      </c>
      <c r="L92" s="100">
        <f t="shared" si="0"/>
        <v>999</v>
      </c>
      <c r="M92" s="122">
        <f t="shared" si="1"/>
        <v>999</v>
      </c>
      <c r="N92" s="119"/>
      <c r="O92" s="51"/>
      <c r="P92" s="66">
        <f t="shared" si="2"/>
        <v>999</v>
      </c>
      <c r="Q92" s="51"/>
    </row>
    <row r="93" spans="1:17" s="11" customFormat="1" ht="18.899999999999999" customHeight="1" x14ac:dyDescent="0.25">
      <c r="A93" s="101">
        <v>87</v>
      </c>
      <c r="B93" s="49"/>
      <c r="C93" s="49"/>
      <c r="D93" s="50"/>
      <c r="E93" s="114"/>
      <c r="F93" s="51"/>
      <c r="G93" s="51"/>
      <c r="H93" s="220"/>
      <c r="I93" s="123"/>
      <c r="J93" s="98" t="e">
        <f>IF(AND(Q93="",#REF!&gt;0,#REF!&lt;5),K93,)</f>
        <v>#REF!</v>
      </c>
      <c r="K93" s="96" t="str">
        <f>IF(D93="","ZZZ9",IF(AND(#REF!&gt;0,#REF!&lt;5),D93&amp;#REF!,D93&amp;"9"))</f>
        <v>ZZZ9</v>
      </c>
      <c r="L93" s="100">
        <f t="shared" si="0"/>
        <v>999</v>
      </c>
      <c r="M93" s="122">
        <f t="shared" si="1"/>
        <v>999</v>
      </c>
      <c r="N93" s="119"/>
      <c r="O93" s="51"/>
      <c r="P93" s="66">
        <f t="shared" si="2"/>
        <v>999</v>
      </c>
      <c r="Q93" s="51"/>
    </row>
    <row r="94" spans="1:17" s="11" customFormat="1" ht="18.899999999999999" customHeight="1" x14ac:dyDescent="0.25">
      <c r="A94" s="101">
        <v>88</v>
      </c>
      <c r="B94" s="49"/>
      <c r="C94" s="49"/>
      <c r="D94" s="50"/>
      <c r="E94" s="114"/>
      <c r="F94" s="51"/>
      <c r="G94" s="51"/>
      <c r="H94" s="220"/>
      <c r="I94" s="123"/>
      <c r="J94" s="98" t="e">
        <f>IF(AND(Q94="",#REF!&gt;0,#REF!&lt;5),K94,)</f>
        <v>#REF!</v>
      </c>
      <c r="K94" s="96" t="str">
        <f>IF(D94="","ZZZ9",IF(AND(#REF!&gt;0,#REF!&lt;5),D94&amp;#REF!,D94&amp;"9"))</f>
        <v>ZZZ9</v>
      </c>
      <c r="L94" s="100">
        <f t="shared" si="0"/>
        <v>999</v>
      </c>
      <c r="M94" s="122">
        <f t="shared" si="1"/>
        <v>999</v>
      </c>
      <c r="N94" s="119"/>
      <c r="O94" s="51"/>
      <c r="P94" s="66">
        <f t="shared" si="2"/>
        <v>999</v>
      </c>
      <c r="Q94" s="51"/>
    </row>
    <row r="95" spans="1:17" s="11" customFormat="1" ht="18.899999999999999" customHeight="1" x14ac:dyDescent="0.25">
      <c r="A95" s="101">
        <v>89</v>
      </c>
      <c r="B95" s="49"/>
      <c r="C95" s="49"/>
      <c r="D95" s="50"/>
      <c r="E95" s="114"/>
      <c r="F95" s="51"/>
      <c r="G95" s="51"/>
      <c r="H95" s="220"/>
      <c r="I95" s="123"/>
      <c r="J95" s="98" t="e">
        <f>IF(AND(Q95="",#REF!&gt;0,#REF!&lt;5),K95,)</f>
        <v>#REF!</v>
      </c>
      <c r="K95" s="96" t="str">
        <f>IF(D95="","ZZZ9",IF(AND(#REF!&gt;0,#REF!&lt;5),D95&amp;#REF!,D95&amp;"9"))</f>
        <v>ZZZ9</v>
      </c>
      <c r="L95" s="100">
        <f t="shared" si="0"/>
        <v>999</v>
      </c>
      <c r="M95" s="122">
        <f t="shared" si="1"/>
        <v>999</v>
      </c>
      <c r="N95" s="119"/>
      <c r="O95" s="51"/>
      <c r="P95" s="66">
        <f t="shared" si="2"/>
        <v>999</v>
      </c>
      <c r="Q95" s="51"/>
    </row>
    <row r="96" spans="1:17" s="11" customFormat="1" ht="18.899999999999999" customHeight="1" x14ac:dyDescent="0.25">
      <c r="A96" s="101">
        <v>90</v>
      </c>
      <c r="B96" s="49"/>
      <c r="C96" s="49"/>
      <c r="D96" s="50"/>
      <c r="E96" s="114"/>
      <c r="F96" s="51"/>
      <c r="G96" s="51"/>
      <c r="H96" s="220"/>
      <c r="I96" s="123"/>
      <c r="J96" s="98" t="e">
        <f>IF(AND(Q96="",#REF!&gt;0,#REF!&lt;5),K96,)</f>
        <v>#REF!</v>
      </c>
      <c r="K96" s="96" t="str">
        <f>IF(D96="","ZZZ9",IF(AND(#REF!&gt;0,#REF!&lt;5),D96&amp;#REF!,D96&amp;"9"))</f>
        <v>ZZZ9</v>
      </c>
      <c r="L96" s="100">
        <f t="shared" si="0"/>
        <v>999</v>
      </c>
      <c r="M96" s="122">
        <f t="shared" si="1"/>
        <v>999</v>
      </c>
      <c r="N96" s="119"/>
      <c r="O96" s="51"/>
      <c r="P96" s="66">
        <f t="shared" si="2"/>
        <v>999</v>
      </c>
      <c r="Q96" s="51"/>
    </row>
    <row r="97" spans="1:17" s="11" customFormat="1" ht="18.899999999999999" customHeight="1" x14ac:dyDescent="0.25">
      <c r="A97" s="101">
        <v>91</v>
      </c>
      <c r="B97" s="49"/>
      <c r="C97" s="49"/>
      <c r="D97" s="50"/>
      <c r="E97" s="114"/>
      <c r="F97" s="51"/>
      <c r="G97" s="51"/>
      <c r="H97" s="220"/>
      <c r="I97" s="123"/>
      <c r="J97" s="98" t="e">
        <f>IF(AND(Q97="",#REF!&gt;0,#REF!&lt;5),K97,)</f>
        <v>#REF!</v>
      </c>
      <c r="K97" s="96" t="str">
        <f>IF(D97="","ZZZ9",IF(AND(#REF!&gt;0,#REF!&lt;5),D97&amp;#REF!,D97&amp;"9"))</f>
        <v>ZZZ9</v>
      </c>
      <c r="L97" s="100">
        <f t="shared" si="0"/>
        <v>999</v>
      </c>
      <c r="M97" s="122">
        <f t="shared" si="1"/>
        <v>999</v>
      </c>
      <c r="N97" s="119"/>
      <c r="O97" s="51"/>
      <c r="P97" s="66">
        <f t="shared" si="2"/>
        <v>999</v>
      </c>
      <c r="Q97" s="51"/>
    </row>
    <row r="98" spans="1:17" s="11" customFormat="1" ht="18.899999999999999" customHeight="1" x14ac:dyDescent="0.25">
      <c r="A98" s="101">
        <v>92</v>
      </c>
      <c r="B98" s="49"/>
      <c r="C98" s="49"/>
      <c r="D98" s="50"/>
      <c r="E98" s="114"/>
      <c r="F98" s="51"/>
      <c r="G98" s="51"/>
      <c r="H98" s="220"/>
      <c r="I98" s="123"/>
      <c r="J98" s="98" t="e">
        <f>IF(AND(Q98="",#REF!&gt;0,#REF!&lt;5),K98,)</f>
        <v>#REF!</v>
      </c>
      <c r="K98" s="96" t="str">
        <f>IF(D98="","ZZZ9",IF(AND(#REF!&gt;0,#REF!&lt;5),D98&amp;#REF!,D98&amp;"9"))</f>
        <v>ZZZ9</v>
      </c>
      <c r="L98" s="100">
        <f t="shared" si="0"/>
        <v>999</v>
      </c>
      <c r="M98" s="122">
        <f t="shared" si="1"/>
        <v>999</v>
      </c>
      <c r="N98" s="119"/>
      <c r="O98" s="51"/>
      <c r="P98" s="66">
        <f t="shared" si="2"/>
        <v>999</v>
      </c>
      <c r="Q98" s="51"/>
    </row>
    <row r="99" spans="1:17" s="11" customFormat="1" ht="18.899999999999999" customHeight="1" x14ac:dyDescent="0.25">
      <c r="A99" s="101">
        <v>93</v>
      </c>
      <c r="B99" s="49"/>
      <c r="C99" s="49"/>
      <c r="D99" s="50"/>
      <c r="E99" s="114"/>
      <c r="F99" s="51"/>
      <c r="G99" s="51"/>
      <c r="H99" s="220"/>
      <c r="I99" s="123"/>
      <c r="J99" s="98" t="e">
        <f>IF(AND(Q99="",#REF!&gt;0,#REF!&lt;5),K99,)</f>
        <v>#REF!</v>
      </c>
      <c r="K99" s="96" t="str">
        <f>IF(D99="","ZZZ9",IF(AND(#REF!&gt;0,#REF!&lt;5),D99&amp;#REF!,D99&amp;"9"))</f>
        <v>ZZZ9</v>
      </c>
      <c r="L99" s="100">
        <f t="shared" si="0"/>
        <v>999</v>
      </c>
      <c r="M99" s="122">
        <f t="shared" si="1"/>
        <v>999</v>
      </c>
      <c r="N99" s="119"/>
      <c r="O99" s="51"/>
      <c r="P99" s="66">
        <f t="shared" si="2"/>
        <v>999</v>
      </c>
      <c r="Q99" s="51"/>
    </row>
    <row r="100" spans="1:17" s="11" customFormat="1" ht="18.899999999999999" customHeight="1" x14ac:dyDescent="0.25">
      <c r="A100" s="101">
        <v>94</v>
      </c>
      <c r="B100" s="49"/>
      <c r="C100" s="49"/>
      <c r="D100" s="50"/>
      <c r="E100" s="114"/>
      <c r="F100" s="51"/>
      <c r="G100" s="51"/>
      <c r="H100" s="220"/>
      <c r="I100" s="123"/>
      <c r="J100" s="98" t="e">
        <f>IF(AND(Q100="",#REF!&gt;0,#REF!&lt;5),K100,)</f>
        <v>#REF!</v>
      </c>
      <c r="K100" s="96" t="str">
        <f>IF(D100="","ZZZ9",IF(AND(#REF!&gt;0,#REF!&lt;5),D100&amp;#REF!,D100&amp;"9"))</f>
        <v>ZZZ9</v>
      </c>
      <c r="L100" s="100">
        <f t="shared" si="0"/>
        <v>999</v>
      </c>
      <c r="M100" s="122">
        <f t="shared" si="1"/>
        <v>999</v>
      </c>
      <c r="N100" s="119"/>
      <c r="O100" s="51"/>
      <c r="P100" s="66">
        <f t="shared" si="2"/>
        <v>999</v>
      </c>
      <c r="Q100" s="51"/>
    </row>
    <row r="101" spans="1:17" s="11" customFormat="1" ht="18.899999999999999" customHeight="1" x14ac:dyDescent="0.25">
      <c r="A101" s="101">
        <v>95</v>
      </c>
      <c r="B101" s="49"/>
      <c r="C101" s="49"/>
      <c r="D101" s="50"/>
      <c r="E101" s="114"/>
      <c r="F101" s="51"/>
      <c r="G101" s="51"/>
      <c r="H101" s="220"/>
      <c r="I101" s="123"/>
      <c r="J101" s="98" t="e">
        <f>IF(AND(Q101="",#REF!&gt;0,#REF!&lt;5),K101,)</f>
        <v>#REF!</v>
      </c>
      <c r="K101" s="96" t="str">
        <f>IF(D101="","ZZZ9",IF(AND(#REF!&gt;0,#REF!&lt;5),D101&amp;#REF!,D101&amp;"9"))</f>
        <v>ZZZ9</v>
      </c>
      <c r="L101" s="100">
        <f t="shared" si="0"/>
        <v>999</v>
      </c>
      <c r="M101" s="122">
        <f t="shared" si="1"/>
        <v>999</v>
      </c>
      <c r="N101" s="119"/>
      <c r="O101" s="51"/>
      <c r="P101" s="66">
        <f t="shared" si="2"/>
        <v>999</v>
      </c>
      <c r="Q101" s="51"/>
    </row>
    <row r="102" spans="1:17" s="11" customFormat="1" ht="18.899999999999999" customHeight="1" x14ac:dyDescent="0.25">
      <c r="A102" s="101">
        <v>96</v>
      </c>
      <c r="B102" s="49"/>
      <c r="C102" s="49"/>
      <c r="D102" s="50"/>
      <c r="E102" s="114"/>
      <c r="F102" s="51"/>
      <c r="G102" s="51"/>
      <c r="H102" s="220"/>
      <c r="I102" s="123"/>
      <c r="J102" s="98" t="e">
        <f>IF(AND(Q102="",#REF!&gt;0,#REF!&lt;5),K102,)</f>
        <v>#REF!</v>
      </c>
      <c r="K102" s="96" t="str">
        <f>IF(D102="","ZZZ9",IF(AND(#REF!&gt;0,#REF!&lt;5),D102&amp;#REF!,D102&amp;"9"))</f>
        <v>ZZZ9</v>
      </c>
      <c r="L102" s="100">
        <f t="shared" si="0"/>
        <v>999</v>
      </c>
      <c r="M102" s="122">
        <f t="shared" si="1"/>
        <v>999</v>
      </c>
      <c r="N102" s="119"/>
      <c r="O102" s="51"/>
      <c r="P102" s="66">
        <f t="shared" si="2"/>
        <v>999</v>
      </c>
      <c r="Q102" s="51"/>
    </row>
    <row r="103" spans="1:17" s="11" customFormat="1" ht="18.899999999999999" customHeight="1" x14ac:dyDescent="0.25">
      <c r="A103" s="101">
        <v>97</v>
      </c>
      <c r="B103" s="49"/>
      <c r="C103" s="49"/>
      <c r="D103" s="50"/>
      <c r="E103" s="114"/>
      <c r="F103" s="51"/>
      <c r="G103" s="51"/>
      <c r="H103" s="220"/>
      <c r="I103" s="123"/>
      <c r="J103" s="98" t="e">
        <f>IF(AND(Q103="",#REF!&gt;0,#REF!&lt;5),K103,)</f>
        <v>#REF!</v>
      </c>
      <c r="K103" s="96" t="str">
        <f>IF(D103="","ZZZ9",IF(AND(#REF!&gt;0,#REF!&lt;5),D103&amp;#REF!,D103&amp;"9"))</f>
        <v>ZZZ9</v>
      </c>
      <c r="L103" s="100">
        <f t="shared" si="0"/>
        <v>999</v>
      </c>
      <c r="M103" s="122">
        <f t="shared" si="1"/>
        <v>999</v>
      </c>
      <c r="N103" s="119"/>
      <c r="O103" s="51"/>
      <c r="P103" s="66">
        <f t="shared" si="2"/>
        <v>999</v>
      </c>
      <c r="Q103" s="51"/>
    </row>
    <row r="104" spans="1:17" s="11" customFormat="1" ht="18.899999999999999" customHeight="1" x14ac:dyDescent="0.25">
      <c r="A104" s="101">
        <v>98</v>
      </c>
      <c r="B104" s="49"/>
      <c r="C104" s="49"/>
      <c r="D104" s="50"/>
      <c r="E104" s="114"/>
      <c r="F104" s="51"/>
      <c r="G104" s="51"/>
      <c r="H104" s="220"/>
      <c r="I104" s="123"/>
      <c r="J104" s="98" t="e">
        <f>IF(AND(Q104="",#REF!&gt;0,#REF!&lt;5),K104,)</f>
        <v>#REF!</v>
      </c>
      <c r="K104" s="96" t="str">
        <f>IF(D104="","ZZZ9",IF(AND(#REF!&gt;0,#REF!&lt;5),D104&amp;#REF!,D104&amp;"9"))</f>
        <v>ZZZ9</v>
      </c>
      <c r="L104" s="100">
        <f t="shared" ref="L104:L156" si="3">IF(Q104="",999,Q104)</f>
        <v>999</v>
      </c>
      <c r="M104" s="122">
        <f t="shared" ref="M104:M156" si="4">IF(P104=999,999,1)</f>
        <v>999</v>
      </c>
      <c r="N104" s="119"/>
      <c r="O104" s="51"/>
      <c r="P104" s="66">
        <f t="shared" ref="P104:P156" si="5">IF(N104="DA",1,IF(N104="WC",2,IF(N104="SE",3,IF(N104="Q",4,IF(N104="LL",5,999)))))</f>
        <v>999</v>
      </c>
      <c r="Q104" s="51"/>
    </row>
    <row r="105" spans="1:17" s="11" customFormat="1" ht="18.899999999999999" customHeight="1" x14ac:dyDescent="0.25">
      <c r="A105" s="101">
        <v>99</v>
      </c>
      <c r="B105" s="49"/>
      <c r="C105" s="49"/>
      <c r="D105" s="50"/>
      <c r="E105" s="114"/>
      <c r="F105" s="51"/>
      <c r="G105" s="51"/>
      <c r="H105" s="220"/>
      <c r="I105" s="123"/>
      <c r="J105" s="98" t="e">
        <f>IF(AND(Q105="",#REF!&gt;0,#REF!&lt;5),K105,)</f>
        <v>#REF!</v>
      </c>
      <c r="K105" s="96" t="str">
        <f>IF(D105="","ZZZ9",IF(AND(#REF!&gt;0,#REF!&lt;5),D105&amp;#REF!,D105&amp;"9"))</f>
        <v>ZZZ9</v>
      </c>
      <c r="L105" s="100">
        <f t="shared" si="3"/>
        <v>999</v>
      </c>
      <c r="M105" s="122">
        <f t="shared" si="4"/>
        <v>999</v>
      </c>
      <c r="N105" s="119"/>
      <c r="O105" s="51"/>
      <c r="P105" s="66">
        <f t="shared" si="5"/>
        <v>999</v>
      </c>
      <c r="Q105" s="51"/>
    </row>
    <row r="106" spans="1:17" s="11" customFormat="1" ht="18.899999999999999" customHeight="1" x14ac:dyDescent="0.25">
      <c r="A106" s="101">
        <v>100</v>
      </c>
      <c r="B106" s="49"/>
      <c r="C106" s="49"/>
      <c r="D106" s="50"/>
      <c r="E106" s="114"/>
      <c r="F106" s="51"/>
      <c r="G106" s="51"/>
      <c r="H106" s="220"/>
      <c r="I106" s="123"/>
      <c r="J106" s="98" t="e">
        <f>IF(AND(Q106="",#REF!&gt;0,#REF!&lt;5),K106,)</f>
        <v>#REF!</v>
      </c>
      <c r="K106" s="96" t="str">
        <f>IF(D106="","ZZZ9",IF(AND(#REF!&gt;0,#REF!&lt;5),D106&amp;#REF!,D106&amp;"9"))</f>
        <v>ZZZ9</v>
      </c>
      <c r="L106" s="100">
        <f t="shared" si="3"/>
        <v>999</v>
      </c>
      <c r="M106" s="122">
        <f t="shared" si="4"/>
        <v>999</v>
      </c>
      <c r="N106" s="119"/>
      <c r="O106" s="51"/>
      <c r="P106" s="66">
        <f t="shared" si="5"/>
        <v>999</v>
      </c>
      <c r="Q106" s="51"/>
    </row>
    <row r="107" spans="1:17" s="11" customFormat="1" ht="18.899999999999999" customHeight="1" x14ac:dyDescent="0.25">
      <c r="A107" s="101">
        <v>101</v>
      </c>
      <c r="B107" s="49"/>
      <c r="C107" s="49"/>
      <c r="D107" s="50"/>
      <c r="E107" s="114"/>
      <c r="F107" s="51"/>
      <c r="G107" s="51"/>
      <c r="H107" s="220"/>
      <c r="I107" s="123"/>
      <c r="J107" s="98" t="e">
        <f>IF(AND(Q107="",#REF!&gt;0,#REF!&lt;5),K107,)</f>
        <v>#REF!</v>
      </c>
      <c r="K107" s="96" t="str">
        <f>IF(D107="","ZZZ9",IF(AND(#REF!&gt;0,#REF!&lt;5),D107&amp;#REF!,D107&amp;"9"))</f>
        <v>ZZZ9</v>
      </c>
      <c r="L107" s="100">
        <f t="shared" si="3"/>
        <v>999</v>
      </c>
      <c r="M107" s="122">
        <f t="shared" si="4"/>
        <v>999</v>
      </c>
      <c r="N107" s="119"/>
      <c r="O107" s="51"/>
      <c r="P107" s="66">
        <f t="shared" si="5"/>
        <v>999</v>
      </c>
      <c r="Q107" s="51"/>
    </row>
    <row r="108" spans="1:17" s="11" customFormat="1" ht="18.899999999999999" customHeight="1" x14ac:dyDescent="0.25">
      <c r="A108" s="101">
        <v>102</v>
      </c>
      <c r="B108" s="49"/>
      <c r="C108" s="49"/>
      <c r="D108" s="50"/>
      <c r="E108" s="114"/>
      <c r="F108" s="51"/>
      <c r="G108" s="51"/>
      <c r="H108" s="220"/>
      <c r="I108" s="123"/>
      <c r="J108" s="98" t="e">
        <f>IF(AND(Q108="",#REF!&gt;0,#REF!&lt;5),K108,)</f>
        <v>#REF!</v>
      </c>
      <c r="K108" s="96" t="str">
        <f>IF(D108="","ZZZ9",IF(AND(#REF!&gt;0,#REF!&lt;5),D108&amp;#REF!,D108&amp;"9"))</f>
        <v>ZZZ9</v>
      </c>
      <c r="L108" s="100">
        <f t="shared" si="3"/>
        <v>999</v>
      </c>
      <c r="M108" s="122">
        <f t="shared" si="4"/>
        <v>999</v>
      </c>
      <c r="N108" s="119"/>
      <c r="O108" s="51"/>
      <c r="P108" s="66">
        <f t="shared" si="5"/>
        <v>999</v>
      </c>
      <c r="Q108" s="51"/>
    </row>
    <row r="109" spans="1:17" s="11" customFormat="1" ht="18.899999999999999" customHeight="1" x14ac:dyDescent="0.25">
      <c r="A109" s="101">
        <v>103</v>
      </c>
      <c r="B109" s="49"/>
      <c r="C109" s="49"/>
      <c r="D109" s="50"/>
      <c r="E109" s="114"/>
      <c r="F109" s="51"/>
      <c r="G109" s="51"/>
      <c r="H109" s="220"/>
      <c r="I109" s="123"/>
      <c r="J109" s="98" t="e">
        <f>IF(AND(Q109="",#REF!&gt;0,#REF!&lt;5),K109,)</f>
        <v>#REF!</v>
      </c>
      <c r="K109" s="96" t="str">
        <f>IF(D109="","ZZZ9",IF(AND(#REF!&gt;0,#REF!&lt;5),D109&amp;#REF!,D109&amp;"9"))</f>
        <v>ZZZ9</v>
      </c>
      <c r="L109" s="100">
        <f t="shared" si="3"/>
        <v>999</v>
      </c>
      <c r="M109" s="122">
        <f t="shared" si="4"/>
        <v>999</v>
      </c>
      <c r="N109" s="119"/>
      <c r="O109" s="51"/>
      <c r="P109" s="66">
        <f t="shared" si="5"/>
        <v>999</v>
      </c>
      <c r="Q109" s="51"/>
    </row>
    <row r="110" spans="1:17" s="11" customFormat="1" ht="18.899999999999999" customHeight="1" x14ac:dyDescent="0.25">
      <c r="A110" s="101">
        <v>104</v>
      </c>
      <c r="B110" s="49"/>
      <c r="C110" s="49"/>
      <c r="D110" s="50"/>
      <c r="E110" s="114"/>
      <c r="F110" s="51"/>
      <c r="G110" s="51"/>
      <c r="H110" s="220"/>
      <c r="I110" s="123"/>
      <c r="J110" s="98" t="e">
        <f>IF(AND(Q110="",#REF!&gt;0,#REF!&lt;5),K110,)</f>
        <v>#REF!</v>
      </c>
      <c r="K110" s="96" t="str">
        <f>IF(D110="","ZZZ9",IF(AND(#REF!&gt;0,#REF!&lt;5),D110&amp;#REF!,D110&amp;"9"))</f>
        <v>ZZZ9</v>
      </c>
      <c r="L110" s="100">
        <f t="shared" si="3"/>
        <v>999</v>
      </c>
      <c r="M110" s="122">
        <f t="shared" si="4"/>
        <v>999</v>
      </c>
      <c r="N110" s="119"/>
      <c r="O110" s="51"/>
      <c r="P110" s="66">
        <f t="shared" si="5"/>
        <v>999</v>
      </c>
      <c r="Q110" s="51"/>
    </row>
    <row r="111" spans="1:17" s="11" customFormat="1" ht="18.899999999999999" customHeight="1" x14ac:dyDescent="0.25">
      <c r="A111" s="101">
        <v>105</v>
      </c>
      <c r="B111" s="49"/>
      <c r="C111" s="49"/>
      <c r="D111" s="50"/>
      <c r="E111" s="114"/>
      <c r="F111" s="51"/>
      <c r="G111" s="51"/>
      <c r="H111" s="220"/>
      <c r="I111" s="123"/>
      <c r="J111" s="98" t="e">
        <f>IF(AND(Q111="",#REF!&gt;0,#REF!&lt;5),K111,)</f>
        <v>#REF!</v>
      </c>
      <c r="K111" s="96" t="str">
        <f>IF(D111="","ZZZ9",IF(AND(#REF!&gt;0,#REF!&lt;5),D111&amp;#REF!,D111&amp;"9"))</f>
        <v>ZZZ9</v>
      </c>
      <c r="L111" s="100">
        <f t="shared" si="3"/>
        <v>999</v>
      </c>
      <c r="M111" s="122">
        <f t="shared" si="4"/>
        <v>999</v>
      </c>
      <c r="N111" s="119"/>
      <c r="O111" s="51"/>
      <c r="P111" s="66">
        <f t="shared" si="5"/>
        <v>999</v>
      </c>
      <c r="Q111" s="51"/>
    </row>
    <row r="112" spans="1:17" s="11" customFormat="1" ht="18.899999999999999" customHeight="1" x14ac:dyDescent="0.25">
      <c r="A112" s="101">
        <v>106</v>
      </c>
      <c r="B112" s="49"/>
      <c r="C112" s="49"/>
      <c r="D112" s="50"/>
      <c r="E112" s="114"/>
      <c r="F112" s="51"/>
      <c r="G112" s="51"/>
      <c r="H112" s="220"/>
      <c r="I112" s="123"/>
      <c r="J112" s="98" t="e">
        <f>IF(AND(Q112="",#REF!&gt;0,#REF!&lt;5),K112,)</f>
        <v>#REF!</v>
      </c>
      <c r="K112" s="96" t="str">
        <f>IF(D112="","ZZZ9",IF(AND(#REF!&gt;0,#REF!&lt;5),D112&amp;#REF!,D112&amp;"9"))</f>
        <v>ZZZ9</v>
      </c>
      <c r="L112" s="100">
        <f t="shared" si="3"/>
        <v>999</v>
      </c>
      <c r="M112" s="122">
        <f t="shared" si="4"/>
        <v>999</v>
      </c>
      <c r="N112" s="119"/>
      <c r="O112" s="51"/>
      <c r="P112" s="66">
        <f t="shared" si="5"/>
        <v>999</v>
      </c>
      <c r="Q112" s="51"/>
    </row>
    <row r="113" spans="1:17" s="11" customFormat="1" ht="18.899999999999999" customHeight="1" x14ac:dyDescent="0.25">
      <c r="A113" s="101">
        <v>107</v>
      </c>
      <c r="B113" s="49"/>
      <c r="C113" s="49"/>
      <c r="D113" s="50"/>
      <c r="E113" s="114"/>
      <c r="F113" s="51"/>
      <c r="G113" s="51"/>
      <c r="H113" s="220"/>
      <c r="I113" s="123"/>
      <c r="J113" s="98" t="e">
        <f>IF(AND(Q113="",#REF!&gt;0,#REF!&lt;5),K113,)</f>
        <v>#REF!</v>
      </c>
      <c r="K113" s="96" t="str">
        <f>IF(D113="","ZZZ9",IF(AND(#REF!&gt;0,#REF!&lt;5),D113&amp;#REF!,D113&amp;"9"))</f>
        <v>ZZZ9</v>
      </c>
      <c r="L113" s="100">
        <f t="shared" si="3"/>
        <v>999</v>
      </c>
      <c r="M113" s="122">
        <f t="shared" si="4"/>
        <v>999</v>
      </c>
      <c r="N113" s="119"/>
      <c r="O113" s="51"/>
      <c r="P113" s="66">
        <f t="shared" si="5"/>
        <v>999</v>
      </c>
      <c r="Q113" s="51"/>
    </row>
    <row r="114" spans="1:17" s="11" customFormat="1" ht="18.899999999999999" customHeight="1" x14ac:dyDescent="0.25">
      <c r="A114" s="101">
        <v>108</v>
      </c>
      <c r="B114" s="49"/>
      <c r="C114" s="49"/>
      <c r="D114" s="50"/>
      <c r="E114" s="114"/>
      <c r="F114" s="51"/>
      <c r="G114" s="51"/>
      <c r="H114" s="220"/>
      <c r="I114" s="123"/>
      <c r="J114" s="98" t="e">
        <f>IF(AND(Q114="",#REF!&gt;0,#REF!&lt;5),K114,)</f>
        <v>#REF!</v>
      </c>
      <c r="K114" s="96" t="str">
        <f>IF(D114="","ZZZ9",IF(AND(#REF!&gt;0,#REF!&lt;5),D114&amp;#REF!,D114&amp;"9"))</f>
        <v>ZZZ9</v>
      </c>
      <c r="L114" s="100">
        <f t="shared" si="3"/>
        <v>999</v>
      </c>
      <c r="M114" s="122">
        <f t="shared" si="4"/>
        <v>999</v>
      </c>
      <c r="N114" s="119"/>
      <c r="O114" s="51"/>
      <c r="P114" s="66">
        <f t="shared" si="5"/>
        <v>999</v>
      </c>
      <c r="Q114" s="51"/>
    </row>
    <row r="115" spans="1:17" s="11" customFormat="1" ht="18.899999999999999" customHeight="1" x14ac:dyDescent="0.25">
      <c r="A115" s="101">
        <v>109</v>
      </c>
      <c r="B115" s="49"/>
      <c r="C115" s="49"/>
      <c r="D115" s="50"/>
      <c r="E115" s="114"/>
      <c r="F115" s="51"/>
      <c r="G115" s="51"/>
      <c r="H115" s="220"/>
      <c r="I115" s="123"/>
      <c r="J115" s="98" t="e">
        <f>IF(AND(Q115="",#REF!&gt;0,#REF!&lt;5),K115,)</f>
        <v>#REF!</v>
      </c>
      <c r="K115" s="96" t="str">
        <f>IF(D115="","ZZZ9",IF(AND(#REF!&gt;0,#REF!&lt;5),D115&amp;#REF!,D115&amp;"9"))</f>
        <v>ZZZ9</v>
      </c>
      <c r="L115" s="100">
        <f t="shared" si="3"/>
        <v>999</v>
      </c>
      <c r="M115" s="122">
        <f t="shared" si="4"/>
        <v>999</v>
      </c>
      <c r="N115" s="119"/>
      <c r="O115" s="51"/>
      <c r="P115" s="66">
        <f t="shared" si="5"/>
        <v>999</v>
      </c>
      <c r="Q115" s="51"/>
    </row>
    <row r="116" spans="1:17" s="11" customFormat="1" ht="18.899999999999999" customHeight="1" x14ac:dyDescent="0.25">
      <c r="A116" s="101">
        <v>110</v>
      </c>
      <c r="B116" s="49"/>
      <c r="C116" s="49"/>
      <c r="D116" s="50"/>
      <c r="E116" s="114"/>
      <c r="F116" s="51"/>
      <c r="G116" s="51"/>
      <c r="H116" s="220"/>
      <c r="I116" s="123"/>
      <c r="J116" s="98" t="e">
        <f>IF(AND(Q116="",#REF!&gt;0,#REF!&lt;5),K116,)</f>
        <v>#REF!</v>
      </c>
      <c r="K116" s="96" t="str">
        <f>IF(D116="","ZZZ9",IF(AND(#REF!&gt;0,#REF!&lt;5),D116&amp;#REF!,D116&amp;"9"))</f>
        <v>ZZZ9</v>
      </c>
      <c r="L116" s="100">
        <f t="shared" si="3"/>
        <v>999</v>
      </c>
      <c r="M116" s="122">
        <f t="shared" si="4"/>
        <v>999</v>
      </c>
      <c r="N116" s="119"/>
      <c r="O116" s="51"/>
      <c r="P116" s="66">
        <f t="shared" si="5"/>
        <v>999</v>
      </c>
      <c r="Q116" s="51"/>
    </row>
    <row r="117" spans="1:17" s="11" customFormat="1" ht="18.899999999999999" customHeight="1" x14ac:dyDescent="0.25">
      <c r="A117" s="101">
        <v>111</v>
      </c>
      <c r="B117" s="49"/>
      <c r="C117" s="49"/>
      <c r="D117" s="50"/>
      <c r="E117" s="114"/>
      <c r="F117" s="51"/>
      <c r="G117" s="51"/>
      <c r="H117" s="220"/>
      <c r="I117" s="123"/>
      <c r="J117" s="98" t="e">
        <f>IF(AND(Q117="",#REF!&gt;0,#REF!&lt;5),K117,)</f>
        <v>#REF!</v>
      </c>
      <c r="K117" s="96" t="str">
        <f>IF(D117="","ZZZ9",IF(AND(#REF!&gt;0,#REF!&lt;5),D117&amp;#REF!,D117&amp;"9"))</f>
        <v>ZZZ9</v>
      </c>
      <c r="L117" s="100">
        <f t="shared" si="3"/>
        <v>999</v>
      </c>
      <c r="M117" s="122">
        <f t="shared" si="4"/>
        <v>999</v>
      </c>
      <c r="N117" s="119"/>
      <c r="O117" s="51"/>
      <c r="P117" s="66">
        <f t="shared" si="5"/>
        <v>999</v>
      </c>
      <c r="Q117" s="51"/>
    </row>
    <row r="118" spans="1:17" s="11" customFormat="1" ht="18.899999999999999" customHeight="1" x14ac:dyDescent="0.25">
      <c r="A118" s="101">
        <v>112</v>
      </c>
      <c r="B118" s="49"/>
      <c r="C118" s="49"/>
      <c r="D118" s="50"/>
      <c r="E118" s="114"/>
      <c r="F118" s="51"/>
      <c r="G118" s="51"/>
      <c r="H118" s="220"/>
      <c r="I118" s="123"/>
      <c r="J118" s="98" t="e">
        <f>IF(AND(Q118="",#REF!&gt;0,#REF!&lt;5),K118,)</f>
        <v>#REF!</v>
      </c>
      <c r="K118" s="96" t="str">
        <f>IF(D118="","ZZZ9",IF(AND(#REF!&gt;0,#REF!&lt;5),D118&amp;#REF!,D118&amp;"9"))</f>
        <v>ZZZ9</v>
      </c>
      <c r="L118" s="100">
        <f t="shared" si="3"/>
        <v>999</v>
      </c>
      <c r="M118" s="122">
        <f t="shared" si="4"/>
        <v>999</v>
      </c>
      <c r="N118" s="119"/>
      <c r="O118" s="51"/>
      <c r="P118" s="66">
        <f t="shared" si="5"/>
        <v>999</v>
      </c>
      <c r="Q118" s="51"/>
    </row>
    <row r="119" spans="1:17" s="11" customFormat="1" ht="18.899999999999999" customHeight="1" x14ac:dyDescent="0.25">
      <c r="A119" s="101">
        <v>113</v>
      </c>
      <c r="B119" s="49"/>
      <c r="C119" s="49"/>
      <c r="D119" s="50"/>
      <c r="E119" s="114"/>
      <c r="F119" s="51"/>
      <c r="G119" s="51"/>
      <c r="H119" s="220"/>
      <c r="I119" s="123"/>
      <c r="J119" s="98" t="e">
        <f>IF(AND(Q119="",#REF!&gt;0,#REF!&lt;5),K119,)</f>
        <v>#REF!</v>
      </c>
      <c r="K119" s="96" t="str">
        <f>IF(D119="","ZZZ9",IF(AND(#REF!&gt;0,#REF!&lt;5),D119&amp;#REF!,D119&amp;"9"))</f>
        <v>ZZZ9</v>
      </c>
      <c r="L119" s="100">
        <f t="shared" si="3"/>
        <v>999</v>
      </c>
      <c r="M119" s="122">
        <f t="shared" si="4"/>
        <v>999</v>
      </c>
      <c r="N119" s="119"/>
      <c r="O119" s="51"/>
      <c r="P119" s="66">
        <f t="shared" si="5"/>
        <v>999</v>
      </c>
      <c r="Q119" s="51"/>
    </row>
    <row r="120" spans="1:17" s="11" customFormat="1" ht="18.899999999999999" customHeight="1" x14ac:dyDescent="0.25">
      <c r="A120" s="101">
        <v>114</v>
      </c>
      <c r="B120" s="49"/>
      <c r="C120" s="49"/>
      <c r="D120" s="50"/>
      <c r="E120" s="114"/>
      <c r="F120" s="51"/>
      <c r="G120" s="51"/>
      <c r="H120" s="220"/>
      <c r="I120" s="123"/>
      <c r="J120" s="98" t="e">
        <f>IF(AND(Q120="",#REF!&gt;0,#REF!&lt;5),K120,)</f>
        <v>#REF!</v>
      </c>
      <c r="K120" s="96" t="str">
        <f>IF(D120="","ZZZ9",IF(AND(#REF!&gt;0,#REF!&lt;5),D120&amp;#REF!,D120&amp;"9"))</f>
        <v>ZZZ9</v>
      </c>
      <c r="L120" s="100">
        <f t="shared" si="3"/>
        <v>999</v>
      </c>
      <c r="M120" s="122">
        <f t="shared" si="4"/>
        <v>999</v>
      </c>
      <c r="N120" s="119"/>
      <c r="O120" s="51"/>
      <c r="P120" s="66">
        <f t="shared" si="5"/>
        <v>999</v>
      </c>
      <c r="Q120" s="51"/>
    </row>
    <row r="121" spans="1:17" s="11" customFormat="1" ht="18.899999999999999" customHeight="1" x14ac:dyDescent="0.25">
      <c r="A121" s="101">
        <v>115</v>
      </c>
      <c r="B121" s="49"/>
      <c r="C121" s="49"/>
      <c r="D121" s="50"/>
      <c r="E121" s="114"/>
      <c r="F121" s="51"/>
      <c r="G121" s="51"/>
      <c r="H121" s="220"/>
      <c r="I121" s="123"/>
      <c r="J121" s="98" t="e">
        <f>IF(AND(Q121="",#REF!&gt;0,#REF!&lt;5),K121,)</f>
        <v>#REF!</v>
      </c>
      <c r="K121" s="96" t="str">
        <f>IF(D121="","ZZZ9",IF(AND(#REF!&gt;0,#REF!&lt;5),D121&amp;#REF!,D121&amp;"9"))</f>
        <v>ZZZ9</v>
      </c>
      <c r="L121" s="100">
        <f t="shared" si="3"/>
        <v>999</v>
      </c>
      <c r="M121" s="122">
        <f t="shared" si="4"/>
        <v>999</v>
      </c>
      <c r="N121" s="119"/>
      <c r="O121" s="51"/>
      <c r="P121" s="66">
        <f t="shared" si="5"/>
        <v>999</v>
      </c>
      <c r="Q121" s="51"/>
    </row>
    <row r="122" spans="1:17" s="11" customFormat="1" ht="18.899999999999999" customHeight="1" x14ac:dyDescent="0.25">
      <c r="A122" s="101">
        <v>116</v>
      </c>
      <c r="B122" s="49"/>
      <c r="C122" s="49"/>
      <c r="D122" s="50"/>
      <c r="E122" s="114"/>
      <c r="F122" s="51"/>
      <c r="G122" s="51"/>
      <c r="H122" s="220"/>
      <c r="I122" s="123"/>
      <c r="J122" s="98" t="e">
        <f>IF(AND(Q122="",#REF!&gt;0,#REF!&lt;5),K122,)</f>
        <v>#REF!</v>
      </c>
      <c r="K122" s="96" t="str">
        <f>IF(D122="","ZZZ9",IF(AND(#REF!&gt;0,#REF!&lt;5),D122&amp;#REF!,D122&amp;"9"))</f>
        <v>ZZZ9</v>
      </c>
      <c r="L122" s="100">
        <f t="shared" si="3"/>
        <v>999</v>
      </c>
      <c r="M122" s="122">
        <f t="shared" si="4"/>
        <v>999</v>
      </c>
      <c r="N122" s="119"/>
      <c r="O122" s="51"/>
      <c r="P122" s="66">
        <f t="shared" si="5"/>
        <v>999</v>
      </c>
      <c r="Q122" s="51"/>
    </row>
    <row r="123" spans="1:17" s="11" customFormat="1" ht="18.899999999999999" customHeight="1" x14ac:dyDescent="0.25">
      <c r="A123" s="101">
        <v>117</v>
      </c>
      <c r="B123" s="49"/>
      <c r="C123" s="49"/>
      <c r="D123" s="50"/>
      <c r="E123" s="114"/>
      <c r="F123" s="51"/>
      <c r="G123" s="51"/>
      <c r="H123" s="220"/>
      <c r="I123" s="123"/>
      <c r="J123" s="98" t="e">
        <f>IF(AND(Q123="",#REF!&gt;0,#REF!&lt;5),K123,)</f>
        <v>#REF!</v>
      </c>
      <c r="K123" s="96" t="str">
        <f>IF(D123="","ZZZ9",IF(AND(#REF!&gt;0,#REF!&lt;5),D123&amp;#REF!,D123&amp;"9"))</f>
        <v>ZZZ9</v>
      </c>
      <c r="L123" s="100">
        <f t="shared" si="3"/>
        <v>999</v>
      </c>
      <c r="M123" s="122">
        <f t="shared" si="4"/>
        <v>999</v>
      </c>
      <c r="N123" s="119"/>
      <c r="O123" s="51"/>
      <c r="P123" s="66">
        <f t="shared" si="5"/>
        <v>999</v>
      </c>
      <c r="Q123" s="51"/>
    </row>
    <row r="124" spans="1:17" s="11" customFormat="1" ht="18.899999999999999" customHeight="1" x14ac:dyDescent="0.25">
      <c r="A124" s="101">
        <v>118</v>
      </c>
      <c r="B124" s="49"/>
      <c r="C124" s="49"/>
      <c r="D124" s="50"/>
      <c r="E124" s="114"/>
      <c r="F124" s="51"/>
      <c r="G124" s="51"/>
      <c r="H124" s="220"/>
      <c r="I124" s="123"/>
      <c r="J124" s="98" t="e">
        <f>IF(AND(Q124="",#REF!&gt;0,#REF!&lt;5),K124,)</f>
        <v>#REF!</v>
      </c>
      <c r="K124" s="96" t="str">
        <f>IF(D124="","ZZZ9",IF(AND(#REF!&gt;0,#REF!&lt;5),D124&amp;#REF!,D124&amp;"9"))</f>
        <v>ZZZ9</v>
      </c>
      <c r="L124" s="100">
        <f t="shared" si="3"/>
        <v>999</v>
      </c>
      <c r="M124" s="122">
        <f t="shared" si="4"/>
        <v>999</v>
      </c>
      <c r="N124" s="119"/>
      <c r="O124" s="51"/>
      <c r="P124" s="66">
        <f t="shared" si="5"/>
        <v>999</v>
      </c>
      <c r="Q124" s="51"/>
    </row>
    <row r="125" spans="1:17" s="11" customFormat="1" ht="18.899999999999999" customHeight="1" x14ac:dyDescent="0.25">
      <c r="A125" s="101">
        <v>119</v>
      </c>
      <c r="B125" s="49"/>
      <c r="C125" s="49"/>
      <c r="D125" s="50"/>
      <c r="E125" s="114"/>
      <c r="F125" s="51"/>
      <c r="G125" s="51"/>
      <c r="H125" s="220"/>
      <c r="I125" s="123"/>
      <c r="J125" s="98" t="e">
        <f>IF(AND(Q125="",#REF!&gt;0,#REF!&lt;5),K125,)</f>
        <v>#REF!</v>
      </c>
      <c r="K125" s="96" t="str">
        <f>IF(D125="","ZZZ9",IF(AND(#REF!&gt;0,#REF!&lt;5),D125&amp;#REF!,D125&amp;"9"))</f>
        <v>ZZZ9</v>
      </c>
      <c r="L125" s="100">
        <f t="shared" si="3"/>
        <v>999</v>
      </c>
      <c r="M125" s="122">
        <f t="shared" si="4"/>
        <v>999</v>
      </c>
      <c r="N125" s="119"/>
      <c r="O125" s="51"/>
      <c r="P125" s="66">
        <f t="shared" si="5"/>
        <v>999</v>
      </c>
      <c r="Q125" s="51"/>
    </row>
    <row r="126" spans="1:17" s="11" customFormat="1" ht="18.899999999999999" customHeight="1" x14ac:dyDescent="0.25">
      <c r="A126" s="101">
        <v>120</v>
      </c>
      <c r="B126" s="49"/>
      <c r="C126" s="49"/>
      <c r="D126" s="50"/>
      <c r="E126" s="114"/>
      <c r="F126" s="51"/>
      <c r="G126" s="51"/>
      <c r="H126" s="220"/>
      <c r="I126" s="123"/>
      <c r="J126" s="98" t="e">
        <f>IF(AND(Q126="",#REF!&gt;0,#REF!&lt;5),K126,)</f>
        <v>#REF!</v>
      </c>
      <c r="K126" s="96" t="str">
        <f>IF(D126="","ZZZ9",IF(AND(#REF!&gt;0,#REF!&lt;5),D126&amp;#REF!,D126&amp;"9"))</f>
        <v>ZZZ9</v>
      </c>
      <c r="L126" s="100">
        <f t="shared" si="3"/>
        <v>999</v>
      </c>
      <c r="M126" s="122">
        <f t="shared" si="4"/>
        <v>999</v>
      </c>
      <c r="N126" s="119"/>
      <c r="O126" s="51"/>
      <c r="P126" s="66">
        <f t="shared" si="5"/>
        <v>999</v>
      </c>
      <c r="Q126" s="51"/>
    </row>
    <row r="127" spans="1:17" s="11" customFormat="1" ht="18.899999999999999" customHeight="1" x14ac:dyDescent="0.25">
      <c r="A127" s="101">
        <v>121</v>
      </c>
      <c r="B127" s="49"/>
      <c r="C127" s="49"/>
      <c r="D127" s="50"/>
      <c r="E127" s="114"/>
      <c r="F127" s="51"/>
      <c r="G127" s="51"/>
      <c r="H127" s="220"/>
      <c r="I127" s="123"/>
      <c r="J127" s="98" t="e">
        <f>IF(AND(Q127="",#REF!&gt;0,#REF!&lt;5),K127,)</f>
        <v>#REF!</v>
      </c>
      <c r="K127" s="96" t="str">
        <f>IF(D127="","ZZZ9",IF(AND(#REF!&gt;0,#REF!&lt;5),D127&amp;#REF!,D127&amp;"9"))</f>
        <v>ZZZ9</v>
      </c>
      <c r="L127" s="100">
        <f t="shared" si="3"/>
        <v>999</v>
      </c>
      <c r="M127" s="122">
        <f t="shared" si="4"/>
        <v>999</v>
      </c>
      <c r="N127" s="119"/>
      <c r="O127" s="51"/>
      <c r="P127" s="66">
        <f t="shared" si="5"/>
        <v>999</v>
      </c>
      <c r="Q127" s="51"/>
    </row>
    <row r="128" spans="1:17" s="11" customFormat="1" ht="18.899999999999999" customHeight="1" x14ac:dyDescent="0.25">
      <c r="A128" s="101">
        <v>122</v>
      </c>
      <c r="B128" s="49"/>
      <c r="C128" s="49"/>
      <c r="D128" s="50"/>
      <c r="E128" s="114"/>
      <c r="F128" s="51"/>
      <c r="G128" s="51"/>
      <c r="H128" s="220"/>
      <c r="I128" s="123"/>
      <c r="J128" s="98" t="e">
        <f>IF(AND(Q128="",#REF!&gt;0,#REF!&lt;5),K128,)</f>
        <v>#REF!</v>
      </c>
      <c r="K128" s="96" t="str">
        <f>IF(D128="","ZZZ9",IF(AND(#REF!&gt;0,#REF!&lt;5),D128&amp;#REF!,D128&amp;"9"))</f>
        <v>ZZZ9</v>
      </c>
      <c r="L128" s="100">
        <f t="shared" si="3"/>
        <v>999</v>
      </c>
      <c r="M128" s="122">
        <f t="shared" si="4"/>
        <v>999</v>
      </c>
      <c r="N128" s="119"/>
      <c r="O128" s="51"/>
      <c r="P128" s="66">
        <f t="shared" si="5"/>
        <v>999</v>
      </c>
      <c r="Q128" s="51"/>
    </row>
    <row r="129" spans="1:17" s="11" customFormat="1" ht="18.899999999999999" customHeight="1" x14ac:dyDescent="0.25">
      <c r="A129" s="101">
        <v>123</v>
      </c>
      <c r="B129" s="49"/>
      <c r="C129" s="49"/>
      <c r="D129" s="50"/>
      <c r="E129" s="114"/>
      <c r="F129" s="51"/>
      <c r="G129" s="51"/>
      <c r="H129" s="220"/>
      <c r="I129" s="123"/>
      <c r="J129" s="98" t="e">
        <f>IF(AND(Q129="",#REF!&gt;0,#REF!&lt;5),K129,)</f>
        <v>#REF!</v>
      </c>
      <c r="K129" s="96" t="str">
        <f>IF(D129="","ZZZ9",IF(AND(#REF!&gt;0,#REF!&lt;5),D129&amp;#REF!,D129&amp;"9"))</f>
        <v>ZZZ9</v>
      </c>
      <c r="L129" s="100">
        <f t="shared" si="3"/>
        <v>999</v>
      </c>
      <c r="M129" s="122">
        <f t="shared" si="4"/>
        <v>999</v>
      </c>
      <c r="N129" s="119"/>
      <c r="O129" s="51"/>
      <c r="P129" s="66">
        <f t="shared" si="5"/>
        <v>999</v>
      </c>
      <c r="Q129" s="51"/>
    </row>
    <row r="130" spans="1:17" s="11" customFormat="1" ht="18.899999999999999" customHeight="1" x14ac:dyDescent="0.25">
      <c r="A130" s="101">
        <v>124</v>
      </c>
      <c r="B130" s="49"/>
      <c r="C130" s="49"/>
      <c r="D130" s="50"/>
      <c r="E130" s="114"/>
      <c r="F130" s="51"/>
      <c r="G130" s="51"/>
      <c r="H130" s="220"/>
      <c r="I130" s="123"/>
      <c r="J130" s="98" t="e">
        <f>IF(AND(Q130="",#REF!&gt;0,#REF!&lt;5),K130,)</f>
        <v>#REF!</v>
      </c>
      <c r="K130" s="96" t="str">
        <f>IF(D130="","ZZZ9",IF(AND(#REF!&gt;0,#REF!&lt;5),D130&amp;#REF!,D130&amp;"9"))</f>
        <v>ZZZ9</v>
      </c>
      <c r="L130" s="100">
        <f t="shared" si="3"/>
        <v>999</v>
      </c>
      <c r="M130" s="122">
        <f t="shared" si="4"/>
        <v>999</v>
      </c>
      <c r="N130" s="119"/>
      <c r="O130" s="51"/>
      <c r="P130" s="66">
        <f t="shared" si="5"/>
        <v>999</v>
      </c>
      <c r="Q130" s="51"/>
    </row>
    <row r="131" spans="1:17" s="11" customFormat="1" ht="18.899999999999999" customHeight="1" x14ac:dyDescent="0.25">
      <c r="A131" s="101">
        <v>125</v>
      </c>
      <c r="B131" s="49"/>
      <c r="C131" s="49"/>
      <c r="D131" s="50"/>
      <c r="E131" s="114"/>
      <c r="F131" s="51"/>
      <c r="G131" s="51"/>
      <c r="H131" s="220"/>
      <c r="I131" s="123"/>
      <c r="J131" s="98" t="e">
        <f>IF(AND(Q131="",#REF!&gt;0,#REF!&lt;5),K131,)</f>
        <v>#REF!</v>
      </c>
      <c r="K131" s="96" t="str">
        <f>IF(D131="","ZZZ9",IF(AND(#REF!&gt;0,#REF!&lt;5),D131&amp;#REF!,D131&amp;"9"))</f>
        <v>ZZZ9</v>
      </c>
      <c r="L131" s="100">
        <f t="shared" si="3"/>
        <v>999</v>
      </c>
      <c r="M131" s="122">
        <f t="shared" si="4"/>
        <v>999</v>
      </c>
      <c r="N131" s="119"/>
      <c r="O131" s="51"/>
      <c r="P131" s="66">
        <f t="shared" si="5"/>
        <v>999</v>
      </c>
      <c r="Q131" s="51"/>
    </row>
    <row r="132" spans="1:17" s="11" customFormat="1" ht="18.899999999999999" customHeight="1" x14ac:dyDescent="0.25">
      <c r="A132" s="101">
        <v>126</v>
      </c>
      <c r="B132" s="49"/>
      <c r="C132" s="49"/>
      <c r="D132" s="50"/>
      <c r="E132" s="114"/>
      <c r="F132" s="51"/>
      <c r="G132" s="51"/>
      <c r="H132" s="220"/>
      <c r="I132" s="123"/>
      <c r="J132" s="98" t="e">
        <f>IF(AND(Q132="",#REF!&gt;0,#REF!&lt;5),K132,)</f>
        <v>#REF!</v>
      </c>
      <c r="K132" s="96" t="str">
        <f>IF(D132="","ZZZ9",IF(AND(#REF!&gt;0,#REF!&lt;5),D132&amp;#REF!,D132&amp;"9"))</f>
        <v>ZZZ9</v>
      </c>
      <c r="L132" s="100">
        <f t="shared" si="3"/>
        <v>999</v>
      </c>
      <c r="M132" s="122">
        <f t="shared" si="4"/>
        <v>999</v>
      </c>
      <c r="N132" s="119"/>
      <c r="O132" s="51"/>
      <c r="P132" s="66">
        <f t="shared" si="5"/>
        <v>999</v>
      </c>
      <c r="Q132" s="51"/>
    </row>
    <row r="133" spans="1:17" s="11" customFormat="1" ht="18.899999999999999" customHeight="1" x14ac:dyDescent="0.25">
      <c r="A133" s="101">
        <v>127</v>
      </c>
      <c r="B133" s="49"/>
      <c r="C133" s="49"/>
      <c r="D133" s="50"/>
      <c r="E133" s="114"/>
      <c r="F133" s="51"/>
      <c r="G133" s="51"/>
      <c r="H133" s="220"/>
      <c r="I133" s="123"/>
      <c r="J133" s="98" t="e">
        <f>IF(AND(Q133="",#REF!&gt;0,#REF!&lt;5),K133,)</f>
        <v>#REF!</v>
      </c>
      <c r="K133" s="96" t="str">
        <f>IF(D133="","ZZZ9",IF(AND(#REF!&gt;0,#REF!&lt;5),D133&amp;#REF!,D133&amp;"9"))</f>
        <v>ZZZ9</v>
      </c>
      <c r="L133" s="100">
        <f t="shared" si="3"/>
        <v>999</v>
      </c>
      <c r="M133" s="122">
        <f t="shared" si="4"/>
        <v>999</v>
      </c>
      <c r="N133" s="119"/>
      <c r="O133" s="51"/>
      <c r="P133" s="66">
        <f t="shared" si="5"/>
        <v>999</v>
      </c>
      <c r="Q133" s="51"/>
    </row>
    <row r="134" spans="1:17" s="11" customFormat="1" ht="18.899999999999999" customHeight="1" x14ac:dyDescent="0.25">
      <c r="A134" s="101">
        <v>128</v>
      </c>
      <c r="B134" s="49"/>
      <c r="C134" s="49"/>
      <c r="D134" s="50"/>
      <c r="E134" s="114"/>
      <c r="F134" s="51"/>
      <c r="G134" s="51"/>
      <c r="H134" s="220"/>
      <c r="I134" s="123"/>
      <c r="J134" s="98" t="e">
        <f>IF(AND(Q134="",#REF!&gt;0,#REF!&lt;5),K134,)</f>
        <v>#REF!</v>
      </c>
      <c r="K134" s="96" t="str">
        <f>IF(D134="","ZZZ9",IF(AND(#REF!&gt;0,#REF!&lt;5),D134&amp;#REF!,D134&amp;"9"))</f>
        <v>ZZZ9</v>
      </c>
      <c r="L134" s="100">
        <f t="shared" si="3"/>
        <v>999</v>
      </c>
      <c r="M134" s="122">
        <f t="shared" si="4"/>
        <v>999</v>
      </c>
      <c r="N134" s="119"/>
      <c r="O134" s="123"/>
      <c r="P134" s="124">
        <f t="shared" si="5"/>
        <v>999</v>
      </c>
      <c r="Q134" s="123"/>
    </row>
    <row r="135" spans="1:17" x14ac:dyDescent="0.25">
      <c r="A135" s="101">
        <v>129</v>
      </c>
      <c r="B135" s="49"/>
      <c r="C135" s="49"/>
      <c r="D135" s="50"/>
      <c r="E135" s="114"/>
      <c r="F135" s="51"/>
      <c r="G135" s="51"/>
      <c r="H135" s="220"/>
      <c r="I135" s="123"/>
      <c r="J135" s="98" t="e">
        <f>IF(AND(Q135="",#REF!&gt;0,#REF!&lt;5),K135,)</f>
        <v>#REF!</v>
      </c>
      <c r="K135" s="96" t="str">
        <f>IF(D135="","ZZZ9",IF(AND(#REF!&gt;0,#REF!&lt;5),D135&amp;#REF!,D135&amp;"9"))</f>
        <v>ZZZ9</v>
      </c>
      <c r="L135" s="100">
        <f t="shared" si="3"/>
        <v>999</v>
      </c>
      <c r="M135" s="122">
        <f t="shared" si="4"/>
        <v>999</v>
      </c>
      <c r="N135" s="119"/>
      <c r="O135" s="51"/>
      <c r="P135" s="66">
        <f t="shared" si="5"/>
        <v>999</v>
      </c>
      <c r="Q135" s="51"/>
    </row>
    <row r="136" spans="1:17" x14ac:dyDescent="0.25">
      <c r="A136" s="101">
        <v>130</v>
      </c>
      <c r="B136" s="49"/>
      <c r="C136" s="49"/>
      <c r="D136" s="50"/>
      <c r="E136" s="114"/>
      <c r="F136" s="51"/>
      <c r="G136" s="51"/>
      <c r="H136" s="220"/>
      <c r="I136" s="123"/>
      <c r="J136" s="98" t="e">
        <f>IF(AND(Q136="",#REF!&gt;0,#REF!&lt;5),K136,)</f>
        <v>#REF!</v>
      </c>
      <c r="K136" s="96" t="str">
        <f>IF(D136="","ZZZ9",IF(AND(#REF!&gt;0,#REF!&lt;5),D136&amp;#REF!,D136&amp;"9"))</f>
        <v>ZZZ9</v>
      </c>
      <c r="L136" s="100">
        <f t="shared" si="3"/>
        <v>999</v>
      </c>
      <c r="M136" s="122">
        <f t="shared" si="4"/>
        <v>999</v>
      </c>
      <c r="N136" s="119"/>
      <c r="O136" s="51"/>
      <c r="P136" s="66">
        <f t="shared" si="5"/>
        <v>999</v>
      </c>
      <c r="Q136" s="51"/>
    </row>
    <row r="137" spans="1:17" x14ac:dyDescent="0.25">
      <c r="A137" s="101">
        <v>131</v>
      </c>
      <c r="B137" s="49"/>
      <c r="C137" s="49"/>
      <c r="D137" s="50"/>
      <c r="E137" s="114"/>
      <c r="F137" s="51"/>
      <c r="G137" s="51"/>
      <c r="H137" s="220"/>
      <c r="I137" s="123"/>
      <c r="J137" s="98" t="e">
        <f>IF(AND(Q137="",#REF!&gt;0,#REF!&lt;5),K137,)</f>
        <v>#REF!</v>
      </c>
      <c r="K137" s="96" t="str">
        <f>IF(D137="","ZZZ9",IF(AND(#REF!&gt;0,#REF!&lt;5),D137&amp;#REF!,D137&amp;"9"))</f>
        <v>ZZZ9</v>
      </c>
      <c r="L137" s="100">
        <f t="shared" si="3"/>
        <v>999</v>
      </c>
      <c r="M137" s="122">
        <f t="shared" si="4"/>
        <v>999</v>
      </c>
      <c r="N137" s="119"/>
      <c r="O137" s="51"/>
      <c r="P137" s="66">
        <f t="shared" si="5"/>
        <v>999</v>
      </c>
      <c r="Q137" s="51"/>
    </row>
    <row r="138" spans="1:17" x14ac:dyDescent="0.25">
      <c r="A138" s="101">
        <v>132</v>
      </c>
      <c r="B138" s="49"/>
      <c r="C138" s="49"/>
      <c r="D138" s="50"/>
      <c r="E138" s="114"/>
      <c r="F138" s="51"/>
      <c r="G138" s="51"/>
      <c r="H138" s="220"/>
      <c r="I138" s="123"/>
      <c r="J138" s="98" t="e">
        <f>IF(AND(Q138="",#REF!&gt;0,#REF!&lt;5),K138,)</f>
        <v>#REF!</v>
      </c>
      <c r="K138" s="96" t="str">
        <f>IF(D138="","ZZZ9",IF(AND(#REF!&gt;0,#REF!&lt;5),D138&amp;#REF!,D138&amp;"9"))</f>
        <v>ZZZ9</v>
      </c>
      <c r="L138" s="100">
        <f t="shared" si="3"/>
        <v>999</v>
      </c>
      <c r="M138" s="122">
        <f t="shared" si="4"/>
        <v>999</v>
      </c>
      <c r="N138" s="119"/>
      <c r="O138" s="51"/>
      <c r="P138" s="66">
        <f t="shared" si="5"/>
        <v>999</v>
      </c>
      <c r="Q138" s="51"/>
    </row>
    <row r="139" spans="1:17" x14ac:dyDescent="0.25">
      <c r="A139" s="101">
        <v>133</v>
      </c>
      <c r="B139" s="49"/>
      <c r="C139" s="49"/>
      <c r="D139" s="50"/>
      <c r="E139" s="114"/>
      <c r="F139" s="51"/>
      <c r="G139" s="51"/>
      <c r="H139" s="220"/>
      <c r="I139" s="123"/>
      <c r="J139" s="98" t="e">
        <f>IF(AND(Q139="",#REF!&gt;0,#REF!&lt;5),K139,)</f>
        <v>#REF!</v>
      </c>
      <c r="K139" s="96" t="str">
        <f>IF(D139="","ZZZ9",IF(AND(#REF!&gt;0,#REF!&lt;5),D139&amp;#REF!,D139&amp;"9"))</f>
        <v>ZZZ9</v>
      </c>
      <c r="L139" s="100">
        <f t="shared" si="3"/>
        <v>999</v>
      </c>
      <c r="M139" s="122">
        <f t="shared" si="4"/>
        <v>999</v>
      </c>
      <c r="N139" s="119"/>
      <c r="O139" s="51"/>
      <c r="P139" s="66">
        <f t="shared" si="5"/>
        <v>999</v>
      </c>
      <c r="Q139" s="51"/>
    </row>
    <row r="140" spans="1:17" x14ac:dyDescent="0.25">
      <c r="A140" s="101">
        <v>134</v>
      </c>
      <c r="B140" s="49"/>
      <c r="C140" s="49"/>
      <c r="D140" s="50"/>
      <c r="E140" s="114"/>
      <c r="F140" s="51"/>
      <c r="G140" s="51"/>
      <c r="H140" s="220"/>
      <c r="I140" s="123"/>
      <c r="J140" s="98" t="e">
        <f>IF(AND(Q140="",#REF!&gt;0,#REF!&lt;5),K140,)</f>
        <v>#REF!</v>
      </c>
      <c r="K140" s="96" t="str">
        <f>IF(D140="","ZZZ9",IF(AND(#REF!&gt;0,#REF!&lt;5),D140&amp;#REF!,D140&amp;"9"))</f>
        <v>ZZZ9</v>
      </c>
      <c r="L140" s="100">
        <f t="shared" si="3"/>
        <v>999</v>
      </c>
      <c r="M140" s="122">
        <f t="shared" si="4"/>
        <v>999</v>
      </c>
      <c r="N140" s="119"/>
      <c r="O140" s="51"/>
      <c r="P140" s="66">
        <f t="shared" si="5"/>
        <v>999</v>
      </c>
      <c r="Q140" s="51"/>
    </row>
    <row r="141" spans="1:17" x14ac:dyDescent="0.25">
      <c r="A141" s="101">
        <v>135</v>
      </c>
      <c r="B141" s="49"/>
      <c r="C141" s="49"/>
      <c r="D141" s="50"/>
      <c r="E141" s="114"/>
      <c r="F141" s="51"/>
      <c r="G141" s="51"/>
      <c r="H141" s="220"/>
      <c r="I141" s="123"/>
      <c r="J141" s="98" t="e">
        <f>IF(AND(Q141="",#REF!&gt;0,#REF!&lt;5),K141,)</f>
        <v>#REF!</v>
      </c>
      <c r="K141" s="96" t="str">
        <f>IF(D141="","ZZZ9",IF(AND(#REF!&gt;0,#REF!&lt;5),D141&amp;#REF!,D141&amp;"9"))</f>
        <v>ZZZ9</v>
      </c>
      <c r="L141" s="100">
        <f t="shared" si="3"/>
        <v>999</v>
      </c>
      <c r="M141" s="122">
        <f t="shared" si="4"/>
        <v>999</v>
      </c>
      <c r="N141" s="119"/>
      <c r="O141" s="123"/>
      <c r="P141" s="124">
        <f t="shared" si="5"/>
        <v>999</v>
      </c>
      <c r="Q141" s="123"/>
    </row>
    <row r="142" spans="1:17" x14ac:dyDescent="0.25">
      <c r="A142" s="101">
        <v>136</v>
      </c>
      <c r="B142" s="49"/>
      <c r="C142" s="49"/>
      <c r="D142" s="50"/>
      <c r="E142" s="114"/>
      <c r="F142" s="51"/>
      <c r="G142" s="51"/>
      <c r="H142" s="220"/>
      <c r="I142" s="123"/>
      <c r="J142" s="98" t="e">
        <f>IF(AND(Q142="",#REF!&gt;0,#REF!&lt;5),K142,)</f>
        <v>#REF!</v>
      </c>
      <c r="K142" s="96" t="str">
        <f>IF(D142="","ZZZ9",IF(AND(#REF!&gt;0,#REF!&lt;5),D142&amp;#REF!,D142&amp;"9"))</f>
        <v>ZZZ9</v>
      </c>
      <c r="L142" s="100">
        <f t="shared" si="3"/>
        <v>999</v>
      </c>
      <c r="M142" s="122">
        <f t="shared" si="4"/>
        <v>999</v>
      </c>
      <c r="N142" s="119"/>
      <c r="O142" s="51"/>
      <c r="P142" s="66">
        <f t="shared" si="5"/>
        <v>999</v>
      </c>
      <c r="Q142" s="51"/>
    </row>
    <row r="143" spans="1:17" x14ac:dyDescent="0.25">
      <c r="A143" s="101">
        <v>137</v>
      </c>
      <c r="B143" s="49"/>
      <c r="C143" s="49"/>
      <c r="D143" s="50"/>
      <c r="E143" s="114"/>
      <c r="F143" s="51"/>
      <c r="G143" s="51"/>
      <c r="H143" s="220"/>
      <c r="I143" s="123"/>
      <c r="J143" s="98" t="e">
        <f>IF(AND(Q143="",#REF!&gt;0,#REF!&lt;5),K143,)</f>
        <v>#REF!</v>
      </c>
      <c r="K143" s="96" t="str">
        <f>IF(D143="","ZZZ9",IF(AND(#REF!&gt;0,#REF!&lt;5),D143&amp;#REF!,D143&amp;"9"))</f>
        <v>ZZZ9</v>
      </c>
      <c r="L143" s="100">
        <f t="shared" si="3"/>
        <v>999</v>
      </c>
      <c r="M143" s="122">
        <f t="shared" si="4"/>
        <v>999</v>
      </c>
      <c r="N143" s="119"/>
      <c r="O143" s="51"/>
      <c r="P143" s="66">
        <f t="shared" si="5"/>
        <v>999</v>
      </c>
      <c r="Q143" s="51"/>
    </row>
    <row r="144" spans="1:17" x14ac:dyDescent="0.25">
      <c r="A144" s="101">
        <v>138</v>
      </c>
      <c r="B144" s="49"/>
      <c r="C144" s="49"/>
      <c r="D144" s="50"/>
      <c r="E144" s="114"/>
      <c r="F144" s="51"/>
      <c r="G144" s="51"/>
      <c r="H144" s="220"/>
      <c r="I144" s="123"/>
      <c r="J144" s="98" t="e">
        <f>IF(AND(Q144="",#REF!&gt;0,#REF!&lt;5),K144,)</f>
        <v>#REF!</v>
      </c>
      <c r="K144" s="96" t="str">
        <f>IF(D144="","ZZZ9",IF(AND(#REF!&gt;0,#REF!&lt;5),D144&amp;#REF!,D144&amp;"9"))</f>
        <v>ZZZ9</v>
      </c>
      <c r="L144" s="100">
        <f t="shared" si="3"/>
        <v>999</v>
      </c>
      <c r="M144" s="122">
        <f t="shared" si="4"/>
        <v>999</v>
      </c>
      <c r="N144" s="119"/>
      <c r="O144" s="51"/>
      <c r="P144" s="66">
        <f t="shared" si="5"/>
        <v>999</v>
      </c>
      <c r="Q144" s="51"/>
    </row>
    <row r="145" spans="1:17" x14ac:dyDescent="0.25">
      <c r="A145" s="101">
        <v>139</v>
      </c>
      <c r="B145" s="49"/>
      <c r="C145" s="49"/>
      <c r="D145" s="50"/>
      <c r="E145" s="114"/>
      <c r="F145" s="51"/>
      <c r="G145" s="51"/>
      <c r="H145" s="220"/>
      <c r="I145" s="123"/>
      <c r="J145" s="98" t="e">
        <f>IF(AND(Q145="",#REF!&gt;0,#REF!&lt;5),K145,)</f>
        <v>#REF!</v>
      </c>
      <c r="K145" s="96" t="str">
        <f>IF(D145="","ZZZ9",IF(AND(#REF!&gt;0,#REF!&lt;5),D145&amp;#REF!,D145&amp;"9"))</f>
        <v>ZZZ9</v>
      </c>
      <c r="L145" s="100">
        <f t="shared" si="3"/>
        <v>999</v>
      </c>
      <c r="M145" s="122">
        <f t="shared" si="4"/>
        <v>999</v>
      </c>
      <c r="N145" s="119"/>
      <c r="O145" s="51"/>
      <c r="P145" s="66">
        <f t="shared" si="5"/>
        <v>999</v>
      </c>
      <c r="Q145" s="51"/>
    </row>
    <row r="146" spans="1:17" x14ac:dyDescent="0.25">
      <c r="A146" s="101">
        <v>140</v>
      </c>
      <c r="B146" s="49"/>
      <c r="C146" s="49"/>
      <c r="D146" s="50"/>
      <c r="E146" s="114"/>
      <c r="F146" s="51"/>
      <c r="G146" s="51"/>
      <c r="H146" s="220"/>
      <c r="I146" s="123"/>
      <c r="J146" s="98" t="e">
        <f>IF(AND(Q146="",#REF!&gt;0,#REF!&lt;5),K146,)</f>
        <v>#REF!</v>
      </c>
      <c r="K146" s="96" t="str">
        <f>IF(D146="","ZZZ9",IF(AND(#REF!&gt;0,#REF!&lt;5),D146&amp;#REF!,D146&amp;"9"))</f>
        <v>ZZZ9</v>
      </c>
      <c r="L146" s="100">
        <f t="shared" si="3"/>
        <v>999</v>
      </c>
      <c r="M146" s="122">
        <f t="shared" si="4"/>
        <v>999</v>
      </c>
      <c r="N146" s="119"/>
      <c r="O146" s="51"/>
      <c r="P146" s="66">
        <f t="shared" si="5"/>
        <v>999</v>
      </c>
      <c r="Q146" s="51"/>
    </row>
    <row r="147" spans="1:17" x14ac:dyDescent="0.25">
      <c r="A147" s="101">
        <v>141</v>
      </c>
      <c r="B147" s="49"/>
      <c r="C147" s="49"/>
      <c r="D147" s="50"/>
      <c r="E147" s="114"/>
      <c r="F147" s="51"/>
      <c r="G147" s="51"/>
      <c r="H147" s="220"/>
      <c r="I147" s="123"/>
      <c r="J147" s="98" t="e">
        <f>IF(AND(Q147="",#REF!&gt;0,#REF!&lt;5),K147,)</f>
        <v>#REF!</v>
      </c>
      <c r="K147" s="96" t="str">
        <f>IF(D147="","ZZZ9",IF(AND(#REF!&gt;0,#REF!&lt;5),D147&amp;#REF!,D147&amp;"9"))</f>
        <v>ZZZ9</v>
      </c>
      <c r="L147" s="100">
        <f t="shared" si="3"/>
        <v>999</v>
      </c>
      <c r="M147" s="122">
        <f t="shared" si="4"/>
        <v>999</v>
      </c>
      <c r="N147" s="119"/>
      <c r="O147" s="51"/>
      <c r="P147" s="66">
        <f t="shared" si="5"/>
        <v>999</v>
      </c>
      <c r="Q147" s="51"/>
    </row>
    <row r="148" spans="1:17" x14ac:dyDescent="0.25">
      <c r="A148" s="101">
        <v>142</v>
      </c>
      <c r="B148" s="49"/>
      <c r="C148" s="49"/>
      <c r="D148" s="50"/>
      <c r="E148" s="114"/>
      <c r="F148" s="51"/>
      <c r="G148" s="51"/>
      <c r="H148" s="220"/>
      <c r="I148" s="123"/>
      <c r="J148" s="98" t="e">
        <f>IF(AND(Q148="",#REF!&gt;0,#REF!&lt;5),K148,)</f>
        <v>#REF!</v>
      </c>
      <c r="K148" s="96" t="str">
        <f>IF(D148="","ZZZ9",IF(AND(#REF!&gt;0,#REF!&lt;5),D148&amp;#REF!,D148&amp;"9"))</f>
        <v>ZZZ9</v>
      </c>
      <c r="L148" s="100">
        <f t="shared" si="3"/>
        <v>999</v>
      </c>
      <c r="M148" s="122">
        <f t="shared" si="4"/>
        <v>999</v>
      </c>
      <c r="N148" s="119"/>
      <c r="O148" s="123"/>
      <c r="P148" s="124">
        <f t="shared" si="5"/>
        <v>999</v>
      </c>
      <c r="Q148" s="123"/>
    </row>
    <row r="149" spans="1:17" x14ac:dyDescent="0.25">
      <c r="A149" s="101">
        <v>143</v>
      </c>
      <c r="B149" s="49"/>
      <c r="C149" s="49"/>
      <c r="D149" s="50"/>
      <c r="E149" s="114"/>
      <c r="F149" s="51"/>
      <c r="G149" s="51"/>
      <c r="H149" s="220"/>
      <c r="I149" s="123"/>
      <c r="J149" s="98" t="e">
        <f>IF(AND(Q149="",#REF!&gt;0,#REF!&lt;5),K149,)</f>
        <v>#REF!</v>
      </c>
      <c r="K149" s="96" t="str">
        <f>IF(D149="","ZZZ9",IF(AND(#REF!&gt;0,#REF!&lt;5),D149&amp;#REF!,D149&amp;"9"))</f>
        <v>ZZZ9</v>
      </c>
      <c r="L149" s="100">
        <f t="shared" si="3"/>
        <v>999</v>
      </c>
      <c r="M149" s="122">
        <f t="shared" si="4"/>
        <v>999</v>
      </c>
      <c r="N149" s="119"/>
      <c r="O149" s="51"/>
      <c r="P149" s="66">
        <f t="shared" si="5"/>
        <v>999</v>
      </c>
      <c r="Q149" s="51"/>
    </row>
    <row r="150" spans="1:17" x14ac:dyDescent="0.25">
      <c r="A150" s="101">
        <v>144</v>
      </c>
      <c r="B150" s="49"/>
      <c r="C150" s="49"/>
      <c r="D150" s="50"/>
      <c r="E150" s="114"/>
      <c r="F150" s="51"/>
      <c r="G150" s="51"/>
      <c r="H150" s="220"/>
      <c r="I150" s="123"/>
      <c r="J150" s="98" t="e">
        <f>IF(AND(Q150="",#REF!&gt;0,#REF!&lt;5),K150,)</f>
        <v>#REF!</v>
      </c>
      <c r="K150" s="96" t="str">
        <f>IF(D150="","ZZZ9",IF(AND(#REF!&gt;0,#REF!&lt;5),D150&amp;#REF!,D150&amp;"9"))</f>
        <v>ZZZ9</v>
      </c>
      <c r="L150" s="100">
        <f t="shared" si="3"/>
        <v>999</v>
      </c>
      <c r="M150" s="122">
        <f t="shared" si="4"/>
        <v>999</v>
      </c>
      <c r="N150" s="119"/>
      <c r="O150" s="51"/>
      <c r="P150" s="66">
        <f t="shared" si="5"/>
        <v>999</v>
      </c>
      <c r="Q150" s="51"/>
    </row>
    <row r="151" spans="1:17" x14ac:dyDescent="0.25">
      <c r="A151" s="101">
        <v>145</v>
      </c>
      <c r="B151" s="49"/>
      <c r="C151" s="49"/>
      <c r="D151" s="50"/>
      <c r="E151" s="114"/>
      <c r="F151" s="51"/>
      <c r="G151" s="51"/>
      <c r="H151" s="220"/>
      <c r="I151" s="123"/>
      <c r="J151" s="98" t="e">
        <f>IF(AND(Q151="",#REF!&gt;0,#REF!&lt;5),K151,)</f>
        <v>#REF!</v>
      </c>
      <c r="K151" s="96" t="str">
        <f>IF(D151="","ZZZ9",IF(AND(#REF!&gt;0,#REF!&lt;5),D151&amp;#REF!,D151&amp;"9"))</f>
        <v>ZZZ9</v>
      </c>
      <c r="L151" s="100">
        <f t="shared" si="3"/>
        <v>999</v>
      </c>
      <c r="M151" s="122">
        <f t="shared" si="4"/>
        <v>999</v>
      </c>
      <c r="N151" s="119"/>
      <c r="O151" s="51"/>
      <c r="P151" s="66">
        <f t="shared" si="5"/>
        <v>999</v>
      </c>
      <c r="Q151" s="51"/>
    </row>
    <row r="152" spans="1:17" x14ac:dyDescent="0.25">
      <c r="A152" s="101">
        <v>146</v>
      </c>
      <c r="B152" s="49"/>
      <c r="C152" s="49"/>
      <c r="D152" s="50"/>
      <c r="E152" s="114"/>
      <c r="F152" s="51"/>
      <c r="G152" s="51"/>
      <c r="H152" s="220"/>
      <c r="I152" s="123"/>
      <c r="J152" s="98" t="e">
        <f>IF(AND(Q152="",#REF!&gt;0,#REF!&lt;5),K152,)</f>
        <v>#REF!</v>
      </c>
      <c r="K152" s="96" t="str">
        <f>IF(D152="","ZZZ9",IF(AND(#REF!&gt;0,#REF!&lt;5),D152&amp;#REF!,D152&amp;"9"))</f>
        <v>ZZZ9</v>
      </c>
      <c r="L152" s="100">
        <f t="shared" si="3"/>
        <v>999</v>
      </c>
      <c r="M152" s="122">
        <f t="shared" si="4"/>
        <v>999</v>
      </c>
      <c r="N152" s="119"/>
      <c r="O152" s="51"/>
      <c r="P152" s="66">
        <f t="shared" si="5"/>
        <v>999</v>
      </c>
      <c r="Q152" s="51"/>
    </row>
    <row r="153" spans="1:17" x14ac:dyDescent="0.25">
      <c r="A153" s="101">
        <v>147</v>
      </c>
      <c r="B153" s="49"/>
      <c r="C153" s="49"/>
      <c r="D153" s="50"/>
      <c r="E153" s="114"/>
      <c r="F153" s="51"/>
      <c r="G153" s="51"/>
      <c r="H153" s="220"/>
      <c r="I153" s="123"/>
      <c r="J153" s="98" t="e">
        <f>IF(AND(Q153="",#REF!&gt;0,#REF!&lt;5),K153,)</f>
        <v>#REF!</v>
      </c>
      <c r="K153" s="96" t="str">
        <f>IF(D153="","ZZZ9",IF(AND(#REF!&gt;0,#REF!&lt;5),D153&amp;#REF!,D153&amp;"9"))</f>
        <v>ZZZ9</v>
      </c>
      <c r="L153" s="100">
        <f t="shared" si="3"/>
        <v>999</v>
      </c>
      <c r="M153" s="122">
        <f t="shared" si="4"/>
        <v>999</v>
      </c>
      <c r="N153" s="119"/>
      <c r="O153" s="51"/>
      <c r="P153" s="66">
        <f t="shared" si="5"/>
        <v>999</v>
      </c>
      <c r="Q153" s="51"/>
    </row>
    <row r="154" spans="1:17" x14ac:dyDescent="0.25">
      <c r="A154" s="101">
        <v>148</v>
      </c>
      <c r="B154" s="49"/>
      <c r="C154" s="49"/>
      <c r="D154" s="50"/>
      <c r="E154" s="114"/>
      <c r="F154" s="51"/>
      <c r="G154" s="51"/>
      <c r="H154" s="220"/>
      <c r="I154" s="123"/>
      <c r="J154" s="98" t="e">
        <f>IF(AND(Q154="",#REF!&gt;0,#REF!&lt;5),K154,)</f>
        <v>#REF!</v>
      </c>
      <c r="K154" s="96" t="str">
        <f>IF(D154="","ZZZ9",IF(AND(#REF!&gt;0,#REF!&lt;5),D154&amp;#REF!,D154&amp;"9"))</f>
        <v>ZZZ9</v>
      </c>
      <c r="L154" s="100">
        <f t="shared" si="3"/>
        <v>999</v>
      </c>
      <c r="M154" s="122">
        <f t="shared" si="4"/>
        <v>999</v>
      </c>
      <c r="N154" s="119"/>
      <c r="O154" s="51"/>
      <c r="P154" s="66">
        <f t="shared" si="5"/>
        <v>999</v>
      </c>
      <c r="Q154" s="51"/>
    </row>
    <row r="155" spans="1:17" x14ac:dyDescent="0.25">
      <c r="A155" s="101">
        <v>149</v>
      </c>
      <c r="B155" s="49"/>
      <c r="C155" s="49"/>
      <c r="D155" s="50"/>
      <c r="E155" s="114"/>
      <c r="F155" s="51"/>
      <c r="G155" s="51"/>
      <c r="H155" s="220"/>
      <c r="I155" s="123"/>
      <c r="J155" s="98" t="e">
        <f>IF(AND(Q155="",#REF!&gt;0,#REF!&lt;5),K155,)</f>
        <v>#REF!</v>
      </c>
      <c r="K155" s="96" t="str">
        <f>IF(D155="","ZZZ9",IF(AND(#REF!&gt;0,#REF!&lt;5),D155&amp;#REF!,D155&amp;"9"))</f>
        <v>ZZZ9</v>
      </c>
      <c r="L155" s="100">
        <f t="shared" si="3"/>
        <v>999</v>
      </c>
      <c r="M155" s="122">
        <f t="shared" si="4"/>
        <v>999</v>
      </c>
      <c r="N155" s="119"/>
      <c r="O155" s="51"/>
      <c r="P155" s="66">
        <f t="shared" si="5"/>
        <v>999</v>
      </c>
      <c r="Q155" s="51"/>
    </row>
    <row r="156" spans="1:17" x14ac:dyDescent="0.25">
      <c r="A156" s="101">
        <v>150</v>
      </c>
      <c r="B156" s="49"/>
      <c r="C156" s="49"/>
      <c r="D156" s="50"/>
      <c r="E156" s="114"/>
      <c r="F156" s="51"/>
      <c r="G156" s="51"/>
      <c r="H156" s="220"/>
      <c r="I156" s="123"/>
      <c r="J156" s="98" t="e">
        <f>IF(AND(Q156="",#REF!&gt;0,#REF!&lt;5),K156,)</f>
        <v>#REF!</v>
      </c>
      <c r="K156" s="96" t="str">
        <f>IF(D156="","ZZZ9",IF(AND(#REF!&gt;0,#REF!&lt;5),D156&amp;#REF!,D156&amp;"9"))</f>
        <v>ZZZ9</v>
      </c>
      <c r="L156" s="100">
        <f t="shared" si="3"/>
        <v>999</v>
      </c>
      <c r="M156" s="122">
        <f t="shared" si="4"/>
        <v>999</v>
      </c>
      <c r="N156" s="119"/>
      <c r="O156" s="51"/>
      <c r="P156" s="66">
        <f t="shared" si="5"/>
        <v>999</v>
      </c>
      <c r="Q156" s="51"/>
    </row>
  </sheetData>
  <conditionalFormatting sqref="A7:D156">
    <cfRule type="expression" dxfId="61" priority="14" stopIfTrue="1">
      <formula>$Q7&gt;=1</formula>
    </cfRule>
  </conditionalFormatting>
  <conditionalFormatting sqref="B7:D37">
    <cfRule type="expression" dxfId="60" priority="1" stopIfTrue="1">
      <formula>$Q7&gt;=1</formula>
    </cfRule>
  </conditionalFormatting>
  <conditionalFormatting sqref="E7:E14">
    <cfRule type="expression" dxfId="59" priority="6" stopIfTrue="1">
      <formula>AND(ROUNDDOWN(($A$4-E7)/365.25,0)&lt;=13,G7&lt;&gt;"OK")</formula>
    </cfRule>
    <cfRule type="expression" dxfId="58" priority="7" stopIfTrue="1">
      <formula>AND(ROUNDDOWN(($A$4-E7)/365.25,0)&lt;=14,G7&lt;&gt;"OK")</formula>
    </cfRule>
    <cfRule type="expression" dxfId="57" priority="8" stopIfTrue="1">
      <formula>AND(ROUNDDOWN(($A$4-E7)/365.25,0)&lt;=17,G7&lt;&gt;"OK")</formula>
    </cfRule>
    <cfRule type="expression" dxfId="56" priority="11" stopIfTrue="1">
      <formula>AND(ROUNDDOWN(($A$4-E7)/365.25,0)&lt;=13,G7&lt;&gt;"OK")</formula>
    </cfRule>
    <cfRule type="expression" dxfId="55" priority="12" stopIfTrue="1">
      <formula>AND(ROUNDDOWN(($A$4-E7)/365.25,0)&lt;=14,G7&lt;&gt;"OK")</formula>
    </cfRule>
    <cfRule type="expression" dxfId="54" priority="13" stopIfTrue="1">
      <formula>AND(ROUNDDOWN(($A$4-E7)/365.25,0)&lt;=17,G7&lt;&gt;"OK")</formula>
    </cfRule>
  </conditionalFormatting>
  <conditionalFormatting sqref="E7:E27 E29:E37">
    <cfRule type="expression" dxfId="53" priority="2" stopIfTrue="1">
      <formula>AND(ROUNDDOWN(($A$4-E7)/365.25,0)&lt;=13,G7&lt;&gt;"OK")</formula>
    </cfRule>
    <cfRule type="expression" dxfId="52" priority="3" stopIfTrue="1">
      <formula>AND(ROUNDDOWN(($A$4-E7)/365.25,0)&lt;=14,G7&lt;&gt;"OK")</formula>
    </cfRule>
    <cfRule type="expression" dxfId="51" priority="4" stopIfTrue="1">
      <formula>AND(ROUNDDOWN(($A$4-E7)/365.25,0)&lt;=17,G7&lt;&gt;"OK")</formula>
    </cfRule>
  </conditionalFormatting>
  <conditionalFormatting sqref="E7:E156">
    <cfRule type="expression" dxfId="50" priority="16" stopIfTrue="1">
      <formula>AND(ROUNDDOWN(($A$4-E7)/365.25,0)&lt;=13,G7&lt;&gt;"OK")</formula>
    </cfRule>
    <cfRule type="expression" dxfId="49" priority="17" stopIfTrue="1">
      <formula>AND(ROUNDDOWN(($A$4-E7)/365.25,0)&lt;=14,G7&lt;&gt;"OK")</formula>
    </cfRule>
    <cfRule type="expression" dxfId="48" priority="18" stopIfTrue="1">
      <formula>AND(ROUNDDOWN(($A$4-E7)/365.25,0)&lt;=17,G7&lt;&gt;"OK")</formula>
    </cfRule>
  </conditionalFormatting>
  <conditionalFormatting sqref="J7:J156">
    <cfRule type="cellIs" dxfId="47" priority="10" stopIfTrue="1" operator="equal">
      <formula>"Z"</formula>
    </cfRule>
  </conditionalFormatting>
  <printOptions horizontalCentered="1"/>
  <pageMargins left="0.35" right="0.35" top="0.39" bottom="0.39" header="0" footer="0"/>
  <pageSetup paperSize="9" orientation="landscape" horizontalDpi="200" verticalDpi="200" r:id="rId1"/>
  <headerFooter alignWithMargins="0"/>
  <rowBreaks count="6" manualBreakCount="6">
    <brk id="26" max="16383" man="1"/>
    <brk id="46" max="16383" man="1"/>
    <brk id="66" max="16383" man="1"/>
    <brk id="86" max="16383" man="1"/>
    <brk id="106" max="16383" man="1"/>
    <brk id="126" max="16383" man="1"/>
  </rowBreaks>
  <colBreaks count="1" manualBreakCount="1">
    <brk id="17"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714753" r:id="rId4" name="Button 1">
              <controlPr defaultSize="0" print="0" autoFill="0" autoPict="0" macro="[0]!egyeni_fotabla_sorsolasi_ranglista">
                <anchor moveWithCells="1" sizeWithCells="1">
                  <from>
                    <xdr:col>7</xdr:col>
                    <xdr:colOff>205740</xdr:colOff>
                    <xdr:row>0</xdr:row>
                    <xdr:rowOff>68580</xdr:rowOff>
                  </from>
                  <to>
                    <xdr:col>14</xdr:col>
                    <xdr:colOff>129540</xdr:colOff>
                    <xdr:row>1</xdr:row>
                    <xdr:rowOff>137160</xdr:rowOff>
                  </to>
                </anchor>
              </controlPr>
            </control>
          </mc:Choice>
        </mc:AlternateContent>
      </controls>
    </mc:Choice>
  </mc:AlternateContent>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7F06A4-D26A-463E-8763-2F92E1E2E63B}">
  <sheetPr codeName="Sheet16">
    <tabColor indexed="42"/>
  </sheetPr>
  <dimension ref="A1:Q156"/>
  <sheetViews>
    <sheetView showGridLines="0" showZeros="0" workbookViewId="0">
      <pane ySplit="6" topLeftCell="A7" activePane="bottomLeft" state="frozen"/>
      <selection activeCell="B7" sqref="B7:O29"/>
      <selection pane="bottomLeft"/>
    </sheetView>
  </sheetViews>
  <sheetFormatPr defaultRowHeight="13.2" x14ac:dyDescent="0.25"/>
  <cols>
    <col min="1" max="1" width="3.88671875" customWidth="1"/>
    <col min="2" max="2" width="13.33203125" customWidth="1"/>
    <col min="3" max="3" width="11.88671875" customWidth="1"/>
    <col min="4" max="4" width="24.33203125" style="34" customWidth="1"/>
    <col min="5" max="5" width="10.6640625" style="230" customWidth="1"/>
    <col min="6" max="6" width="6.109375" style="47" hidden="1" customWidth="1"/>
    <col min="7" max="7" width="35" style="47" customWidth="1"/>
    <col min="8" max="8" width="7.6640625" style="34" customWidth="1"/>
    <col min="9" max="13" width="7.44140625" style="34" hidden="1" customWidth="1"/>
    <col min="14" max="15" width="7.44140625" style="34" customWidth="1"/>
    <col min="16" max="16" width="7.44140625" style="34" hidden="1" customWidth="1"/>
    <col min="17" max="17" width="7.44140625" style="34" customWidth="1"/>
  </cols>
  <sheetData>
    <row r="1" spans="1:17" ht="24.6" x14ac:dyDescent="0.4">
      <c r="A1" s="258" t="str">
        <f>Altalanos!$A$6</f>
        <v>Somogy Vármegyei Tenisz DO A kategória</v>
      </c>
      <c r="B1" s="42"/>
      <c r="C1" s="42"/>
      <c r="D1" s="93"/>
      <c r="E1" s="111" t="s">
        <v>44</v>
      </c>
      <c r="F1" s="58"/>
      <c r="G1" s="102"/>
      <c r="H1" s="43"/>
      <c r="I1" s="43"/>
      <c r="J1" s="103"/>
      <c r="K1" s="103"/>
      <c r="L1" s="103"/>
      <c r="M1" s="103"/>
      <c r="N1" s="103"/>
      <c r="O1" s="103"/>
      <c r="P1" s="103"/>
      <c r="Q1" s="104"/>
    </row>
    <row r="2" spans="1:17" ht="13.8" thickBot="1" x14ac:dyDescent="0.3">
      <c r="B2" s="44" t="s">
        <v>43</v>
      </c>
      <c r="C2" s="241" t="str">
        <f>Altalanos!$B$8</f>
        <v>A-V.kcs.-U14-L</v>
      </c>
      <c r="D2" s="58"/>
      <c r="E2" s="111" t="s">
        <v>29</v>
      </c>
      <c r="F2" s="48"/>
      <c r="G2" s="48"/>
      <c r="H2" s="223"/>
      <c r="I2" s="223"/>
      <c r="J2" s="43"/>
      <c r="K2" s="43"/>
      <c r="L2" s="43"/>
      <c r="M2" s="43"/>
      <c r="N2" s="52"/>
      <c r="O2" s="38"/>
      <c r="P2" s="38"/>
      <c r="Q2" s="52"/>
    </row>
    <row r="3" spans="1:17" s="2" customFormat="1" ht="13.8" thickBot="1" x14ac:dyDescent="0.3">
      <c r="A3" s="217" t="s">
        <v>42</v>
      </c>
      <c r="B3" s="221"/>
      <c r="C3" s="221"/>
      <c r="D3" s="221"/>
      <c r="E3" s="221"/>
      <c r="F3" s="221"/>
      <c r="G3" s="221"/>
      <c r="H3" s="221"/>
      <c r="I3" s="222"/>
      <c r="J3" s="53"/>
      <c r="K3" s="59"/>
      <c r="L3" s="59"/>
      <c r="M3" s="59"/>
      <c r="N3" s="128" t="s">
        <v>28</v>
      </c>
      <c r="O3" s="54"/>
      <c r="P3" s="60"/>
      <c r="Q3" s="112"/>
    </row>
    <row r="4" spans="1:17" s="2" customFormat="1" x14ac:dyDescent="0.25">
      <c r="A4" s="36" t="s">
        <v>21</v>
      </c>
      <c r="B4" s="36"/>
      <c r="C4" s="35" t="s">
        <v>19</v>
      </c>
      <c r="D4" s="36" t="s">
        <v>24</v>
      </c>
      <c r="E4" s="39"/>
      <c r="G4" s="61"/>
      <c r="H4" s="232" t="s">
        <v>25</v>
      </c>
      <c r="I4" s="227"/>
      <c r="J4" s="62"/>
      <c r="K4" s="63"/>
      <c r="L4" s="63"/>
      <c r="M4" s="63"/>
      <c r="N4" s="62"/>
      <c r="O4" s="113"/>
      <c r="P4" s="113"/>
      <c r="Q4" s="64"/>
    </row>
    <row r="5" spans="1:17" s="2" customFormat="1" ht="13.8" thickBot="1" x14ac:dyDescent="0.3">
      <c r="A5" s="105">
        <f>Altalanos!$A$10</f>
        <v>46135</v>
      </c>
      <c r="B5" s="105"/>
      <c r="C5" s="45" t="str">
        <f>Altalanos!$C$10</f>
        <v>Balatonboglár</v>
      </c>
      <c r="D5" s="46" t="str">
        <f>Altalanos!$D$10</f>
        <v xml:space="preserve">  </v>
      </c>
      <c r="E5" s="46"/>
      <c r="F5" s="46"/>
      <c r="G5" s="46"/>
      <c r="H5" s="125" t="str">
        <f>Altalanos!$E$10</f>
        <v>Nagyistók-Nádasi Judit</v>
      </c>
      <c r="I5" s="233"/>
      <c r="J5" s="65"/>
      <c r="K5" s="40"/>
      <c r="L5" s="40"/>
      <c r="M5" s="40"/>
      <c r="N5" s="65"/>
      <c r="O5" s="46"/>
      <c r="P5" s="46"/>
      <c r="Q5" s="235"/>
    </row>
    <row r="6" spans="1:17" ht="30" customHeight="1" thickBot="1" x14ac:dyDescent="0.3">
      <c r="A6" s="95" t="s">
        <v>30</v>
      </c>
      <c r="B6" s="55" t="s">
        <v>22</v>
      </c>
      <c r="C6" s="55" t="s">
        <v>23</v>
      </c>
      <c r="D6" s="55" t="s">
        <v>26</v>
      </c>
      <c r="E6" s="56" t="s">
        <v>27</v>
      </c>
      <c r="F6" s="56" t="s">
        <v>31</v>
      </c>
      <c r="G6" s="56" t="s">
        <v>83</v>
      </c>
      <c r="H6" s="224" t="s">
        <v>32</v>
      </c>
      <c r="I6" s="225"/>
      <c r="J6" s="97" t="s">
        <v>14</v>
      </c>
      <c r="K6" s="57" t="s">
        <v>12</v>
      </c>
      <c r="L6" s="99" t="s">
        <v>0</v>
      </c>
      <c r="M6" s="74" t="s">
        <v>13</v>
      </c>
      <c r="N6" s="118" t="s">
        <v>40</v>
      </c>
      <c r="O6" s="109" t="s">
        <v>33</v>
      </c>
      <c r="P6" s="110" t="s">
        <v>1</v>
      </c>
      <c r="Q6" s="56" t="s">
        <v>34</v>
      </c>
    </row>
    <row r="7" spans="1:17" s="11" customFormat="1" ht="18.899999999999999" customHeight="1" x14ac:dyDescent="0.25">
      <c r="A7" s="101">
        <v>1</v>
      </c>
      <c r="B7" s="244" t="s">
        <v>91</v>
      </c>
      <c r="C7" s="245" t="s">
        <v>92</v>
      </c>
      <c r="D7" s="248" t="s">
        <v>97</v>
      </c>
      <c r="E7" s="255" t="s">
        <v>99</v>
      </c>
      <c r="F7" s="218"/>
      <c r="G7" s="219"/>
      <c r="H7" s="50">
        <v>76</v>
      </c>
      <c r="I7" s="50"/>
      <c r="J7" s="98"/>
      <c r="K7" s="96"/>
      <c r="L7" s="100"/>
      <c r="M7" s="96"/>
      <c r="N7" s="94"/>
      <c r="O7" s="50"/>
      <c r="P7" s="66"/>
      <c r="Q7" s="51"/>
    </row>
    <row r="8" spans="1:17" s="11" customFormat="1" ht="18.899999999999999" customHeight="1" x14ac:dyDescent="0.25">
      <c r="A8" s="101">
        <v>2</v>
      </c>
      <c r="B8" s="246" t="s">
        <v>93</v>
      </c>
      <c r="C8" s="247" t="s">
        <v>94</v>
      </c>
      <c r="D8" s="246" t="s">
        <v>97</v>
      </c>
      <c r="E8" s="255" t="s">
        <v>113</v>
      </c>
      <c r="F8" s="220"/>
      <c r="G8" s="123"/>
      <c r="H8" s="50">
        <v>74</v>
      </c>
      <c r="I8" s="50"/>
      <c r="J8" s="98"/>
      <c r="K8" s="96"/>
      <c r="L8" s="100"/>
      <c r="M8" s="96"/>
      <c r="N8" s="94"/>
      <c r="O8" s="50"/>
      <c r="P8" s="66"/>
      <c r="Q8" s="51"/>
    </row>
    <row r="9" spans="1:17" s="11" customFormat="1" ht="18.899999999999999" customHeight="1" x14ac:dyDescent="0.25">
      <c r="A9" s="101">
        <v>3</v>
      </c>
      <c r="B9" s="246" t="s">
        <v>95</v>
      </c>
      <c r="C9" s="247" t="s">
        <v>96</v>
      </c>
      <c r="D9" s="249" t="s">
        <v>98</v>
      </c>
      <c r="E9" s="255" t="s">
        <v>100</v>
      </c>
      <c r="F9" s="220"/>
      <c r="G9" s="123"/>
      <c r="H9" s="50">
        <v>14</v>
      </c>
      <c r="I9" s="50"/>
      <c r="J9" s="98"/>
      <c r="K9" s="96"/>
      <c r="L9" s="100"/>
      <c r="M9" s="96"/>
      <c r="N9" s="94"/>
      <c r="O9" s="50"/>
      <c r="P9" s="229"/>
      <c r="Q9" s="119"/>
    </row>
    <row r="10" spans="1:17" s="11" customFormat="1" ht="18.899999999999999" customHeight="1" x14ac:dyDescent="0.25">
      <c r="A10" s="101">
        <v>4</v>
      </c>
      <c r="B10" s="49"/>
      <c r="C10" s="49"/>
      <c r="D10" s="50"/>
      <c r="E10" s="114"/>
      <c r="F10" s="220"/>
      <c r="G10" s="123"/>
      <c r="H10" s="50"/>
      <c r="I10" s="50"/>
      <c r="J10" s="98"/>
      <c r="K10" s="96"/>
      <c r="L10" s="100"/>
      <c r="M10" s="96"/>
      <c r="N10" s="94"/>
      <c r="O10" s="50"/>
      <c r="P10" s="228"/>
      <c r="Q10" s="226"/>
    </row>
    <row r="11" spans="1:17" s="11" customFormat="1" ht="18.899999999999999" customHeight="1" x14ac:dyDescent="0.25">
      <c r="A11" s="101">
        <v>5</v>
      </c>
      <c r="B11" s="49"/>
      <c r="C11" s="49"/>
      <c r="D11" s="50"/>
      <c r="E11" s="114"/>
      <c r="F11" s="220"/>
      <c r="G11" s="123"/>
      <c r="H11" s="50"/>
      <c r="I11" s="50"/>
      <c r="J11" s="98"/>
      <c r="K11" s="96"/>
      <c r="L11" s="100"/>
      <c r="M11" s="96"/>
      <c r="N11" s="94"/>
      <c r="O11" s="50"/>
      <c r="P11" s="228"/>
      <c r="Q11" s="226"/>
    </row>
    <row r="12" spans="1:17" s="11" customFormat="1" ht="18.899999999999999" customHeight="1" x14ac:dyDescent="0.25">
      <c r="A12" s="101">
        <v>6</v>
      </c>
      <c r="B12" s="49"/>
      <c r="C12" s="49"/>
      <c r="D12" s="50"/>
      <c r="E12" s="114"/>
      <c r="F12" s="220"/>
      <c r="G12" s="123"/>
      <c r="H12" s="50"/>
      <c r="I12" s="50"/>
      <c r="J12" s="98"/>
      <c r="K12" s="96"/>
      <c r="L12" s="100"/>
      <c r="M12" s="96"/>
      <c r="N12" s="94"/>
      <c r="O12" s="50"/>
      <c r="P12" s="228"/>
      <c r="Q12" s="226"/>
    </row>
    <row r="13" spans="1:17" s="11" customFormat="1" ht="18.899999999999999" customHeight="1" x14ac:dyDescent="0.25">
      <c r="A13" s="101">
        <v>7</v>
      </c>
      <c r="B13" s="49"/>
      <c r="C13" s="49"/>
      <c r="D13" s="50"/>
      <c r="E13" s="114"/>
      <c r="F13" s="220"/>
      <c r="G13" s="123"/>
      <c r="H13" s="50"/>
      <c r="I13" s="50"/>
      <c r="J13" s="98"/>
      <c r="K13" s="96"/>
      <c r="L13" s="100"/>
      <c r="M13" s="96"/>
      <c r="N13" s="94"/>
      <c r="O13" s="50"/>
      <c r="P13" s="228"/>
      <c r="Q13" s="226"/>
    </row>
    <row r="14" spans="1:17" s="11" customFormat="1" ht="18.899999999999999" customHeight="1" x14ac:dyDescent="0.25">
      <c r="A14" s="101">
        <v>8</v>
      </c>
      <c r="B14" s="49"/>
      <c r="C14" s="49"/>
      <c r="D14" s="50"/>
      <c r="E14" s="114"/>
      <c r="F14" s="220"/>
      <c r="G14" s="123"/>
      <c r="H14" s="50"/>
      <c r="I14" s="50"/>
      <c r="J14" s="98"/>
      <c r="K14" s="96"/>
      <c r="L14" s="100"/>
      <c r="M14" s="96"/>
      <c r="N14" s="94"/>
      <c r="O14" s="50"/>
      <c r="P14" s="228"/>
      <c r="Q14" s="226"/>
    </row>
    <row r="15" spans="1:17" s="11" customFormat="1" ht="18.899999999999999" customHeight="1" x14ac:dyDescent="0.25">
      <c r="A15" s="101">
        <v>9</v>
      </c>
      <c r="B15" s="49"/>
      <c r="C15" s="49"/>
      <c r="D15" s="50"/>
      <c r="E15" s="114"/>
      <c r="F15" s="51"/>
      <c r="G15" s="51"/>
      <c r="H15" s="50"/>
      <c r="I15" s="50"/>
      <c r="J15" s="98"/>
      <c r="K15" s="96"/>
      <c r="L15" s="100"/>
      <c r="M15" s="122"/>
      <c r="N15" s="94"/>
      <c r="O15" s="50"/>
      <c r="P15" s="51"/>
      <c r="Q15" s="51"/>
    </row>
    <row r="16" spans="1:17" s="11" customFormat="1" ht="18.899999999999999" customHeight="1" x14ac:dyDescent="0.25">
      <c r="A16" s="101">
        <v>10</v>
      </c>
      <c r="B16" s="238"/>
      <c r="C16" s="49"/>
      <c r="D16" s="50"/>
      <c r="E16" s="114"/>
      <c r="F16" s="51"/>
      <c r="G16" s="51"/>
      <c r="H16" s="50"/>
      <c r="I16" s="50"/>
      <c r="J16" s="98"/>
      <c r="K16" s="96"/>
      <c r="L16" s="100"/>
      <c r="M16" s="122"/>
      <c r="N16" s="94"/>
      <c r="O16" s="50"/>
      <c r="P16" s="66"/>
      <c r="Q16" s="51"/>
    </row>
    <row r="17" spans="1:17" s="11" customFormat="1" ht="18.899999999999999" customHeight="1" x14ac:dyDescent="0.25">
      <c r="A17" s="101">
        <v>11</v>
      </c>
      <c r="B17" s="49"/>
      <c r="C17" s="49"/>
      <c r="D17" s="50"/>
      <c r="E17" s="114"/>
      <c r="F17" s="51"/>
      <c r="G17" s="51"/>
      <c r="H17" s="50"/>
      <c r="I17" s="50"/>
      <c r="J17" s="98"/>
      <c r="K17" s="96"/>
      <c r="L17" s="100"/>
      <c r="M17" s="122"/>
      <c r="N17" s="94"/>
      <c r="O17" s="50"/>
      <c r="P17" s="66"/>
      <c r="Q17" s="51"/>
    </row>
    <row r="18" spans="1:17" s="11" customFormat="1" ht="18.899999999999999" customHeight="1" x14ac:dyDescent="0.25">
      <c r="A18" s="101">
        <v>12</v>
      </c>
      <c r="B18" s="49"/>
      <c r="C18" s="49"/>
      <c r="D18" s="50"/>
      <c r="E18" s="114"/>
      <c r="F18" s="51"/>
      <c r="G18" s="51"/>
      <c r="H18" s="50"/>
      <c r="I18" s="50"/>
      <c r="J18" s="98"/>
      <c r="K18" s="96"/>
      <c r="L18" s="100"/>
      <c r="M18" s="122"/>
      <c r="N18" s="94"/>
      <c r="O18" s="50"/>
      <c r="P18" s="66"/>
      <c r="Q18" s="51"/>
    </row>
    <row r="19" spans="1:17" s="11" customFormat="1" ht="18.899999999999999" customHeight="1" x14ac:dyDescent="0.25">
      <c r="A19" s="101">
        <v>13</v>
      </c>
      <c r="B19" s="49"/>
      <c r="C19" s="49"/>
      <c r="D19" s="50"/>
      <c r="E19" s="114"/>
      <c r="F19" s="51"/>
      <c r="G19" s="51"/>
      <c r="H19" s="50"/>
      <c r="I19" s="50"/>
      <c r="J19" s="98"/>
      <c r="K19" s="96"/>
      <c r="L19" s="100"/>
      <c r="M19" s="122"/>
      <c r="N19" s="94"/>
      <c r="O19" s="50"/>
      <c r="P19" s="66"/>
      <c r="Q19" s="51"/>
    </row>
    <row r="20" spans="1:17" s="11" customFormat="1" ht="18.899999999999999" customHeight="1" x14ac:dyDescent="0.25">
      <c r="A20" s="101">
        <v>14</v>
      </c>
      <c r="B20" s="49"/>
      <c r="C20" s="49"/>
      <c r="D20" s="50"/>
      <c r="E20" s="114"/>
      <c r="F20" s="51"/>
      <c r="G20" s="51"/>
      <c r="H20" s="50"/>
      <c r="I20" s="50"/>
      <c r="J20" s="98"/>
      <c r="K20" s="96"/>
      <c r="L20" s="100"/>
      <c r="M20" s="122"/>
      <c r="N20" s="94"/>
      <c r="O20" s="50"/>
      <c r="P20" s="66"/>
      <c r="Q20" s="51"/>
    </row>
    <row r="21" spans="1:17" s="11" customFormat="1" ht="18.899999999999999" customHeight="1" x14ac:dyDescent="0.25">
      <c r="A21" s="101">
        <v>15</v>
      </c>
      <c r="B21" s="49"/>
      <c r="C21" s="49"/>
      <c r="D21" s="50"/>
      <c r="E21" s="114"/>
      <c r="F21" s="51"/>
      <c r="G21" s="51"/>
      <c r="H21" s="50"/>
      <c r="I21" s="50"/>
      <c r="J21" s="98"/>
      <c r="K21" s="96"/>
      <c r="L21" s="100"/>
      <c r="M21" s="122"/>
      <c r="N21" s="94"/>
      <c r="O21" s="50"/>
      <c r="P21" s="66"/>
      <c r="Q21" s="51"/>
    </row>
    <row r="22" spans="1:17" s="11" customFormat="1" ht="18.899999999999999" customHeight="1" x14ac:dyDescent="0.25">
      <c r="A22" s="101">
        <v>16</v>
      </c>
      <c r="B22" s="49"/>
      <c r="C22" s="49"/>
      <c r="D22" s="50"/>
      <c r="E22" s="114"/>
      <c r="F22" s="51"/>
      <c r="G22" s="51"/>
      <c r="H22" s="50"/>
      <c r="I22" s="50"/>
      <c r="J22" s="98"/>
      <c r="K22" s="96"/>
      <c r="L22" s="100"/>
      <c r="M22" s="122"/>
      <c r="N22" s="94"/>
      <c r="O22" s="50"/>
      <c r="P22" s="66"/>
      <c r="Q22" s="51"/>
    </row>
    <row r="23" spans="1:17" s="11" customFormat="1" ht="18.899999999999999" customHeight="1" x14ac:dyDescent="0.25">
      <c r="A23" s="101">
        <v>17</v>
      </c>
      <c r="B23" s="49"/>
      <c r="C23" s="49"/>
      <c r="D23" s="50"/>
      <c r="E23" s="114"/>
      <c r="F23" s="51"/>
      <c r="G23" s="51"/>
      <c r="H23" s="50"/>
      <c r="I23" s="50"/>
      <c r="J23" s="98"/>
      <c r="K23" s="96"/>
      <c r="L23" s="100"/>
      <c r="M23" s="122"/>
      <c r="N23" s="94"/>
      <c r="O23" s="50"/>
      <c r="P23" s="66"/>
      <c r="Q23" s="51"/>
    </row>
    <row r="24" spans="1:17" s="11" customFormat="1" ht="18.899999999999999" customHeight="1" x14ac:dyDescent="0.25">
      <c r="A24" s="101">
        <v>18</v>
      </c>
      <c r="B24" s="49"/>
      <c r="C24" s="49"/>
      <c r="D24" s="50"/>
      <c r="E24" s="114"/>
      <c r="F24" s="51"/>
      <c r="G24" s="51"/>
      <c r="H24" s="50"/>
      <c r="I24" s="50"/>
      <c r="J24" s="98"/>
      <c r="K24" s="96"/>
      <c r="L24" s="100"/>
      <c r="M24" s="122"/>
      <c r="N24" s="94"/>
      <c r="O24" s="50"/>
      <c r="P24" s="66"/>
      <c r="Q24" s="51"/>
    </row>
    <row r="25" spans="1:17" s="11" customFormat="1" ht="18.899999999999999" customHeight="1" x14ac:dyDescent="0.25">
      <c r="A25" s="101">
        <v>19</v>
      </c>
      <c r="B25" s="49"/>
      <c r="C25" s="49"/>
      <c r="D25" s="50"/>
      <c r="E25" s="114"/>
      <c r="F25" s="51"/>
      <c r="G25" s="51"/>
      <c r="H25" s="50"/>
      <c r="I25" s="50"/>
      <c r="J25" s="98"/>
      <c r="K25" s="96"/>
      <c r="L25" s="100"/>
      <c r="M25" s="122"/>
      <c r="N25" s="94"/>
      <c r="O25" s="50"/>
      <c r="P25" s="66"/>
      <c r="Q25" s="51"/>
    </row>
    <row r="26" spans="1:17" s="11" customFormat="1" ht="18.899999999999999" customHeight="1" x14ac:dyDescent="0.25">
      <c r="A26" s="101">
        <v>20</v>
      </c>
      <c r="B26" s="49"/>
      <c r="C26" s="49"/>
      <c r="D26" s="50"/>
      <c r="E26" s="114"/>
      <c r="F26" s="51"/>
      <c r="G26" s="51"/>
      <c r="H26" s="50"/>
      <c r="I26" s="50"/>
      <c r="J26" s="98"/>
      <c r="K26" s="96"/>
      <c r="L26" s="100"/>
      <c r="M26" s="122"/>
      <c r="N26" s="94"/>
      <c r="O26" s="50"/>
      <c r="P26" s="66"/>
      <c r="Q26" s="51"/>
    </row>
    <row r="27" spans="1:17" s="11" customFormat="1" ht="18.899999999999999" customHeight="1" x14ac:dyDescent="0.25">
      <c r="A27" s="101">
        <v>21</v>
      </c>
      <c r="B27" s="49"/>
      <c r="C27" s="49"/>
      <c r="D27" s="50"/>
      <c r="E27" s="114"/>
      <c r="F27" s="51"/>
      <c r="G27" s="51"/>
      <c r="H27" s="50"/>
      <c r="I27" s="50"/>
      <c r="J27" s="98"/>
      <c r="K27" s="96"/>
      <c r="L27" s="100"/>
      <c r="M27" s="122"/>
      <c r="N27" s="94"/>
      <c r="O27" s="50"/>
      <c r="P27" s="66"/>
      <c r="Q27" s="51"/>
    </row>
    <row r="28" spans="1:17" s="11" customFormat="1" ht="18.899999999999999" customHeight="1" x14ac:dyDescent="0.25">
      <c r="A28" s="101">
        <v>22</v>
      </c>
      <c r="B28" s="49"/>
      <c r="C28" s="49"/>
      <c r="D28" s="50"/>
      <c r="E28" s="239"/>
      <c r="F28" s="234"/>
      <c r="G28" s="119"/>
      <c r="H28" s="50"/>
      <c r="I28" s="50"/>
      <c r="J28" s="98"/>
      <c r="K28" s="96"/>
      <c r="L28" s="100"/>
      <c r="M28" s="122"/>
      <c r="N28" s="94"/>
      <c r="O28" s="50"/>
      <c r="P28" s="66"/>
      <c r="Q28" s="51"/>
    </row>
    <row r="29" spans="1:17" s="11" customFormat="1" ht="18.899999999999999" customHeight="1" x14ac:dyDescent="0.25">
      <c r="A29" s="101">
        <v>23</v>
      </c>
      <c r="B29" s="49"/>
      <c r="C29" s="49"/>
      <c r="D29" s="50"/>
      <c r="E29" s="240"/>
      <c r="F29" s="51"/>
      <c r="G29" s="51"/>
      <c r="H29" s="50"/>
      <c r="I29" s="50"/>
      <c r="J29" s="98"/>
      <c r="K29" s="96"/>
      <c r="L29" s="100"/>
      <c r="M29" s="122"/>
      <c r="N29" s="94"/>
      <c r="O29" s="50"/>
      <c r="P29" s="66"/>
      <c r="Q29" s="51"/>
    </row>
    <row r="30" spans="1:17" s="11" customFormat="1" ht="18.899999999999999" customHeight="1" x14ac:dyDescent="0.25">
      <c r="A30" s="101">
        <v>24</v>
      </c>
      <c r="B30" s="49"/>
      <c r="C30" s="49"/>
      <c r="D30" s="50"/>
      <c r="E30" s="114"/>
      <c r="F30" s="51"/>
      <c r="G30" s="51"/>
      <c r="H30" s="50"/>
      <c r="I30" s="50"/>
      <c r="J30" s="98"/>
      <c r="K30" s="96"/>
      <c r="L30" s="100"/>
      <c r="M30" s="122"/>
      <c r="N30" s="94"/>
      <c r="O30" s="50"/>
      <c r="P30" s="66"/>
      <c r="Q30" s="51"/>
    </row>
    <row r="31" spans="1:17" s="11" customFormat="1" ht="18.899999999999999" customHeight="1" x14ac:dyDescent="0.25">
      <c r="A31" s="101">
        <v>25</v>
      </c>
      <c r="B31" s="49"/>
      <c r="C31" s="49"/>
      <c r="D31" s="50"/>
      <c r="E31" s="114"/>
      <c r="F31" s="51"/>
      <c r="G31" s="51"/>
      <c r="H31" s="50"/>
      <c r="I31" s="50"/>
      <c r="J31" s="98"/>
      <c r="K31" s="96"/>
      <c r="L31" s="100"/>
      <c r="M31" s="122"/>
      <c r="N31" s="94"/>
      <c r="O31" s="50"/>
      <c r="P31" s="66"/>
      <c r="Q31" s="51"/>
    </row>
    <row r="32" spans="1:17" s="11" customFormat="1" ht="18.899999999999999" customHeight="1" x14ac:dyDescent="0.25">
      <c r="A32" s="101">
        <v>26</v>
      </c>
      <c r="B32" s="49"/>
      <c r="C32" s="49"/>
      <c r="D32" s="50"/>
      <c r="E32" s="231"/>
      <c r="F32" s="51"/>
      <c r="G32" s="51"/>
      <c r="H32" s="50"/>
      <c r="I32" s="50"/>
      <c r="J32" s="98"/>
      <c r="K32" s="96"/>
      <c r="L32" s="100"/>
      <c r="M32" s="122"/>
      <c r="N32" s="94"/>
      <c r="O32" s="50"/>
      <c r="P32" s="66"/>
      <c r="Q32" s="51"/>
    </row>
    <row r="33" spans="1:17" s="11" customFormat="1" ht="18.899999999999999" customHeight="1" x14ac:dyDescent="0.25">
      <c r="A33" s="101">
        <v>27</v>
      </c>
      <c r="B33" s="49"/>
      <c r="C33" s="49"/>
      <c r="D33" s="50"/>
      <c r="E33" s="114"/>
      <c r="F33" s="51"/>
      <c r="G33" s="51"/>
      <c r="H33" s="50"/>
      <c r="I33" s="50"/>
      <c r="J33" s="98"/>
      <c r="K33" s="96"/>
      <c r="L33" s="100"/>
      <c r="M33" s="122"/>
      <c r="N33" s="94"/>
      <c r="O33" s="50"/>
      <c r="P33" s="66"/>
      <c r="Q33" s="51"/>
    </row>
    <row r="34" spans="1:17" s="11" customFormat="1" ht="18.899999999999999" customHeight="1" x14ac:dyDescent="0.25">
      <c r="A34" s="101">
        <v>28</v>
      </c>
      <c r="B34" s="49"/>
      <c r="C34" s="49"/>
      <c r="D34" s="50"/>
      <c r="E34" s="114"/>
      <c r="F34" s="51"/>
      <c r="G34" s="51"/>
      <c r="H34" s="50"/>
      <c r="I34" s="50"/>
      <c r="J34" s="98"/>
      <c r="K34" s="96"/>
      <c r="L34" s="100"/>
      <c r="M34" s="122"/>
      <c r="N34" s="94"/>
      <c r="O34" s="50"/>
      <c r="P34" s="66"/>
      <c r="Q34" s="51"/>
    </row>
    <row r="35" spans="1:17" s="11" customFormat="1" ht="18.899999999999999" customHeight="1" x14ac:dyDescent="0.25">
      <c r="A35" s="101">
        <v>29</v>
      </c>
      <c r="B35" s="49"/>
      <c r="C35" s="49"/>
      <c r="D35" s="50"/>
      <c r="E35" s="114"/>
      <c r="F35" s="51"/>
      <c r="G35" s="51"/>
      <c r="H35" s="50"/>
      <c r="I35" s="50"/>
      <c r="J35" s="98"/>
      <c r="K35" s="96"/>
      <c r="L35" s="100"/>
      <c r="M35" s="122"/>
      <c r="N35" s="94"/>
      <c r="O35" s="50"/>
      <c r="P35" s="66"/>
      <c r="Q35" s="51"/>
    </row>
    <row r="36" spans="1:17" s="11" customFormat="1" ht="18.899999999999999" customHeight="1" x14ac:dyDescent="0.25">
      <c r="A36" s="101">
        <v>30</v>
      </c>
      <c r="B36" s="49"/>
      <c r="C36" s="49"/>
      <c r="D36" s="50"/>
      <c r="E36" s="114"/>
      <c r="F36" s="51"/>
      <c r="G36" s="51"/>
      <c r="H36" s="50"/>
      <c r="I36" s="50"/>
      <c r="J36" s="98"/>
      <c r="K36" s="96"/>
      <c r="L36" s="100"/>
      <c r="M36" s="122"/>
      <c r="N36" s="94"/>
      <c r="O36" s="50"/>
      <c r="P36" s="66"/>
      <c r="Q36" s="51"/>
    </row>
    <row r="37" spans="1:17" s="11" customFormat="1" ht="18.899999999999999" customHeight="1" x14ac:dyDescent="0.25">
      <c r="A37" s="101">
        <v>31</v>
      </c>
      <c r="B37" s="49"/>
      <c r="C37" s="49"/>
      <c r="D37" s="50"/>
      <c r="E37" s="114"/>
      <c r="F37" s="51"/>
      <c r="G37" s="51"/>
      <c r="H37" s="50"/>
      <c r="I37" s="50"/>
      <c r="J37" s="98"/>
      <c r="K37" s="96"/>
      <c r="L37" s="100"/>
      <c r="M37" s="122"/>
      <c r="N37" s="94"/>
      <c r="O37" s="50"/>
      <c r="P37" s="66"/>
      <c r="Q37" s="51"/>
    </row>
    <row r="38" spans="1:17" s="11" customFormat="1" ht="18.899999999999999" customHeight="1" x14ac:dyDescent="0.25">
      <c r="A38" s="101">
        <v>32</v>
      </c>
      <c r="B38" s="49"/>
      <c r="C38" s="49"/>
      <c r="D38" s="50"/>
      <c r="E38" s="114"/>
      <c r="F38" s="51"/>
      <c r="G38" s="51"/>
      <c r="H38" s="220"/>
      <c r="I38" s="123"/>
      <c r="J38" s="98"/>
      <c r="K38" s="96"/>
      <c r="L38" s="100"/>
      <c r="M38" s="122"/>
      <c r="N38" s="94"/>
      <c r="O38" s="51"/>
      <c r="P38" s="66"/>
      <c r="Q38" s="51"/>
    </row>
    <row r="39" spans="1:17" s="11" customFormat="1" ht="18.899999999999999" customHeight="1" x14ac:dyDescent="0.25">
      <c r="A39" s="101">
        <v>33</v>
      </c>
      <c r="B39" s="49"/>
      <c r="C39" s="49"/>
      <c r="D39" s="50"/>
      <c r="E39" s="114"/>
      <c r="F39" s="51"/>
      <c r="G39" s="51"/>
      <c r="H39" s="220"/>
      <c r="I39" s="123"/>
      <c r="J39" s="98"/>
      <c r="K39" s="96"/>
      <c r="L39" s="100"/>
      <c r="M39" s="122"/>
      <c r="N39" s="119"/>
      <c r="O39" s="51"/>
      <c r="P39" s="66"/>
      <c r="Q39" s="51"/>
    </row>
    <row r="40" spans="1:17" s="11" customFormat="1" ht="18.899999999999999" customHeight="1" x14ac:dyDescent="0.25">
      <c r="A40" s="101">
        <v>34</v>
      </c>
      <c r="B40" s="49"/>
      <c r="C40" s="49"/>
      <c r="D40" s="50"/>
      <c r="E40" s="114"/>
      <c r="F40" s="51"/>
      <c r="G40" s="51"/>
      <c r="H40" s="220"/>
      <c r="I40" s="123"/>
      <c r="J40" s="98" t="e">
        <f>IF(AND(Q40="",#REF!&gt;0,#REF!&lt;5),K40,)</f>
        <v>#REF!</v>
      </c>
      <c r="K40" s="96" t="str">
        <f>IF(D40="","ZZZ9",IF(AND(#REF!&gt;0,#REF!&lt;5),D40&amp;#REF!,D40&amp;"9"))</f>
        <v>ZZZ9</v>
      </c>
      <c r="L40" s="100">
        <f t="shared" ref="L40:L103" si="0">IF(Q40="",999,Q40)</f>
        <v>999</v>
      </c>
      <c r="M40" s="122">
        <f t="shared" ref="M40:M103" si="1">IF(P40=999,999,1)</f>
        <v>999</v>
      </c>
      <c r="N40" s="119"/>
      <c r="O40" s="51"/>
      <c r="P40" s="66">
        <f t="shared" ref="P40:P103" si="2">IF(N40="DA",1,IF(N40="WC",2,IF(N40="SE",3,IF(N40="Q",4,IF(N40="LL",5,999)))))</f>
        <v>999</v>
      </c>
      <c r="Q40" s="51"/>
    </row>
    <row r="41" spans="1:17" s="11" customFormat="1" ht="18.899999999999999" customHeight="1" x14ac:dyDescent="0.25">
      <c r="A41" s="101">
        <v>35</v>
      </c>
      <c r="B41" s="49"/>
      <c r="C41" s="49"/>
      <c r="D41" s="50"/>
      <c r="E41" s="114"/>
      <c r="F41" s="51"/>
      <c r="G41" s="51"/>
      <c r="H41" s="220"/>
      <c r="I41" s="123"/>
      <c r="J41" s="98" t="e">
        <f>IF(AND(Q41="",#REF!&gt;0,#REF!&lt;5),K41,)</f>
        <v>#REF!</v>
      </c>
      <c r="K41" s="96" t="str">
        <f>IF(D41="","ZZZ9",IF(AND(#REF!&gt;0,#REF!&lt;5),D41&amp;#REF!,D41&amp;"9"))</f>
        <v>ZZZ9</v>
      </c>
      <c r="L41" s="100">
        <f t="shared" si="0"/>
        <v>999</v>
      </c>
      <c r="M41" s="122">
        <f t="shared" si="1"/>
        <v>999</v>
      </c>
      <c r="N41" s="119"/>
      <c r="O41" s="51"/>
      <c r="P41" s="66">
        <f t="shared" si="2"/>
        <v>999</v>
      </c>
      <c r="Q41" s="51"/>
    </row>
    <row r="42" spans="1:17" s="11" customFormat="1" ht="18.899999999999999" customHeight="1" x14ac:dyDescent="0.25">
      <c r="A42" s="101">
        <v>36</v>
      </c>
      <c r="B42" s="49"/>
      <c r="C42" s="49"/>
      <c r="D42" s="50"/>
      <c r="E42" s="114"/>
      <c r="F42" s="51"/>
      <c r="G42" s="51"/>
      <c r="H42" s="220"/>
      <c r="I42" s="123"/>
      <c r="J42" s="98" t="e">
        <f>IF(AND(Q42="",#REF!&gt;0,#REF!&lt;5),K42,)</f>
        <v>#REF!</v>
      </c>
      <c r="K42" s="96" t="str">
        <f>IF(D42="","ZZZ9",IF(AND(#REF!&gt;0,#REF!&lt;5),D42&amp;#REF!,D42&amp;"9"))</f>
        <v>ZZZ9</v>
      </c>
      <c r="L42" s="100">
        <f t="shared" si="0"/>
        <v>999</v>
      </c>
      <c r="M42" s="122">
        <f t="shared" si="1"/>
        <v>999</v>
      </c>
      <c r="N42" s="119"/>
      <c r="O42" s="51"/>
      <c r="P42" s="66">
        <f t="shared" si="2"/>
        <v>999</v>
      </c>
      <c r="Q42" s="51"/>
    </row>
    <row r="43" spans="1:17" s="11" customFormat="1" ht="18.899999999999999" customHeight="1" x14ac:dyDescent="0.25">
      <c r="A43" s="101">
        <v>37</v>
      </c>
      <c r="B43" s="49"/>
      <c r="C43" s="49"/>
      <c r="D43" s="50"/>
      <c r="E43" s="114"/>
      <c r="F43" s="51"/>
      <c r="G43" s="51"/>
      <c r="H43" s="220"/>
      <c r="I43" s="123"/>
      <c r="J43" s="98" t="e">
        <f>IF(AND(Q43="",#REF!&gt;0,#REF!&lt;5),K43,)</f>
        <v>#REF!</v>
      </c>
      <c r="K43" s="96" t="str">
        <f>IF(D43="","ZZZ9",IF(AND(#REF!&gt;0,#REF!&lt;5),D43&amp;#REF!,D43&amp;"9"))</f>
        <v>ZZZ9</v>
      </c>
      <c r="L43" s="100">
        <f t="shared" si="0"/>
        <v>999</v>
      </c>
      <c r="M43" s="122">
        <f t="shared" si="1"/>
        <v>999</v>
      </c>
      <c r="N43" s="119"/>
      <c r="O43" s="51"/>
      <c r="P43" s="66">
        <f t="shared" si="2"/>
        <v>999</v>
      </c>
      <c r="Q43" s="51"/>
    </row>
    <row r="44" spans="1:17" s="11" customFormat="1" ht="18.899999999999999" customHeight="1" x14ac:dyDescent="0.25">
      <c r="A44" s="101">
        <v>38</v>
      </c>
      <c r="B44" s="49"/>
      <c r="C44" s="49"/>
      <c r="D44" s="50"/>
      <c r="E44" s="114"/>
      <c r="F44" s="51"/>
      <c r="G44" s="51"/>
      <c r="H44" s="220"/>
      <c r="I44" s="123"/>
      <c r="J44" s="98" t="e">
        <f>IF(AND(Q44="",#REF!&gt;0,#REF!&lt;5),K44,)</f>
        <v>#REF!</v>
      </c>
      <c r="K44" s="96" t="str">
        <f>IF(D44="","ZZZ9",IF(AND(#REF!&gt;0,#REF!&lt;5),D44&amp;#REF!,D44&amp;"9"))</f>
        <v>ZZZ9</v>
      </c>
      <c r="L44" s="100">
        <f t="shared" si="0"/>
        <v>999</v>
      </c>
      <c r="M44" s="122">
        <f t="shared" si="1"/>
        <v>999</v>
      </c>
      <c r="N44" s="119"/>
      <c r="O44" s="51"/>
      <c r="P44" s="66">
        <f t="shared" si="2"/>
        <v>999</v>
      </c>
      <c r="Q44" s="51"/>
    </row>
    <row r="45" spans="1:17" s="11" customFormat="1" ht="18.899999999999999" customHeight="1" x14ac:dyDescent="0.25">
      <c r="A45" s="101">
        <v>39</v>
      </c>
      <c r="B45" s="49"/>
      <c r="C45" s="49"/>
      <c r="D45" s="50"/>
      <c r="E45" s="114"/>
      <c r="F45" s="51"/>
      <c r="G45" s="51"/>
      <c r="H45" s="220"/>
      <c r="I45" s="123"/>
      <c r="J45" s="98" t="e">
        <f>IF(AND(Q45="",#REF!&gt;0,#REF!&lt;5),K45,)</f>
        <v>#REF!</v>
      </c>
      <c r="K45" s="96" t="str">
        <f>IF(D45="","ZZZ9",IF(AND(#REF!&gt;0,#REF!&lt;5),D45&amp;#REF!,D45&amp;"9"))</f>
        <v>ZZZ9</v>
      </c>
      <c r="L45" s="100">
        <f t="shared" si="0"/>
        <v>999</v>
      </c>
      <c r="M45" s="122">
        <f t="shared" si="1"/>
        <v>999</v>
      </c>
      <c r="N45" s="119"/>
      <c r="O45" s="51"/>
      <c r="P45" s="66">
        <f t="shared" si="2"/>
        <v>999</v>
      </c>
      <c r="Q45" s="51"/>
    </row>
    <row r="46" spans="1:17" s="11" customFormat="1" ht="18.899999999999999" customHeight="1" x14ac:dyDescent="0.25">
      <c r="A46" s="101">
        <v>40</v>
      </c>
      <c r="B46" s="49"/>
      <c r="C46" s="49"/>
      <c r="D46" s="50"/>
      <c r="E46" s="114"/>
      <c r="F46" s="51"/>
      <c r="G46" s="51"/>
      <c r="H46" s="220"/>
      <c r="I46" s="123"/>
      <c r="J46" s="98" t="e">
        <f>IF(AND(Q46="",#REF!&gt;0,#REF!&lt;5),K46,)</f>
        <v>#REF!</v>
      </c>
      <c r="K46" s="96" t="str">
        <f>IF(D46="","ZZZ9",IF(AND(#REF!&gt;0,#REF!&lt;5),D46&amp;#REF!,D46&amp;"9"))</f>
        <v>ZZZ9</v>
      </c>
      <c r="L46" s="100">
        <f t="shared" si="0"/>
        <v>999</v>
      </c>
      <c r="M46" s="122">
        <f t="shared" si="1"/>
        <v>999</v>
      </c>
      <c r="N46" s="119"/>
      <c r="O46" s="51"/>
      <c r="P46" s="66">
        <f t="shared" si="2"/>
        <v>999</v>
      </c>
      <c r="Q46" s="51"/>
    </row>
    <row r="47" spans="1:17" s="11" customFormat="1" ht="18.899999999999999" customHeight="1" x14ac:dyDescent="0.25">
      <c r="A47" s="101">
        <v>41</v>
      </c>
      <c r="B47" s="49"/>
      <c r="C47" s="49"/>
      <c r="D47" s="50"/>
      <c r="E47" s="114"/>
      <c r="F47" s="51"/>
      <c r="G47" s="51"/>
      <c r="H47" s="220"/>
      <c r="I47" s="123"/>
      <c r="J47" s="98" t="e">
        <f>IF(AND(Q47="",#REF!&gt;0,#REF!&lt;5),K47,)</f>
        <v>#REF!</v>
      </c>
      <c r="K47" s="96" t="str">
        <f>IF(D47="","ZZZ9",IF(AND(#REF!&gt;0,#REF!&lt;5),D47&amp;#REF!,D47&amp;"9"))</f>
        <v>ZZZ9</v>
      </c>
      <c r="L47" s="100">
        <f t="shared" si="0"/>
        <v>999</v>
      </c>
      <c r="M47" s="122">
        <f t="shared" si="1"/>
        <v>999</v>
      </c>
      <c r="N47" s="119"/>
      <c r="O47" s="51"/>
      <c r="P47" s="66">
        <f t="shared" si="2"/>
        <v>999</v>
      </c>
      <c r="Q47" s="51"/>
    </row>
    <row r="48" spans="1:17" s="11" customFormat="1" ht="18.899999999999999" customHeight="1" x14ac:dyDescent="0.25">
      <c r="A48" s="101">
        <v>42</v>
      </c>
      <c r="B48" s="49"/>
      <c r="C48" s="49"/>
      <c r="D48" s="50"/>
      <c r="E48" s="114"/>
      <c r="F48" s="51"/>
      <c r="G48" s="51"/>
      <c r="H48" s="220"/>
      <c r="I48" s="123"/>
      <c r="J48" s="98" t="e">
        <f>IF(AND(Q48="",#REF!&gt;0,#REF!&lt;5),K48,)</f>
        <v>#REF!</v>
      </c>
      <c r="K48" s="96" t="str">
        <f>IF(D48="","ZZZ9",IF(AND(#REF!&gt;0,#REF!&lt;5),D48&amp;#REF!,D48&amp;"9"))</f>
        <v>ZZZ9</v>
      </c>
      <c r="L48" s="100">
        <f t="shared" si="0"/>
        <v>999</v>
      </c>
      <c r="M48" s="122">
        <f t="shared" si="1"/>
        <v>999</v>
      </c>
      <c r="N48" s="119"/>
      <c r="O48" s="51"/>
      <c r="P48" s="66">
        <f t="shared" si="2"/>
        <v>999</v>
      </c>
      <c r="Q48" s="51"/>
    </row>
    <row r="49" spans="1:17" s="11" customFormat="1" ht="18.899999999999999" customHeight="1" x14ac:dyDescent="0.25">
      <c r="A49" s="101">
        <v>43</v>
      </c>
      <c r="B49" s="49"/>
      <c r="C49" s="49"/>
      <c r="D49" s="50"/>
      <c r="E49" s="114"/>
      <c r="F49" s="51"/>
      <c r="G49" s="51"/>
      <c r="H49" s="220"/>
      <c r="I49" s="123"/>
      <c r="J49" s="98" t="e">
        <f>IF(AND(Q49="",#REF!&gt;0,#REF!&lt;5),K49,)</f>
        <v>#REF!</v>
      </c>
      <c r="K49" s="96" t="str">
        <f>IF(D49="","ZZZ9",IF(AND(#REF!&gt;0,#REF!&lt;5),D49&amp;#REF!,D49&amp;"9"))</f>
        <v>ZZZ9</v>
      </c>
      <c r="L49" s="100">
        <f t="shared" si="0"/>
        <v>999</v>
      </c>
      <c r="M49" s="122">
        <f t="shared" si="1"/>
        <v>999</v>
      </c>
      <c r="N49" s="119"/>
      <c r="O49" s="51"/>
      <c r="P49" s="66">
        <f t="shared" si="2"/>
        <v>999</v>
      </c>
      <c r="Q49" s="51"/>
    </row>
    <row r="50" spans="1:17" s="11" customFormat="1" ht="18.899999999999999" customHeight="1" x14ac:dyDescent="0.25">
      <c r="A50" s="101">
        <v>44</v>
      </c>
      <c r="B50" s="49"/>
      <c r="C50" s="49"/>
      <c r="D50" s="50"/>
      <c r="E50" s="114"/>
      <c r="F50" s="51"/>
      <c r="G50" s="51"/>
      <c r="H50" s="220"/>
      <c r="I50" s="123"/>
      <c r="J50" s="98" t="e">
        <f>IF(AND(Q50="",#REF!&gt;0,#REF!&lt;5),K50,)</f>
        <v>#REF!</v>
      </c>
      <c r="K50" s="96" t="str">
        <f>IF(D50="","ZZZ9",IF(AND(#REF!&gt;0,#REF!&lt;5),D50&amp;#REF!,D50&amp;"9"))</f>
        <v>ZZZ9</v>
      </c>
      <c r="L50" s="100">
        <f t="shared" si="0"/>
        <v>999</v>
      </c>
      <c r="M50" s="122">
        <f t="shared" si="1"/>
        <v>999</v>
      </c>
      <c r="N50" s="119"/>
      <c r="O50" s="51"/>
      <c r="P50" s="66">
        <f t="shared" si="2"/>
        <v>999</v>
      </c>
      <c r="Q50" s="51"/>
    </row>
    <row r="51" spans="1:17" s="11" customFormat="1" ht="18.899999999999999" customHeight="1" x14ac:dyDescent="0.25">
      <c r="A51" s="101">
        <v>45</v>
      </c>
      <c r="B51" s="49"/>
      <c r="C51" s="49"/>
      <c r="D51" s="50"/>
      <c r="E51" s="114"/>
      <c r="F51" s="51"/>
      <c r="G51" s="51"/>
      <c r="H51" s="220"/>
      <c r="I51" s="123"/>
      <c r="J51" s="98" t="e">
        <f>IF(AND(Q51="",#REF!&gt;0,#REF!&lt;5),K51,)</f>
        <v>#REF!</v>
      </c>
      <c r="K51" s="96" t="str">
        <f>IF(D51="","ZZZ9",IF(AND(#REF!&gt;0,#REF!&lt;5),D51&amp;#REF!,D51&amp;"9"))</f>
        <v>ZZZ9</v>
      </c>
      <c r="L51" s="100">
        <f t="shared" si="0"/>
        <v>999</v>
      </c>
      <c r="M51" s="122">
        <f t="shared" si="1"/>
        <v>999</v>
      </c>
      <c r="N51" s="119"/>
      <c r="O51" s="51"/>
      <c r="P51" s="66">
        <f t="shared" si="2"/>
        <v>999</v>
      </c>
      <c r="Q51" s="51"/>
    </row>
    <row r="52" spans="1:17" s="11" customFormat="1" ht="18.899999999999999" customHeight="1" x14ac:dyDescent="0.25">
      <c r="A52" s="101">
        <v>46</v>
      </c>
      <c r="B52" s="49"/>
      <c r="C52" s="49"/>
      <c r="D52" s="50"/>
      <c r="E52" s="114"/>
      <c r="F52" s="51"/>
      <c r="G52" s="51"/>
      <c r="H52" s="220"/>
      <c r="I52" s="123"/>
      <c r="J52" s="98" t="e">
        <f>IF(AND(Q52="",#REF!&gt;0,#REF!&lt;5),K52,)</f>
        <v>#REF!</v>
      </c>
      <c r="K52" s="96" t="str">
        <f>IF(D52="","ZZZ9",IF(AND(#REF!&gt;0,#REF!&lt;5),D52&amp;#REF!,D52&amp;"9"))</f>
        <v>ZZZ9</v>
      </c>
      <c r="L52" s="100">
        <f t="shared" si="0"/>
        <v>999</v>
      </c>
      <c r="M52" s="122">
        <f t="shared" si="1"/>
        <v>999</v>
      </c>
      <c r="N52" s="119"/>
      <c r="O52" s="51"/>
      <c r="P52" s="66">
        <f t="shared" si="2"/>
        <v>999</v>
      </c>
      <c r="Q52" s="51"/>
    </row>
    <row r="53" spans="1:17" s="11" customFormat="1" ht="18.899999999999999" customHeight="1" x14ac:dyDescent="0.25">
      <c r="A53" s="101">
        <v>47</v>
      </c>
      <c r="B53" s="49"/>
      <c r="C53" s="49"/>
      <c r="D53" s="50"/>
      <c r="E53" s="114"/>
      <c r="F53" s="51"/>
      <c r="G53" s="51"/>
      <c r="H53" s="220"/>
      <c r="I53" s="123"/>
      <c r="J53" s="98" t="e">
        <f>IF(AND(Q53="",#REF!&gt;0,#REF!&lt;5),K53,)</f>
        <v>#REF!</v>
      </c>
      <c r="K53" s="96" t="str">
        <f>IF(D53="","ZZZ9",IF(AND(#REF!&gt;0,#REF!&lt;5),D53&amp;#REF!,D53&amp;"9"))</f>
        <v>ZZZ9</v>
      </c>
      <c r="L53" s="100">
        <f t="shared" si="0"/>
        <v>999</v>
      </c>
      <c r="M53" s="122">
        <f t="shared" si="1"/>
        <v>999</v>
      </c>
      <c r="N53" s="119"/>
      <c r="O53" s="51"/>
      <c r="P53" s="66">
        <f t="shared" si="2"/>
        <v>999</v>
      </c>
      <c r="Q53" s="51"/>
    </row>
    <row r="54" spans="1:17" s="11" customFormat="1" ht="18.899999999999999" customHeight="1" x14ac:dyDescent="0.25">
      <c r="A54" s="101">
        <v>48</v>
      </c>
      <c r="B54" s="49"/>
      <c r="C54" s="49"/>
      <c r="D54" s="50"/>
      <c r="E54" s="114"/>
      <c r="F54" s="51"/>
      <c r="G54" s="51"/>
      <c r="H54" s="220"/>
      <c r="I54" s="123"/>
      <c r="J54" s="98" t="e">
        <f>IF(AND(Q54="",#REF!&gt;0,#REF!&lt;5),K54,)</f>
        <v>#REF!</v>
      </c>
      <c r="K54" s="96" t="str">
        <f>IF(D54="","ZZZ9",IF(AND(#REF!&gt;0,#REF!&lt;5),D54&amp;#REF!,D54&amp;"9"))</f>
        <v>ZZZ9</v>
      </c>
      <c r="L54" s="100">
        <f t="shared" si="0"/>
        <v>999</v>
      </c>
      <c r="M54" s="122">
        <f t="shared" si="1"/>
        <v>999</v>
      </c>
      <c r="N54" s="119"/>
      <c r="O54" s="51"/>
      <c r="P54" s="66">
        <f t="shared" si="2"/>
        <v>999</v>
      </c>
      <c r="Q54" s="51"/>
    </row>
    <row r="55" spans="1:17" s="11" customFormat="1" ht="18.899999999999999" customHeight="1" x14ac:dyDescent="0.25">
      <c r="A55" s="101">
        <v>49</v>
      </c>
      <c r="B55" s="49"/>
      <c r="C55" s="49"/>
      <c r="D55" s="50"/>
      <c r="E55" s="114"/>
      <c r="F55" s="51"/>
      <c r="G55" s="51"/>
      <c r="H55" s="220"/>
      <c r="I55" s="123"/>
      <c r="J55" s="98" t="e">
        <f>IF(AND(Q55="",#REF!&gt;0,#REF!&lt;5),K55,)</f>
        <v>#REF!</v>
      </c>
      <c r="K55" s="96" t="str">
        <f>IF(D55="","ZZZ9",IF(AND(#REF!&gt;0,#REF!&lt;5),D55&amp;#REF!,D55&amp;"9"))</f>
        <v>ZZZ9</v>
      </c>
      <c r="L55" s="100">
        <f t="shared" si="0"/>
        <v>999</v>
      </c>
      <c r="M55" s="122">
        <f t="shared" si="1"/>
        <v>999</v>
      </c>
      <c r="N55" s="119"/>
      <c r="O55" s="51"/>
      <c r="P55" s="66">
        <f t="shared" si="2"/>
        <v>999</v>
      </c>
      <c r="Q55" s="51"/>
    </row>
    <row r="56" spans="1:17" s="11" customFormat="1" ht="18.899999999999999" customHeight="1" x14ac:dyDescent="0.25">
      <c r="A56" s="101">
        <v>50</v>
      </c>
      <c r="B56" s="49"/>
      <c r="C56" s="49"/>
      <c r="D56" s="50"/>
      <c r="E56" s="114"/>
      <c r="F56" s="51"/>
      <c r="G56" s="51"/>
      <c r="H56" s="220"/>
      <c r="I56" s="123"/>
      <c r="J56" s="98" t="e">
        <f>IF(AND(Q56="",#REF!&gt;0,#REF!&lt;5),K56,)</f>
        <v>#REF!</v>
      </c>
      <c r="K56" s="96" t="str">
        <f>IF(D56="","ZZZ9",IF(AND(#REF!&gt;0,#REF!&lt;5),D56&amp;#REF!,D56&amp;"9"))</f>
        <v>ZZZ9</v>
      </c>
      <c r="L56" s="100">
        <f t="shared" si="0"/>
        <v>999</v>
      </c>
      <c r="M56" s="122">
        <f t="shared" si="1"/>
        <v>999</v>
      </c>
      <c r="N56" s="119"/>
      <c r="O56" s="51"/>
      <c r="P56" s="66">
        <f t="shared" si="2"/>
        <v>999</v>
      </c>
      <c r="Q56" s="51"/>
    </row>
    <row r="57" spans="1:17" s="11" customFormat="1" ht="18.899999999999999" customHeight="1" x14ac:dyDescent="0.25">
      <c r="A57" s="101">
        <v>51</v>
      </c>
      <c r="B57" s="49"/>
      <c r="C57" s="49"/>
      <c r="D57" s="50"/>
      <c r="E57" s="114"/>
      <c r="F57" s="51"/>
      <c r="G57" s="51"/>
      <c r="H57" s="220"/>
      <c r="I57" s="123"/>
      <c r="J57" s="98" t="e">
        <f>IF(AND(Q57="",#REF!&gt;0,#REF!&lt;5),K57,)</f>
        <v>#REF!</v>
      </c>
      <c r="K57" s="96" t="str">
        <f>IF(D57="","ZZZ9",IF(AND(#REF!&gt;0,#REF!&lt;5),D57&amp;#REF!,D57&amp;"9"))</f>
        <v>ZZZ9</v>
      </c>
      <c r="L57" s="100">
        <f t="shared" si="0"/>
        <v>999</v>
      </c>
      <c r="M57" s="122">
        <f t="shared" si="1"/>
        <v>999</v>
      </c>
      <c r="N57" s="119"/>
      <c r="O57" s="51"/>
      <c r="P57" s="66">
        <f t="shared" si="2"/>
        <v>999</v>
      </c>
      <c r="Q57" s="51"/>
    </row>
    <row r="58" spans="1:17" s="11" customFormat="1" ht="18.899999999999999" customHeight="1" x14ac:dyDescent="0.25">
      <c r="A58" s="101">
        <v>52</v>
      </c>
      <c r="B58" s="49"/>
      <c r="C58" s="49"/>
      <c r="D58" s="50"/>
      <c r="E58" s="114"/>
      <c r="F58" s="51"/>
      <c r="G58" s="51"/>
      <c r="H58" s="220"/>
      <c r="I58" s="123"/>
      <c r="J58" s="98" t="e">
        <f>IF(AND(Q58="",#REF!&gt;0,#REF!&lt;5),K58,)</f>
        <v>#REF!</v>
      </c>
      <c r="K58" s="96" t="str">
        <f>IF(D58="","ZZZ9",IF(AND(#REF!&gt;0,#REF!&lt;5),D58&amp;#REF!,D58&amp;"9"))</f>
        <v>ZZZ9</v>
      </c>
      <c r="L58" s="100">
        <f t="shared" si="0"/>
        <v>999</v>
      </c>
      <c r="M58" s="122">
        <f t="shared" si="1"/>
        <v>999</v>
      </c>
      <c r="N58" s="119"/>
      <c r="O58" s="51"/>
      <c r="P58" s="66">
        <f t="shared" si="2"/>
        <v>999</v>
      </c>
      <c r="Q58" s="51"/>
    </row>
    <row r="59" spans="1:17" s="11" customFormat="1" ht="18.899999999999999" customHeight="1" x14ac:dyDescent="0.25">
      <c r="A59" s="101">
        <v>53</v>
      </c>
      <c r="B59" s="49"/>
      <c r="C59" s="49"/>
      <c r="D59" s="50"/>
      <c r="E59" s="114"/>
      <c r="F59" s="51"/>
      <c r="G59" s="51"/>
      <c r="H59" s="220"/>
      <c r="I59" s="123"/>
      <c r="J59" s="98" t="e">
        <f>IF(AND(Q59="",#REF!&gt;0,#REF!&lt;5),K59,)</f>
        <v>#REF!</v>
      </c>
      <c r="K59" s="96" t="str">
        <f>IF(D59="","ZZZ9",IF(AND(#REF!&gt;0,#REF!&lt;5),D59&amp;#REF!,D59&amp;"9"))</f>
        <v>ZZZ9</v>
      </c>
      <c r="L59" s="100">
        <f t="shared" si="0"/>
        <v>999</v>
      </c>
      <c r="M59" s="122">
        <f t="shared" si="1"/>
        <v>999</v>
      </c>
      <c r="N59" s="119"/>
      <c r="O59" s="51"/>
      <c r="P59" s="66">
        <f t="shared" si="2"/>
        <v>999</v>
      </c>
      <c r="Q59" s="51"/>
    </row>
    <row r="60" spans="1:17" s="11" customFormat="1" ht="18.899999999999999" customHeight="1" x14ac:dyDescent="0.25">
      <c r="A60" s="101">
        <v>54</v>
      </c>
      <c r="B60" s="49"/>
      <c r="C60" s="49"/>
      <c r="D60" s="50"/>
      <c r="E60" s="114"/>
      <c r="F60" s="51"/>
      <c r="G60" s="51"/>
      <c r="H60" s="220"/>
      <c r="I60" s="123"/>
      <c r="J60" s="98" t="e">
        <f>IF(AND(Q60="",#REF!&gt;0,#REF!&lt;5),K60,)</f>
        <v>#REF!</v>
      </c>
      <c r="K60" s="96" t="str">
        <f>IF(D60="","ZZZ9",IF(AND(#REF!&gt;0,#REF!&lt;5),D60&amp;#REF!,D60&amp;"9"))</f>
        <v>ZZZ9</v>
      </c>
      <c r="L60" s="100">
        <f t="shared" si="0"/>
        <v>999</v>
      </c>
      <c r="M60" s="122">
        <f t="shared" si="1"/>
        <v>999</v>
      </c>
      <c r="N60" s="119"/>
      <c r="O60" s="51"/>
      <c r="P60" s="66">
        <f t="shared" si="2"/>
        <v>999</v>
      </c>
      <c r="Q60" s="51"/>
    </row>
    <row r="61" spans="1:17" s="11" customFormat="1" ht="18.899999999999999" customHeight="1" x14ac:dyDescent="0.25">
      <c r="A61" s="101">
        <v>55</v>
      </c>
      <c r="B61" s="49"/>
      <c r="C61" s="49"/>
      <c r="D61" s="50"/>
      <c r="E61" s="114"/>
      <c r="F61" s="51"/>
      <c r="G61" s="51"/>
      <c r="H61" s="220"/>
      <c r="I61" s="123"/>
      <c r="J61" s="98" t="e">
        <f>IF(AND(Q61="",#REF!&gt;0,#REF!&lt;5),K61,)</f>
        <v>#REF!</v>
      </c>
      <c r="K61" s="96" t="str">
        <f>IF(D61="","ZZZ9",IF(AND(#REF!&gt;0,#REF!&lt;5),D61&amp;#REF!,D61&amp;"9"))</f>
        <v>ZZZ9</v>
      </c>
      <c r="L61" s="100">
        <f t="shared" si="0"/>
        <v>999</v>
      </c>
      <c r="M61" s="122">
        <f t="shared" si="1"/>
        <v>999</v>
      </c>
      <c r="N61" s="119"/>
      <c r="O61" s="51"/>
      <c r="P61" s="66">
        <f t="shared" si="2"/>
        <v>999</v>
      </c>
      <c r="Q61" s="51"/>
    </row>
    <row r="62" spans="1:17" s="11" customFormat="1" ht="18.899999999999999" customHeight="1" x14ac:dyDescent="0.25">
      <c r="A62" s="101">
        <v>56</v>
      </c>
      <c r="B62" s="49"/>
      <c r="C62" s="49"/>
      <c r="D62" s="50"/>
      <c r="E62" s="114"/>
      <c r="F62" s="51"/>
      <c r="G62" s="51"/>
      <c r="H62" s="220"/>
      <c r="I62" s="123"/>
      <c r="J62" s="98" t="e">
        <f>IF(AND(Q62="",#REF!&gt;0,#REF!&lt;5),K62,)</f>
        <v>#REF!</v>
      </c>
      <c r="K62" s="96" t="str">
        <f>IF(D62="","ZZZ9",IF(AND(#REF!&gt;0,#REF!&lt;5),D62&amp;#REF!,D62&amp;"9"))</f>
        <v>ZZZ9</v>
      </c>
      <c r="L62" s="100">
        <f t="shared" si="0"/>
        <v>999</v>
      </c>
      <c r="M62" s="122">
        <f t="shared" si="1"/>
        <v>999</v>
      </c>
      <c r="N62" s="119"/>
      <c r="O62" s="51"/>
      <c r="P62" s="66">
        <f t="shared" si="2"/>
        <v>999</v>
      </c>
      <c r="Q62" s="51"/>
    </row>
    <row r="63" spans="1:17" s="11" customFormat="1" ht="18.899999999999999" customHeight="1" x14ac:dyDescent="0.25">
      <c r="A63" s="101">
        <v>57</v>
      </c>
      <c r="B63" s="49"/>
      <c r="C63" s="49"/>
      <c r="D63" s="50"/>
      <c r="E63" s="114"/>
      <c r="F63" s="51"/>
      <c r="G63" s="51"/>
      <c r="H63" s="220"/>
      <c r="I63" s="123"/>
      <c r="J63" s="98" t="e">
        <f>IF(AND(Q63="",#REF!&gt;0,#REF!&lt;5),K63,)</f>
        <v>#REF!</v>
      </c>
      <c r="K63" s="96" t="str">
        <f>IF(D63="","ZZZ9",IF(AND(#REF!&gt;0,#REF!&lt;5),D63&amp;#REF!,D63&amp;"9"))</f>
        <v>ZZZ9</v>
      </c>
      <c r="L63" s="100">
        <f t="shared" si="0"/>
        <v>999</v>
      </c>
      <c r="M63" s="122">
        <f t="shared" si="1"/>
        <v>999</v>
      </c>
      <c r="N63" s="119"/>
      <c r="O63" s="51"/>
      <c r="P63" s="66">
        <f t="shared" si="2"/>
        <v>999</v>
      </c>
      <c r="Q63" s="51"/>
    </row>
    <row r="64" spans="1:17" s="11" customFormat="1" ht="18.899999999999999" customHeight="1" x14ac:dyDescent="0.25">
      <c r="A64" s="101">
        <v>58</v>
      </c>
      <c r="B64" s="49"/>
      <c r="C64" s="49"/>
      <c r="D64" s="50"/>
      <c r="E64" s="114"/>
      <c r="F64" s="51"/>
      <c r="G64" s="51"/>
      <c r="H64" s="220"/>
      <c r="I64" s="123"/>
      <c r="J64" s="98" t="e">
        <f>IF(AND(Q64="",#REF!&gt;0,#REF!&lt;5),K64,)</f>
        <v>#REF!</v>
      </c>
      <c r="K64" s="96" t="str">
        <f>IF(D64="","ZZZ9",IF(AND(#REF!&gt;0,#REF!&lt;5),D64&amp;#REF!,D64&amp;"9"))</f>
        <v>ZZZ9</v>
      </c>
      <c r="L64" s="100">
        <f t="shared" si="0"/>
        <v>999</v>
      </c>
      <c r="M64" s="122">
        <f t="shared" si="1"/>
        <v>999</v>
      </c>
      <c r="N64" s="119"/>
      <c r="O64" s="51"/>
      <c r="P64" s="66">
        <f t="shared" si="2"/>
        <v>999</v>
      </c>
      <c r="Q64" s="51"/>
    </row>
    <row r="65" spans="1:17" s="11" customFormat="1" ht="18.899999999999999" customHeight="1" x14ac:dyDescent="0.25">
      <c r="A65" s="101">
        <v>59</v>
      </c>
      <c r="B65" s="49"/>
      <c r="C65" s="49"/>
      <c r="D65" s="50"/>
      <c r="E65" s="114"/>
      <c r="F65" s="51"/>
      <c r="G65" s="51"/>
      <c r="H65" s="220"/>
      <c r="I65" s="123"/>
      <c r="J65" s="98" t="e">
        <f>IF(AND(Q65="",#REF!&gt;0,#REF!&lt;5),K65,)</f>
        <v>#REF!</v>
      </c>
      <c r="K65" s="96" t="str">
        <f>IF(D65="","ZZZ9",IF(AND(#REF!&gt;0,#REF!&lt;5),D65&amp;#REF!,D65&amp;"9"))</f>
        <v>ZZZ9</v>
      </c>
      <c r="L65" s="100">
        <f t="shared" si="0"/>
        <v>999</v>
      </c>
      <c r="M65" s="122">
        <f t="shared" si="1"/>
        <v>999</v>
      </c>
      <c r="N65" s="119"/>
      <c r="O65" s="51"/>
      <c r="P65" s="66">
        <f t="shared" si="2"/>
        <v>999</v>
      </c>
      <c r="Q65" s="51"/>
    </row>
    <row r="66" spans="1:17" s="11" customFormat="1" ht="18.899999999999999" customHeight="1" x14ac:dyDescent="0.25">
      <c r="A66" s="101">
        <v>60</v>
      </c>
      <c r="B66" s="49"/>
      <c r="C66" s="49"/>
      <c r="D66" s="50"/>
      <c r="E66" s="114"/>
      <c r="F66" s="51"/>
      <c r="G66" s="51"/>
      <c r="H66" s="220"/>
      <c r="I66" s="123"/>
      <c r="J66" s="98" t="e">
        <f>IF(AND(Q66="",#REF!&gt;0,#REF!&lt;5),K66,)</f>
        <v>#REF!</v>
      </c>
      <c r="K66" s="96" t="str">
        <f>IF(D66="","ZZZ9",IF(AND(#REF!&gt;0,#REF!&lt;5),D66&amp;#REF!,D66&amp;"9"))</f>
        <v>ZZZ9</v>
      </c>
      <c r="L66" s="100">
        <f t="shared" si="0"/>
        <v>999</v>
      </c>
      <c r="M66" s="122">
        <f t="shared" si="1"/>
        <v>999</v>
      </c>
      <c r="N66" s="119"/>
      <c r="O66" s="51"/>
      <c r="P66" s="66">
        <f t="shared" si="2"/>
        <v>999</v>
      </c>
      <c r="Q66" s="51"/>
    </row>
    <row r="67" spans="1:17" s="11" customFormat="1" ht="18.899999999999999" customHeight="1" x14ac:dyDescent="0.25">
      <c r="A67" s="101">
        <v>61</v>
      </c>
      <c r="B67" s="49"/>
      <c r="C67" s="49"/>
      <c r="D67" s="50"/>
      <c r="E67" s="114"/>
      <c r="F67" s="51"/>
      <c r="G67" s="51"/>
      <c r="H67" s="220"/>
      <c r="I67" s="123"/>
      <c r="J67" s="98" t="e">
        <f>IF(AND(Q67="",#REF!&gt;0,#REF!&lt;5),K67,)</f>
        <v>#REF!</v>
      </c>
      <c r="K67" s="96" t="str">
        <f>IF(D67="","ZZZ9",IF(AND(#REF!&gt;0,#REF!&lt;5),D67&amp;#REF!,D67&amp;"9"))</f>
        <v>ZZZ9</v>
      </c>
      <c r="L67" s="100">
        <f t="shared" si="0"/>
        <v>999</v>
      </c>
      <c r="M67" s="122">
        <f t="shared" si="1"/>
        <v>999</v>
      </c>
      <c r="N67" s="119"/>
      <c r="O67" s="51"/>
      <c r="P67" s="66">
        <f t="shared" si="2"/>
        <v>999</v>
      </c>
      <c r="Q67" s="51"/>
    </row>
    <row r="68" spans="1:17" s="11" customFormat="1" ht="18.899999999999999" customHeight="1" x14ac:dyDescent="0.25">
      <c r="A68" s="101">
        <v>62</v>
      </c>
      <c r="B68" s="49"/>
      <c r="C68" s="49"/>
      <c r="D68" s="50"/>
      <c r="E68" s="114"/>
      <c r="F68" s="51"/>
      <c r="G68" s="51"/>
      <c r="H68" s="220"/>
      <c r="I68" s="123"/>
      <c r="J68" s="98" t="e">
        <f>IF(AND(Q68="",#REF!&gt;0,#REF!&lt;5),K68,)</f>
        <v>#REF!</v>
      </c>
      <c r="K68" s="96" t="str">
        <f>IF(D68="","ZZZ9",IF(AND(#REF!&gt;0,#REF!&lt;5),D68&amp;#REF!,D68&amp;"9"))</f>
        <v>ZZZ9</v>
      </c>
      <c r="L68" s="100">
        <f t="shared" si="0"/>
        <v>999</v>
      </c>
      <c r="M68" s="122">
        <f t="shared" si="1"/>
        <v>999</v>
      </c>
      <c r="N68" s="119"/>
      <c r="O68" s="51"/>
      <c r="P68" s="66">
        <f t="shared" si="2"/>
        <v>999</v>
      </c>
      <c r="Q68" s="51"/>
    </row>
    <row r="69" spans="1:17" s="11" customFormat="1" ht="18.899999999999999" customHeight="1" x14ac:dyDescent="0.25">
      <c r="A69" s="101">
        <v>63</v>
      </c>
      <c r="B69" s="49"/>
      <c r="C69" s="49"/>
      <c r="D69" s="50"/>
      <c r="E69" s="114"/>
      <c r="F69" s="51"/>
      <c r="G69" s="51"/>
      <c r="H69" s="220"/>
      <c r="I69" s="123"/>
      <c r="J69" s="98" t="e">
        <f>IF(AND(Q69="",#REF!&gt;0,#REF!&lt;5),K69,)</f>
        <v>#REF!</v>
      </c>
      <c r="K69" s="96" t="str">
        <f>IF(D69="","ZZZ9",IF(AND(#REF!&gt;0,#REF!&lt;5),D69&amp;#REF!,D69&amp;"9"))</f>
        <v>ZZZ9</v>
      </c>
      <c r="L69" s="100">
        <f t="shared" si="0"/>
        <v>999</v>
      </c>
      <c r="M69" s="122">
        <f t="shared" si="1"/>
        <v>999</v>
      </c>
      <c r="N69" s="119"/>
      <c r="O69" s="51"/>
      <c r="P69" s="66">
        <f t="shared" si="2"/>
        <v>999</v>
      </c>
      <c r="Q69" s="51"/>
    </row>
    <row r="70" spans="1:17" s="11" customFormat="1" ht="18.899999999999999" customHeight="1" x14ac:dyDescent="0.25">
      <c r="A70" s="101">
        <v>64</v>
      </c>
      <c r="B70" s="49"/>
      <c r="C70" s="49"/>
      <c r="D70" s="50"/>
      <c r="E70" s="114"/>
      <c r="F70" s="51"/>
      <c r="G70" s="51"/>
      <c r="H70" s="220"/>
      <c r="I70" s="123"/>
      <c r="J70" s="98" t="e">
        <f>IF(AND(Q70="",#REF!&gt;0,#REF!&lt;5),K70,)</f>
        <v>#REF!</v>
      </c>
      <c r="K70" s="96" t="str">
        <f>IF(D70="","ZZZ9",IF(AND(#REF!&gt;0,#REF!&lt;5),D70&amp;#REF!,D70&amp;"9"))</f>
        <v>ZZZ9</v>
      </c>
      <c r="L70" s="100">
        <f t="shared" si="0"/>
        <v>999</v>
      </c>
      <c r="M70" s="122">
        <f t="shared" si="1"/>
        <v>999</v>
      </c>
      <c r="N70" s="119"/>
      <c r="O70" s="51"/>
      <c r="P70" s="66">
        <f t="shared" si="2"/>
        <v>999</v>
      </c>
      <c r="Q70" s="51"/>
    </row>
    <row r="71" spans="1:17" s="11" customFormat="1" ht="18.899999999999999" customHeight="1" x14ac:dyDescent="0.25">
      <c r="A71" s="101">
        <v>65</v>
      </c>
      <c r="B71" s="49"/>
      <c r="C71" s="49"/>
      <c r="D71" s="50"/>
      <c r="E71" s="114"/>
      <c r="F71" s="51"/>
      <c r="G71" s="51"/>
      <c r="H71" s="220"/>
      <c r="I71" s="123"/>
      <c r="J71" s="98" t="e">
        <f>IF(AND(Q71="",#REF!&gt;0,#REF!&lt;5),K71,)</f>
        <v>#REF!</v>
      </c>
      <c r="K71" s="96" t="str">
        <f>IF(D71="","ZZZ9",IF(AND(#REF!&gt;0,#REF!&lt;5),D71&amp;#REF!,D71&amp;"9"))</f>
        <v>ZZZ9</v>
      </c>
      <c r="L71" s="100">
        <f t="shared" si="0"/>
        <v>999</v>
      </c>
      <c r="M71" s="122">
        <f t="shared" si="1"/>
        <v>999</v>
      </c>
      <c r="N71" s="119"/>
      <c r="O71" s="51"/>
      <c r="P71" s="66">
        <f t="shared" si="2"/>
        <v>999</v>
      </c>
      <c r="Q71" s="51"/>
    </row>
    <row r="72" spans="1:17" s="11" customFormat="1" ht="18.899999999999999" customHeight="1" x14ac:dyDescent="0.25">
      <c r="A72" s="101">
        <v>66</v>
      </c>
      <c r="B72" s="49"/>
      <c r="C72" s="49"/>
      <c r="D72" s="50"/>
      <c r="E72" s="114"/>
      <c r="F72" s="51"/>
      <c r="G72" s="51"/>
      <c r="H72" s="220"/>
      <c r="I72" s="123"/>
      <c r="J72" s="98" t="e">
        <f>IF(AND(Q72="",#REF!&gt;0,#REF!&lt;5),K72,)</f>
        <v>#REF!</v>
      </c>
      <c r="K72" s="96" t="str">
        <f>IF(D72="","ZZZ9",IF(AND(#REF!&gt;0,#REF!&lt;5),D72&amp;#REF!,D72&amp;"9"))</f>
        <v>ZZZ9</v>
      </c>
      <c r="L72" s="100">
        <f t="shared" si="0"/>
        <v>999</v>
      </c>
      <c r="M72" s="122">
        <f t="shared" si="1"/>
        <v>999</v>
      </c>
      <c r="N72" s="119"/>
      <c r="O72" s="51"/>
      <c r="P72" s="66">
        <f t="shared" si="2"/>
        <v>999</v>
      </c>
      <c r="Q72" s="51"/>
    </row>
    <row r="73" spans="1:17" s="11" customFormat="1" ht="18.899999999999999" customHeight="1" x14ac:dyDescent="0.25">
      <c r="A73" s="101">
        <v>67</v>
      </c>
      <c r="B73" s="49"/>
      <c r="C73" s="49"/>
      <c r="D73" s="50"/>
      <c r="E73" s="114"/>
      <c r="F73" s="51"/>
      <c r="G73" s="51"/>
      <c r="H73" s="220"/>
      <c r="I73" s="123"/>
      <c r="J73" s="98" t="e">
        <f>IF(AND(Q73="",#REF!&gt;0,#REF!&lt;5),K73,)</f>
        <v>#REF!</v>
      </c>
      <c r="K73" s="96" t="str">
        <f>IF(D73="","ZZZ9",IF(AND(#REF!&gt;0,#REF!&lt;5),D73&amp;#REF!,D73&amp;"9"))</f>
        <v>ZZZ9</v>
      </c>
      <c r="L73" s="100">
        <f t="shared" si="0"/>
        <v>999</v>
      </c>
      <c r="M73" s="122">
        <f t="shared" si="1"/>
        <v>999</v>
      </c>
      <c r="N73" s="119"/>
      <c r="O73" s="51"/>
      <c r="P73" s="66">
        <f t="shared" si="2"/>
        <v>999</v>
      </c>
      <c r="Q73" s="51"/>
    </row>
    <row r="74" spans="1:17" s="11" customFormat="1" ht="18.899999999999999" customHeight="1" x14ac:dyDescent="0.25">
      <c r="A74" s="101">
        <v>68</v>
      </c>
      <c r="B74" s="49"/>
      <c r="C74" s="49"/>
      <c r="D74" s="50"/>
      <c r="E74" s="114"/>
      <c r="F74" s="51"/>
      <c r="G74" s="51"/>
      <c r="H74" s="220"/>
      <c r="I74" s="123"/>
      <c r="J74" s="98" t="e">
        <f>IF(AND(Q74="",#REF!&gt;0,#REF!&lt;5),K74,)</f>
        <v>#REF!</v>
      </c>
      <c r="K74" s="96" t="str">
        <f>IF(D74="","ZZZ9",IF(AND(#REF!&gt;0,#REF!&lt;5),D74&amp;#REF!,D74&amp;"9"))</f>
        <v>ZZZ9</v>
      </c>
      <c r="L74" s="100">
        <f t="shared" si="0"/>
        <v>999</v>
      </c>
      <c r="M74" s="122">
        <f t="shared" si="1"/>
        <v>999</v>
      </c>
      <c r="N74" s="119"/>
      <c r="O74" s="51"/>
      <c r="P74" s="66">
        <f t="shared" si="2"/>
        <v>999</v>
      </c>
      <c r="Q74" s="51"/>
    </row>
    <row r="75" spans="1:17" s="11" customFormat="1" ht="18.899999999999999" customHeight="1" x14ac:dyDescent="0.25">
      <c r="A75" s="101">
        <v>69</v>
      </c>
      <c r="B75" s="49"/>
      <c r="C75" s="49"/>
      <c r="D75" s="50"/>
      <c r="E75" s="114"/>
      <c r="F75" s="51"/>
      <c r="G75" s="51"/>
      <c r="H75" s="220"/>
      <c r="I75" s="123"/>
      <c r="J75" s="98" t="e">
        <f>IF(AND(Q75="",#REF!&gt;0,#REF!&lt;5),K75,)</f>
        <v>#REF!</v>
      </c>
      <c r="K75" s="96" t="str">
        <f>IF(D75="","ZZZ9",IF(AND(#REF!&gt;0,#REF!&lt;5),D75&amp;#REF!,D75&amp;"9"))</f>
        <v>ZZZ9</v>
      </c>
      <c r="L75" s="100">
        <f t="shared" si="0"/>
        <v>999</v>
      </c>
      <c r="M75" s="122">
        <f t="shared" si="1"/>
        <v>999</v>
      </c>
      <c r="N75" s="119"/>
      <c r="O75" s="51"/>
      <c r="P75" s="66">
        <f t="shared" si="2"/>
        <v>999</v>
      </c>
      <c r="Q75" s="51"/>
    </row>
    <row r="76" spans="1:17" s="11" customFormat="1" ht="18.899999999999999" customHeight="1" x14ac:dyDescent="0.25">
      <c r="A76" s="101">
        <v>70</v>
      </c>
      <c r="B76" s="49"/>
      <c r="C76" s="49"/>
      <c r="D76" s="50"/>
      <c r="E76" s="114"/>
      <c r="F76" s="51"/>
      <c r="G76" s="51"/>
      <c r="H76" s="220"/>
      <c r="I76" s="123"/>
      <c r="J76" s="98" t="e">
        <f>IF(AND(Q76="",#REF!&gt;0,#REF!&lt;5),K76,)</f>
        <v>#REF!</v>
      </c>
      <c r="K76" s="96" t="str">
        <f>IF(D76="","ZZZ9",IF(AND(#REF!&gt;0,#REF!&lt;5),D76&amp;#REF!,D76&amp;"9"))</f>
        <v>ZZZ9</v>
      </c>
      <c r="L76" s="100">
        <f t="shared" si="0"/>
        <v>999</v>
      </c>
      <c r="M76" s="122">
        <f t="shared" si="1"/>
        <v>999</v>
      </c>
      <c r="N76" s="119"/>
      <c r="O76" s="51"/>
      <c r="P76" s="66">
        <f t="shared" si="2"/>
        <v>999</v>
      </c>
      <c r="Q76" s="51"/>
    </row>
    <row r="77" spans="1:17" s="11" customFormat="1" ht="18.899999999999999" customHeight="1" x14ac:dyDescent="0.25">
      <c r="A77" s="101">
        <v>71</v>
      </c>
      <c r="B77" s="49"/>
      <c r="C77" s="49"/>
      <c r="D77" s="50"/>
      <c r="E77" s="114"/>
      <c r="F77" s="51"/>
      <c r="G77" s="51"/>
      <c r="H77" s="220"/>
      <c r="I77" s="123"/>
      <c r="J77" s="98" t="e">
        <f>IF(AND(Q77="",#REF!&gt;0,#REF!&lt;5),K77,)</f>
        <v>#REF!</v>
      </c>
      <c r="K77" s="96" t="str">
        <f>IF(D77="","ZZZ9",IF(AND(#REF!&gt;0,#REF!&lt;5),D77&amp;#REF!,D77&amp;"9"))</f>
        <v>ZZZ9</v>
      </c>
      <c r="L77" s="100">
        <f t="shared" si="0"/>
        <v>999</v>
      </c>
      <c r="M77" s="122">
        <f t="shared" si="1"/>
        <v>999</v>
      </c>
      <c r="N77" s="119"/>
      <c r="O77" s="51"/>
      <c r="P77" s="66">
        <f t="shared" si="2"/>
        <v>999</v>
      </c>
      <c r="Q77" s="51"/>
    </row>
    <row r="78" spans="1:17" s="11" customFormat="1" ht="18.899999999999999" customHeight="1" x14ac:dyDescent="0.25">
      <c r="A78" s="101">
        <v>72</v>
      </c>
      <c r="B78" s="49"/>
      <c r="C78" s="49"/>
      <c r="D78" s="50"/>
      <c r="E78" s="114"/>
      <c r="F78" s="51"/>
      <c r="G78" s="51"/>
      <c r="H78" s="220"/>
      <c r="I78" s="123"/>
      <c r="J78" s="98" t="e">
        <f>IF(AND(Q78="",#REF!&gt;0,#REF!&lt;5),K78,)</f>
        <v>#REF!</v>
      </c>
      <c r="K78" s="96" t="str">
        <f>IF(D78="","ZZZ9",IF(AND(#REF!&gt;0,#REF!&lt;5),D78&amp;#REF!,D78&amp;"9"))</f>
        <v>ZZZ9</v>
      </c>
      <c r="L78" s="100">
        <f t="shared" si="0"/>
        <v>999</v>
      </c>
      <c r="M78" s="122">
        <f t="shared" si="1"/>
        <v>999</v>
      </c>
      <c r="N78" s="119"/>
      <c r="O78" s="51"/>
      <c r="P78" s="66">
        <f t="shared" si="2"/>
        <v>999</v>
      </c>
      <c r="Q78" s="51"/>
    </row>
    <row r="79" spans="1:17" s="11" customFormat="1" ht="18.899999999999999" customHeight="1" x14ac:dyDescent="0.25">
      <c r="A79" s="101">
        <v>73</v>
      </c>
      <c r="B79" s="49"/>
      <c r="C79" s="49"/>
      <c r="D79" s="50"/>
      <c r="E79" s="114"/>
      <c r="F79" s="51"/>
      <c r="G79" s="51"/>
      <c r="H79" s="220"/>
      <c r="I79" s="123"/>
      <c r="J79" s="98" t="e">
        <f>IF(AND(Q79="",#REF!&gt;0,#REF!&lt;5),K79,)</f>
        <v>#REF!</v>
      </c>
      <c r="K79" s="96" t="str">
        <f>IF(D79="","ZZZ9",IF(AND(#REF!&gt;0,#REF!&lt;5),D79&amp;#REF!,D79&amp;"9"))</f>
        <v>ZZZ9</v>
      </c>
      <c r="L79" s="100">
        <f t="shared" si="0"/>
        <v>999</v>
      </c>
      <c r="M79" s="122">
        <f t="shared" si="1"/>
        <v>999</v>
      </c>
      <c r="N79" s="119"/>
      <c r="O79" s="51"/>
      <c r="P79" s="66">
        <f t="shared" si="2"/>
        <v>999</v>
      </c>
      <c r="Q79" s="51"/>
    </row>
    <row r="80" spans="1:17" s="11" customFormat="1" ht="18.899999999999999" customHeight="1" x14ac:dyDescent="0.25">
      <c r="A80" s="101">
        <v>74</v>
      </c>
      <c r="B80" s="49"/>
      <c r="C80" s="49"/>
      <c r="D80" s="50"/>
      <c r="E80" s="114"/>
      <c r="F80" s="51"/>
      <c r="G80" s="51"/>
      <c r="H80" s="220"/>
      <c r="I80" s="123"/>
      <c r="J80" s="98" t="e">
        <f>IF(AND(Q80="",#REF!&gt;0,#REF!&lt;5),K80,)</f>
        <v>#REF!</v>
      </c>
      <c r="K80" s="96" t="str">
        <f>IF(D80="","ZZZ9",IF(AND(#REF!&gt;0,#REF!&lt;5),D80&amp;#REF!,D80&amp;"9"))</f>
        <v>ZZZ9</v>
      </c>
      <c r="L80" s="100">
        <f t="shared" si="0"/>
        <v>999</v>
      </c>
      <c r="M80" s="122">
        <f t="shared" si="1"/>
        <v>999</v>
      </c>
      <c r="N80" s="119"/>
      <c r="O80" s="51"/>
      <c r="P80" s="66">
        <f t="shared" si="2"/>
        <v>999</v>
      </c>
      <c r="Q80" s="51"/>
    </row>
    <row r="81" spans="1:17" s="11" customFormat="1" ht="18.899999999999999" customHeight="1" x14ac:dyDescent="0.25">
      <c r="A81" s="101">
        <v>75</v>
      </c>
      <c r="B81" s="49"/>
      <c r="C81" s="49"/>
      <c r="D81" s="50"/>
      <c r="E81" s="114"/>
      <c r="F81" s="51"/>
      <c r="G81" s="51"/>
      <c r="H81" s="220"/>
      <c r="I81" s="123"/>
      <c r="J81" s="98" t="e">
        <f>IF(AND(Q81="",#REF!&gt;0,#REF!&lt;5),K81,)</f>
        <v>#REF!</v>
      </c>
      <c r="K81" s="96" t="str">
        <f>IF(D81="","ZZZ9",IF(AND(#REF!&gt;0,#REF!&lt;5),D81&amp;#REF!,D81&amp;"9"))</f>
        <v>ZZZ9</v>
      </c>
      <c r="L81" s="100">
        <f t="shared" si="0"/>
        <v>999</v>
      </c>
      <c r="M81" s="122">
        <f t="shared" si="1"/>
        <v>999</v>
      </c>
      <c r="N81" s="119"/>
      <c r="O81" s="51"/>
      <c r="P81" s="66">
        <f t="shared" si="2"/>
        <v>999</v>
      </c>
      <c r="Q81" s="51"/>
    </row>
    <row r="82" spans="1:17" s="11" customFormat="1" ht="18.899999999999999" customHeight="1" x14ac:dyDescent="0.25">
      <c r="A82" s="101">
        <v>76</v>
      </c>
      <c r="B82" s="49"/>
      <c r="C82" s="49"/>
      <c r="D82" s="50"/>
      <c r="E82" s="114"/>
      <c r="F82" s="51"/>
      <c r="G82" s="51"/>
      <c r="H82" s="220"/>
      <c r="I82" s="123"/>
      <c r="J82" s="98" t="e">
        <f>IF(AND(Q82="",#REF!&gt;0,#REF!&lt;5),K82,)</f>
        <v>#REF!</v>
      </c>
      <c r="K82" s="96" t="str">
        <f>IF(D82="","ZZZ9",IF(AND(#REF!&gt;0,#REF!&lt;5),D82&amp;#REF!,D82&amp;"9"))</f>
        <v>ZZZ9</v>
      </c>
      <c r="L82" s="100">
        <f t="shared" si="0"/>
        <v>999</v>
      </c>
      <c r="M82" s="122">
        <f t="shared" si="1"/>
        <v>999</v>
      </c>
      <c r="N82" s="119"/>
      <c r="O82" s="51"/>
      <c r="P82" s="66">
        <f t="shared" si="2"/>
        <v>999</v>
      </c>
      <c r="Q82" s="51"/>
    </row>
    <row r="83" spans="1:17" s="11" customFormat="1" ht="18.899999999999999" customHeight="1" x14ac:dyDescent="0.25">
      <c r="A83" s="101">
        <v>77</v>
      </c>
      <c r="B83" s="49"/>
      <c r="C83" s="49"/>
      <c r="D83" s="50"/>
      <c r="E83" s="114"/>
      <c r="F83" s="51"/>
      <c r="G83" s="51"/>
      <c r="H83" s="220"/>
      <c r="I83" s="123"/>
      <c r="J83" s="98" t="e">
        <f>IF(AND(Q83="",#REF!&gt;0,#REF!&lt;5),K83,)</f>
        <v>#REF!</v>
      </c>
      <c r="K83" s="96" t="str">
        <f>IF(D83="","ZZZ9",IF(AND(#REF!&gt;0,#REF!&lt;5),D83&amp;#REF!,D83&amp;"9"))</f>
        <v>ZZZ9</v>
      </c>
      <c r="L83" s="100">
        <f t="shared" si="0"/>
        <v>999</v>
      </c>
      <c r="M83" s="122">
        <f t="shared" si="1"/>
        <v>999</v>
      </c>
      <c r="N83" s="119"/>
      <c r="O83" s="51"/>
      <c r="P83" s="66">
        <f t="shared" si="2"/>
        <v>999</v>
      </c>
      <c r="Q83" s="51"/>
    </row>
    <row r="84" spans="1:17" s="11" customFormat="1" ht="18.899999999999999" customHeight="1" x14ac:dyDescent="0.25">
      <c r="A84" s="101">
        <v>78</v>
      </c>
      <c r="B84" s="49"/>
      <c r="C84" s="49"/>
      <c r="D84" s="50"/>
      <c r="E84" s="114"/>
      <c r="F84" s="51"/>
      <c r="G84" s="51"/>
      <c r="H84" s="220"/>
      <c r="I84" s="123"/>
      <c r="J84" s="98" t="e">
        <f>IF(AND(Q84="",#REF!&gt;0,#REF!&lt;5),K84,)</f>
        <v>#REF!</v>
      </c>
      <c r="K84" s="96" t="str">
        <f>IF(D84="","ZZZ9",IF(AND(#REF!&gt;0,#REF!&lt;5),D84&amp;#REF!,D84&amp;"9"))</f>
        <v>ZZZ9</v>
      </c>
      <c r="L84" s="100">
        <f t="shared" si="0"/>
        <v>999</v>
      </c>
      <c r="M84" s="122">
        <f t="shared" si="1"/>
        <v>999</v>
      </c>
      <c r="N84" s="119"/>
      <c r="O84" s="51"/>
      <c r="P84" s="66">
        <f t="shared" si="2"/>
        <v>999</v>
      </c>
      <c r="Q84" s="51"/>
    </row>
    <row r="85" spans="1:17" s="11" customFormat="1" ht="18.899999999999999" customHeight="1" x14ac:dyDescent="0.25">
      <c r="A85" s="101">
        <v>79</v>
      </c>
      <c r="B85" s="49"/>
      <c r="C85" s="49"/>
      <c r="D85" s="50"/>
      <c r="E85" s="114"/>
      <c r="F85" s="51"/>
      <c r="G85" s="51"/>
      <c r="H85" s="220"/>
      <c r="I85" s="123"/>
      <c r="J85" s="98" t="e">
        <f>IF(AND(Q85="",#REF!&gt;0,#REF!&lt;5),K85,)</f>
        <v>#REF!</v>
      </c>
      <c r="K85" s="96" t="str">
        <f>IF(D85="","ZZZ9",IF(AND(#REF!&gt;0,#REF!&lt;5),D85&amp;#REF!,D85&amp;"9"))</f>
        <v>ZZZ9</v>
      </c>
      <c r="L85" s="100">
        <f t="shared" si="0"/>
        <v>999</v>
      </c>
      <c r="M85" s="122">
        <f t="shared" si="1"/>
        <v>999</v>
      </c>
      <c r="N85" s="119"/>
      <c r="O85" s="51"/>
      <c r="P85" s="66">
        <f t="shared" si="2"/>
        <v>999</v>
      </c>
      <c r="Q85" s="51"/>
    </row>
    <row r="86" spans="1:17" s="11" customFormat="1" ht="18.899999999999999" customHeight="1" x14ac:dyDescent="0.25">
      <c r="A86" s="101">
        <v>80</v>
      </c>
      <c r="B86" s="49"/>
      <c r="C86" s="49"/>
      <c r="D86" s="50"/>
      <c r="E86" s="114"/>
      <c r="F86" s="51"/>
      <c r="G86" s="51"/>
      <c r="H86" s="220"/>
      <c r="I86" s="123"/>
      <c r="J86" s="98" t="e">
        <f>IF(AND(Q86="",#REF!&gt;0,#REF!&lt;5),K86,)</f>
        <v>#REF!</v>
      </c>
      <c r="K86" s="96" t="str">
        <f>IF(D86="","ZZZ9",IF(AND(#REF!&gt;0,#REF!&lt;5),D86&amp;#REF!,D86&amp;"9"))</f>
        <v>ZZZ9</v>
      </c>
      <c r="L86" s="100">
        <f t="shared" si="0"/>
        <v>999</v>
      </c>
      <c r="M86" s="122">
        <f t="shared" si="1"/>
        <v>999</v>
      </c>
      <c r="N86" s="119"/>
      <c r="O86" s="51"/>
      <c r="P86" s="66">
        <f t="shared" si="2"/>
        <v>999</v>
      </c>
      <c r="Q86" s="51"/>
    </row>
    <row r="87" spans="1:17" s="11" customFormat="1" ht="18.899999999999999" customHeight="1" x14ac:dyDescent="0.25">
      <c r="A87" s="101">
        <v>81</v>
      </c>
      <c r="B87" s="49"/>
      <c r="C87" s="49"/>
      <c r="D87" s="50"/>
      <c r="E87" s="114"/>
      <c r="F87" s="51"/>
      <c r="G87" s="51"/>
      <c r="H87" s="220"/>
      <c r="I87" s="123"/>
      <c r="J87" s="98" t="e">
        <f>IF(AND(Q87="",#REF!&gt;0,#REF!&lt;5),K87,)</f>
        <v>#REF!</v>
      </c>
      <c r="K87" s="96" t="str">
        <f>IF(D87="","ZZZ9",IF(AND(#REF!&gt;0,#REF!&lt;5),D87&amp;#REF!,D87&amp;"9"))</f>
        <v>ZZZ9</v>
      </c>
      <c r="L87" s="100">
        <f t="shared" si="0"/>
        <v>999</v>
      </c>
      <c r="M87" s="122">
        <f t="shared" si="1"/>
        <v>999</v>
      </c>
      <c r="N87" s="119"/>
      <c r="O87" s="51"/>
      <c r="P87" s="66">
        <f t="shared" si="2"/>
        <v>999</v>
      </c>
      <c r="Q87" s="51"/>
    </row>
    <row r="88" spans="1:17" s="11" customFormat="1" ht="18.899999999999999" customHeight="1" x14ac:dyDescent="0.25">
      <c r="A88" s="101">
        <v>82</v>
      </c>
      <c r="B88" s="49"/>
      <c r="C88" s="49"/>
      <c r="D88" s="50"/>
      <c r="E88" s="114"/>
      <c r="F88" s="51"/>
      <c r="G88" s="51"/>
      <c r="H88" s="220"/>
      <c r="I88" s="123"/>
      <c r="J88" s="98" t="e">
        <f>IF(AND(Q88="",#REF!&gt;0,#REF!&lt;5),K88,)</f>
        <v>#REF!</v>
      </c>
      <c r="K88" s="96" t="str">
        <f>IF(D88="","ZZZ9",IF(AND(#REF!&gt;0,#REF!&lt;5),D88&amp;#REF!,D88&amp;"9"))</f>
        <v>ZZZ9</v>
      </c>
      <c r="L88" s="100">
        <f t="shared" si="0"/>
        <v>999</v>
      </c>
      <c r="M88" s="122">
        <f t="shared" si="1"/>
        <v>999</v>
      </c>
      <c r="N88" s="119"/>
      <c r="O88" s="51"/>
      <c r="P88" s="66">
        <f t="shared" si="2"/>
        <v>999</v>
      </c>
      <c r="Q88" s="51"/>
    </row>
    <row r="89" spans="1:17" s="11" customFormat="1" ht="18.899999999999999" customHeight="1" x14ac:dyDescent="0.25">
      <c r="A89" s="101">
        <v>83</v>
      </c>
      <c r="B89" s="49"/>
      <c r="C89" s="49"/>
      <c r="D89" s="50"/>
      <c r="E89" s="114"/>
      <c r="F89" s="51"/>
      <c r="G89" s="51"/>
      <c r="H89" s="220"/>
      <c r="I89" s="123"/>
      <c r="J89" s="98" t="e">
        <f>IF(AND(Q89="",#REF!&gt;0,#REF!&lt;5),K89,)</f>
        <v>#REF!</v>
      </c>
      <c r="K89" s="96" t="str">
        <f>IF(D89="","ZZZ9",IF(AND(#REF!&gt;0,#REF!&lt;5),D89&amp;#REF!,D89&amp;"9"))</f>
        <v>ZZZ9</v>
      </c>
      <c r="L89" s="100">
        <f t="shared" si="0"/>
        <v>999</v>
      </c>
      <c r="M89" s="122">
        <f t="shared" si="1"/>
        <v>999</v>
      </c>
      <c r="N89" s="119"/>
      <c r="O89" s="51"/>
      <c r="P89" s="66">
        <f t="shared" si="2"/>
        <v>999</v>
      </c>
      <c r="Q89" s="51"/>
    </row>
    <row r="90" spans="1:17" s="11" customFormat="1" ht="18.899999999999999" customHeight="1" x14ac:dyDescent="0.25">
      <c r="A90" s="101">
        <v>84</v>
      </c>
      <c r="B90" s="49"/>
      <c r="C90" s="49"/>
      <c r="D90" s="50"/>
      <c r="E90" s="114"/>
      <c r="F90" s="51"/>
      <c r="G90" s="51"/>
      <c r="H90" s="220"/>
      <c r="I90" s="123"/>
      <c r="J90" s="98" t="e">
        <f>IF(AND(Q90="",#REF!&gt;0,#REF!&lt;5),K90,)</f>
        <v>#REF!</v>
      </c>
      <c r="K90" s="96" t="str">
        <f>IF(D90="","ZZZ9",IF(AND(#REF!&gt;0,#REF!&lt;5),D90&amp;#REF!,D90&amp;"9"))</f>
        <v>ZZZ9</v>
      </c>
      <c r="L90" s="100">
        <f t="shared" si="0"/>
        <v>999</v>
      </c>
      <c r="M90" s="122">
        <f t="shared" si="1"/>
        <v>999</v>
      </c>
      <c r="N90" s="119"/>
      <c r="O90" s="51"/>
      <c r="P90" s="66">
        <f t="shared" si="2"/>
        <v>999</v>
      </c>
      <c r="Q90" s="51"/>
    </row>
    <row r="91" spans="1:17" s="11" customFormat="1" ht="18.899999999999999" customHeight="1" x14ac:dyDescent="0.25">
      <c r="A91" s="101">
        <v>85</v>
      </c>
      <c r="B91" s="49"/>
      <c r="C91" s="49"/>
      <c r="D91" s="50"/>
      <c r="E91" s="114"/>
      <c r="F91" s="51"/>
      <c r="G91" s="51"/>
      <c r="H91" s="220"/>
      <c r="I91" s="123"/>
      <c r="J91" s="98" t="e">
        <f>IF(AND(Q91="",#REF!&gt;0,#REF!&lt;5),K91,)</f>
        <v>#REF!</v>
      </c>
      <c r="K91" s="96" t="str">
        <f>IF(D91="","ZZZ9",IF(AND(#REF!&gt;0,#REF!&lt;5),D91&amp;#REF!,D91&amp;"9"))</f>
        <v>ZZZ9</v>
      </c>
      <c r="L91" s="100">
        <f t="shared" si="0"/>
        <v>999</v>
      </c>
      <c r="M91" s="122">
        <f t="shared" si="1"/>
        <v>999</v>
      </c>
      <c r="N91" s="119"/>
      <c r="O91" s="51"/>
      <c r="P91" s="66">
        <f t="shared" si="2"/>
        <v>999</v>
      </c>
      <c r="Q91" s="51"/>
    </row>
    <row r="92" spans="1:17" s="11" customFormat="1" ht="18.899999999999999" customHeight="1" x14ac:dyDescent="0.25">
      <c r="A92" s="101">
        <v>86</v>
      </c>
      <c r="B92" s="49"/>
      <c r="C92" s="49"/>
      <c r="D92" s="50"/>
      <c r="E92" s="114"/>
      <c r="F92" s="51"/>
      <c r="G92" s="51"/>
      <c r="H92" s="220"/>
      <c r="I92" s="123"/>
      <c r="J92" s="98" t="e">
        <f>IF(AND(Q92="",#REF!&gt;0,#REF!&lt;5),K92,)</f>
        <v>#REF!</v>
      </c>
      <c r="K92" s="96" t="str">
        <f>IF(D92="","ZZZ9",IF(AND(#REF!&gt;0,#REF!&lt;5),D92&amp;#REF!,D92&amp;"9"))</f>
        <v>ZZZ9</v>
      </c>
      <c r="L92" s="100">
        <f t="shared" si="0"/>
        <v>999</v>
      </c>
      <c r="M92" s="122">
        <f t="shared" si="1"/>
        <v>999</v>
      </c>
      <c r="N92" s="119"/>
      <c r="O92" s="51"/>
      <c r="P92" s="66">
        <f t="shared" si="2"/>
        <v>999</v>
      </c>
      <c r="Q92" s="51"/>
    </row>
    <row r="93" spans="1:17" s="11" customFormat="1" ht="18.899999999999999" customHeight="1" x14ac:dyDescent="0.25">
      <c r="A93" s="101">
        <v>87</v>
      </c>
      <c r="B93" s="49"/>
      <c r="C93" s="49"/>
      <c r="D93" s="50"/>
      <c r="E93" s="114"/>
      <c r="F93" s="51"/>
      <c r="G93" s="51"/>
      <c r="H93" s="220"/>
      <c r="I93" s="123"/>
      <c r="J93" s="98" t="e">
        <f>IF(AND(Q93="",#REF!&gt;0,#REF!&lt;5),K93,)</f>
        <v>#REF!</v>
      </c>
      <c r="K93" s="96" t="str">
        <f>IF(D93="","ZZZ9",IF(AND(#REF!&gt;0,#REF!&lt;5),D93&amp;#REF!,D93&amp;"9"))</f>
        <v>ZZZ9</v>
      </c>
      <c r="L93" s="100">
        <f t="shared" si="0"/>
        <v>999</v>
      </c>
      <c r="M93" s="122">
        <f t="shared" si="1"/>
        <v>999</v>
      </c>
      <c r="N93" s="119"/>
      <c r="O93" s="51"/>
      <c r="P93" s="66">
        <f t="shared" si="2"/>
        <v>999</v>
      </c>
      <c r="Q93" s="51"/>
    </row>
    <row r="94" spans="1:17" s="11" customFormat="1" ht="18.899999999999999" customHeight="1" x14ac:dyDescent="0.25">
      <c r="A94" s="101">
        <v>88</v>
      </c>
      <c r="B94" s="49"/>
      <c r="C94" s="49"/>
      <c r="D94" s="50"/>
      <c r="E94" s="114"/>
      <c r="F94" s="51"/>
      <c r="G94" s="51"/>
      <c r="H94" s="220"/>
      <c r="I94" s="123"/>
      <c r="J94" s="98" t="e">
        <f>IF(AND(Q94="",#REF!&gt;0,#REF!&lt;5),K94,)</f>
        <v>#REF!</v>
      </c>
      <c r="K94" s="96" t="str">
        <f>IF(D94="","ZZZ9",IF(AND(#REF!&gt;0,#REF!&lt;5),D94&amp;#REF!,D94&amp;"9"))</f>
        <v>ZZZ9</v>
      </c>
      <c r="L94" s="100">
        <f t="shared" si="0"/>
        <v>999</v>
      </c>
      <c r="M94" s="122">
        <f t="shared" si="1"/>
        <v>999</v>
      </c>
      <c r="N94" s="119"/>
      <c r="O94" s="51"/>
      <c r="P94" s="66">
        <f t="shared" si="2"/>
        <v>999</v>
      </c>
      <c r="Q94" s="51"/>
    </row>
    <row r="95" spans="1:17" s="11" customFormat="1" ht="18.899999999999999" customHeight="1" x14ac:dyDescent="0.25">
      <c r="A95" s="101">
        <v>89</v>
      </c>
      <c r="B95" s="49"/>
      <c r="C95" s="49"/>
      <c r="D95" s="50"/>
      <c r="E95" s="114"/>
      <c r="F95" s="51"/>
      <c r="G95" s="51"/>
      <c r="H95" s="220"/>
      <c r="I95" s="123"/>
      <c r="J95" s="98" t="e">
        <f>IF(AND(Q95="",#REF!&gt;0,#REF!&lt;5),K95,)</f>
        <v>#REF!</v>
      </c>
      <c r="K95" s="96" t="str">
        <f>IF(D95="","ZZZ9",IF(AND(#REF!&gt;0,#REF!&lt;5),D95&amp;#REF!,D95&amp;"9"))</f>
        <v>ZZZ9</v>
      </c>
      <c r="L95" s="100">
        <f t="shared" si="0"/>
        <v>999</v>
      </c>
      <c r="M95" s="122">
        <f t="shared" si="1"/>
        <v>999</v>
      </c>
      <c r="N95" s="119"/>
      <c r="O95" s="51"/>
      <c r="P95" s="66">
        <f t="shared" si="2"/>
        <v>999</v>
      </c>
      <c r="Q95" s="51"/>
    </row>
    <row r="96" spans="1:17" s="11" customFormat="1" ht="18.899999999999999" customHeight="1" x14ac:dyDescent="0.25">
      <c r="A96" s="101">
        <v>90</v>
      </c>
      <c r="B96" s="49"/>
      <c r="C96" s="49"/>
      <c r="D96" s="50"/>
      <c r="E96" s="114"/>
      <c r="F96" s="51"/>
      <c r="G96" s="51"/>
      <c r="H96" s="220"/>
      <c r="I96" s="123"/>
      <c r="J96" s="98" t="e">
        <f>IF(AND(Q96="",#REF!&gt;0,#REF!&lt;5),K96,)</f>
        <v>#REF!</v>
      </c>
      <c r="K96" s="96" t="str">
        <f>IF(D96="","ZZZ9",IF(AND(#REF!&gt;0,#REF!&lt;5),D96&amp;#REF!,D96&amp;"9"))</f>
        <v>ZZZ9</v>
      </c>
      <c r="L96" s="100">
        <f t="shared" si="0"/>
        <v>999</v>
      </c>
      <c r="M96" s="122">
        <f t="shared" si="1"/>
        <v>999</v>
      </c>
      <c r="N96" s="119"/>
      <c r="O96" s="51"/>
      <c r="P96" s="66">
        <f t="shared" si="2"/>
        <v>999</v>
      </c>
      <c r="Q96" s="51"/>
    </row>
    <row r="97" spans="1:17" s="11" customFormat="1" ht="18.899999999999999" customHeight="1" x14ac:dyDescent="0.25">
      <c r="A97" s="101">
        <v>91</v>
      </c>
      <c r="B97" s="49"/>
      <c r="C97" s="49"/>
      <c r="D97" s="50"/>
      <c r="E97" s="114"/>
      <c r="F97" s="51"/>
      <c r="G97" s="51"/>
      <c r="H97" s="220"/>
      <c r="I97" s="123"/>
      <c r="J97" s="98" t="e">
        <f>IF(AND(Q97="",#REF!&gt;0,#REF!&lt;5),K97,)</f>
        <v>#REF!</v>
      </c>
      <c r="K97" s="96" t="str">
        <f>IF(D97="","ZZZ9",IF(AND(#REF!&gt;0,#REF!&lt;5),D97&amp;#REF!,D97&amp;"9"))</f>
        <v>ZZZ9</v>
      </c>
      <c r="L97" s="100">
        <f t="shared" si="0"/>
        <v>999</v>
      </c>
      <c r="M97" s="122">
        <f t="shared" si="1"/>
        <v>999</v>
      </c>
      <c r="N97" s="119"/>
      <c r="O97" s="51"/>
      <c r="P97" s="66">
        <f t="shared" si="2"/>
        <v>999</v>
      </c>
      <c r="Q97" s="51"/>
    </row>
    <row r="98" spans="1:17" s="11" customFormat="1" ht="18.899999999999999" customHeight="1" x14ac:dyDescent="0.25">
      <c r="A98" s="101">
        <v>92</v>
      </c>
      <c r="B98" s="49"/>
      <c r="C98" s="49"/>
      <c r="D98" s="50"/>
      <c r="E98" s="114"/>
      <c r="F98" s="51"/>
      <c r="G98" s="51"/>
      <c r="H98" s="220"/>
      <c r="I98" s="123"/>
      <c r="J98" s="98" t="e">
        <f>IF(AND(Q98="",#REF!&gt;0,#REF!&lt;5),K98,)</f>
        <v>#REF!</v>
      </c>
      <c r="K98" s="96" t="str">
        <f>IF(D98="","ZZZ9",IF(AND(#REF!&gt;0,#REF!&lt;5),D98&amp;#REF!,D98&amp;"9"))</f>
        <v>ZZZ9</v>
      </c>
      <c r="L98" s="100">
        <f t="shared" si="0"/>
        <v>999</v>
      </c>
      <c r="M98" s="122">
        <f t="shared" si="1"/>
        <v>999</v>
      </c>
      <c r="N98" s="119"/>
      <c r="O98" s="51"/>
      <c r="P98" s="66">
        <f t="shared" si="2"/>
        <v>999</v>
      </c>
      <c r="Q98" s="51"/>
    </row>
    <row r="99" spans="1:17" s="11" customFormat="1" ht="18.899999999999999" customHeight="1" x14ac:dyDescent="0.25">
      <c r="A99" s="101">
        <v>93</v>
      </c>
      <c r="B99" s="49"/>
      <c r="C99" s="49"/>
      <c r="D99" s="50"/>
      <c r="E99" s="114"/>
      <c r="F99" s="51"/>
      <c r="G99" s="51"/>
      <c r="H99" s="220"/>
      <c r="I99" s="123"/>
      <c r="J99" s="98" t="e">
        <f>IF(AND(Q99="",#REF!&gt;0,#REF!&lt;5),K99,)</f>
        <v>#REF!</v>
      </c>
      <c r="K99" s="96" t="str">
        <f>IF(D99="","ZZZ9",IF(AND(#REF!&gt;0,#REF!&lt;5),D99&amp;#REF!,D99&amp;"9"))</f>
        <v>ZZZ9</v>
      </c>
      <c r="L99" s="100">
        <f t="shared" si="0"/>
        <v>999</v>
      </c>
      <c r="M99" s="122">
        <f t="shared" si="1"/>
        <v>999</v>
      </c>
      <c r="N99" s="119"/>
      <c r="O99" s="51"/>
      <c r="P99" s="66">
        <f t="shared" si="2"/>
        <v>999</v>
      </c>
      <c r="Q99" s="51"/>
    </row>
    <row r="100" spans="1:17" s="11" customFormat="1" ht="18.899999999999999" customHeight="1" x14ac:dyDescent="0.25">
      <c r="A100" s="101">
        <v>94</v>
      </c>
      <c r="B100" s="49"/>
      <c r="C100" s="49"/>
      <c r="D100" s="50"/>
      <c r="E100" s="114"/>
      <c r="F100" s="51"/>
      <c r="G100" s="51"/>
      <c r="H100" s="220"/>
      <c r="I100" s="123"/>
      <c r="J100" s="98" t="e">
        <f>IF(AND(Q100="",#REF!&gt;0,#REF!&lt;5),K100,)</f>
        <v>#REF!</v>
      </c>
      <c r="K100" s="96" t="str">
        <f>IF(D100="","ZZZ9",IF(AND(#REF!&gt;0,#REF!&lt;5),D100&amp;#REF!,D100&amp;"9"))</f>
        <v>ZZZ9</v>
      </c>
      <c r="L100" s="100">
        <f t="shared" si="0"/>
        <v>999</v>
      </c>
      <c r="M100" s="122">
        <f t="shared" si="1"/>
        <v>999</v>
      </c>
      <c r="N100" s="119"/>
      <c r="O100" s="51"/>
      <c r="P100" s="66">
        <f t="shared" si="2"/>
        <v>999</v>
      </c>
      <c r="Q100" s="51"/>
    </row>
    <row r="101" spans="1:17" s="11" customFormat="1" ht="18.899999999999999" customHeight="1" x14ac:dyDescent="0.25">
      <c r="A101" s="101">
        <v>95</v>
      </c>
      <c r="B101" s="49"/>
      <c r="C101" s="49"/>
      <c r="D101" s="50"/>
      <c r="E101" s="114"/>
      <c r="F101" s="51"/>
      <c r="G101" s="51"/>
      <c r="H101" s="220"/>
      <c r="I101" s="123"/>
      <c r="J101" s="98" t="e">
        <f>IF(AND(Q101="",#REF!&gt;0,#REF!&lt;5),K101,)</f>
        <v>#REF!</v>
      </c>
      <c r="K101" s="96" t="str">
        <f>IF(D101="","ZZZ9",IF(AND(#REF!&gt;0,#REF!&lt;5),D101&amp;#REF!,D101&amp;"9"))</f>
        <v>ZZZ9</v>
      </c>
      <c r="L101" s="100">
        <f t="shared" si="0"/>
        <v>999</v>
      </c>
      <c r="M101" s="122">
        <f t="shared" si="1"/>
        <v>999</v>
      </c>
      <c r="N101" s="119"/>
      <c r="O101" s="51"/>
      <c r="P101" s="66">
        <f t="shared" si="2"/>
        <v>999</v>
      </c>
      <c r="Q101" s="51"/>
    </row>
    <row r="102" spans="1:17" s="11" customFormat="1" ht="18.899999999999999" customHeight="1" x14ac:dyDescent="0.25">
      <c r="A102" s="101">
        <v>96</v>
      </c>
      <c r="B102" s="49"/>
      <c r="C102" s="49"/>
      <c r="D102" s="50"/>
      <c r="E102" s="114"/>
      <c r="F102" s="51"/>
      <c r="G102" s="51"/>
      <c r="H102" s="220"/>
      <c r="I102" s="123"/>
      <c r="J102" s="98" t="e">
        <f>IF(AND(Q102="",#REF!&gt;0,#REF!&lt;5),K102,)</f>
        <v>#REF!</v>
      </c>
      <c r="K102" s="96" t="str">
        <f>IF(D102="","ZZZ9",IF(AND(#REF!&gt;0,#REF!&lt;5),D102&amp;#REF!,D102&amp;"9"))</f>
        <v>ZZZ9</v>
      </c>
      <c r="L102" s="100">
        <f t="shared" si="0"/>
        <v>999</v>
      </c>
      <c r="M102" s="122">
        <f t="shared" si="1"/>
        <v>999</v>
      </c>
      <c r="N102" s="119"/>
      <c r="O102" s="51"/>
      <c r="P102" s="66">
        <f t="shared" si="2"/>
        <v>999</v>
      </c>
      <c r="Q102" s="51"/>
    </row>
    <row r="103" spans="1:17" s="11" customFormat="1" ht="18.899999999999999" customHeight="1" x14ac:dyDescent="0.25">
      <c r="A103" s="101">
        <v>97</v>
      </c>
      <c r="B103" s="49"/>
      <c r="C103" s="49"/>
      <c r="D103" s="50"/>
      <c r="E103" s="114"/>
      <c r="F103" s="51"/>
      <c r="G103" s="51"/>
      <c r="H103" s="220"/>
      <c r="I103" s="123"/>
      <c r="J103" s="98" t="e">
        <f>IF(AND(Q103="",#REF!&gt;0,#REF!&lt;5),K103,)</f>
        <v>#REF!</v>
      </c>
      <c r="K103" s="96" t="str">
        <f>IF(D103="","ZZZ9",IF(AND(#REF!&gt;0,#REF!&lt;5),D103&amp;#REF!,D103&amp;"9"))</f>
        <v>ZZZ9</v>
      </c>
      <c r="L103" s="100">
        <f t="shared" si="0"/>
        <v>999</v>
      </c>
      <c r="M103" s="122">
        <f t="shared" si="1"/>
        <v>999</v>
      </c>
      <c r="N103" s="119"/>
      <c r="O103" s="51"/>
      <c r="P103" s="66">
        <f t="shared" si="2"/>
        <v>999</v>
      </c>
      <c r="Q103" s="51"/>
    </row>
    <row r="104" spans="1:17" s="11" customFormat="1" ht="18.899999999999999" customHeight="1" x14ac:dyDescent="0.25">
      <c r="A104" s="101">
        <v>98</v>
      </c>
      <c r="B104" s="49"/>
      <c r="C104" s="49"/>
      <c r="D104" s="50"/>
      <c r="E104" s="114"/>
      <c r="F104" s="51"/>
      <c r="G104" s="51"/>
      <c r="H104" s="220"/>
      <c r="I104" s="123"/>
      <c r="J104" s="98" t="e">
        <f>IF(AND(Q104="",#REF!&gt;0,#REF!&lt;5),K104,)</f>
        <v>#REF!</v>
      </c>
      <c r="K104" s="96" t="str">
        <f>IF(D104="","ZZZ9",IF(AND(#REF!&gt;0,#REF!&lt;5),D104&amp;#REF!,D104&amp;"9"))</f>
        <v>ZZZ9</v>
      </c>
      <c r="L104" s="100">
        <f t="shared" ref="L104:L156" si="3">IF(Q104="",999,Q104)</f>
        <v>999</v>
      </c>
      <c r="M104" s="122">
        <f t="shared" ref="M104:M156" si="4">IF(P104=999,999,1)</f>
        <v>999</v>
      </c>
      <c r="N104" s="119"/>
      <c r="O104" s="51"/>
      <c r="P104" s="66">
        <f t="shared" ref="P104:P156" si="5">IF(N104="DA",1,IF(N104="WC",2,IF(N104="SE",3,IF(N104="Q",4,IF(N104="LL",5,999)))))</f>
        <v>999</v>
      </c>
      <c r="Q104" s="51"/>
    </row>
    <row r="105" spans="1:17" s="11" customFormat="1" ht="18.899999999999999" customHeight="1" x14ac:dyDescent="0.25">
      <c r="A105" s="101">
        <v>99</v>
      </c>
      <c r="B105" s="49"/>
      <c r="C105" s="49"/>
      <c r="D105" s="50"/>
      <c r="E105" s="114"/>
      <c r="F105" s="51"/>
      <c r="G105" s="51"/>
      <c r="H105" s="220"/>
      <c r="I105" s="123"/>
      <c r="J105" s="98" t="e">
        <f>IF(AND(Q105="",#REF!&gt;0,#REF!&lt;5),K105,)</f>
        <v>#REF!</v>
      </c>
      <c r="K105" s="96" t="str">
        <f>IF(D105="","ZZZ9",IF(AND(#REF!&gt;0,#REF!&lt;5),D105&amp;#REF!,D105&amp;"9"))</f>
        <v>ZZZ9</v>
      </c>
      <c r="L105" s="100">
        <f t="shared" si="3"/>
        <v>999</v>
      </c>
      <c r="M105" s="122">
        <f t="shared" si="4"/>
        <v>999</v>
      </c>
      <c r="N105" s="119"/>
      <c r="O105" s="51"/>
      <c r="P105" s="66">
        <f t="shared" si="5"/>
        <v>999</v>
      </c>
      <c r="Q105" s="51"/>
    </row>
    <row r="106" spans="1:17" s="11" customFormat="1" ht="18.899999999999999" customHeight="1" x14ac:dyDescent="0.25">
      <c r="A106" s="101">
        <v>100</v>
      </c>
      <c r="B106" s="49"/>
      <c r="C106" s="49"/>
      <c r="D106" s="50"/>
      <c r="E106" s="114"/>
      <c r="F106" s="51"/>
      <c r="G106" s="51"/>
      <c r="H106" s="220"/>
      <c r="I106" s="123"/>
      <c r="J106" s="98" t="e">
        <f>IF(AND(Q106="",#REF!&gt;0,#REF!&lt;5),K106,)</f>
        <v>#REF!</v>
      </c>
      <c r="K106" s="96" t="str">
        <f>IF(D106="","ZZZ9",IF(AND(#REF!&gt;0,#REF!&lt;5),D106&amp;#REF!,D106&amp;"9"))</f>
        <v>ZZZ9</v>
      </c>
      <c r="L106" s="100">
        <f t="shared" si="3"/>
        <v>999</v>
      </c>
      <c r="M106" s="122">
        <f t="shared" si="4"/>
        <v>999</v>
      </c>
      <c r="N106" s="119"/>
      <c r="O106" s="51"/>
      <c r="P106" s="66">
        <f t="shared" si="5"/>
        <v>999</v>
      </c>
      <c r="Q106" s="51"/>
    </row>
    <row r="107" spans="1:17" s="11" customFormat="1" ht="18.899999999999999" customHeight="1" x14ac:dyDescent="0.25">
      <c r="A107" s="101">
        <v>101</v>
      </c>
      <c r="B107" s="49"/>
      <c r="C107" s="49"/>
      <c r="D107" s="50"/>
      <c r="E107" s="114"/>
      <c r="F107" s="51"/>
      <c r="G107" s="51"/>
      <c r="H107" s="220"/>
      <c r="I107" s="123"/>
      <c r="J107" s="98" t="e">
        <f>IF(AND(Q107="",#REF!&gt;0,#REF!&lt;5),K107,)</f>
        <v>#REF!</v>
      </c>
      <c r="K107" s="96" t="str">
        <f>IF(D107="","ZZZ9",IF(AND(#REF!&gt;0,#REF!&lt;5),D107&amp;#REF!,D107&amp;"9"))</f>
        <v>ZZZ9</v>
      </c>
      <c r="L107" s="100">
        <f t="shared" si="3"/>
        <v>999</v>
      </c>
      <c r="M107" s="122">
        <f t="shared" si="4"/>
        <v>999</v>
      </c>
      <c r="N107" s="119"/>
      <c r="O107" s="51"/>
      <c r="P107" s="66">
        <f t="shared" si="5"/>
        <v>999</v>
      </c>
      <c r="Q107" s="51"/>
    </row>
    <row r="108" spans="1:17" s="11" customFormat="1" ht="18.899999999999999" customHeight="1" x14ac:dyDescent="0.25">
      <c r="A108" s="101">
        <v>102</v>
      </c>
      <c r="B108" s="49"/>
      <c r="C108" s="49"/>
      <c r="D108" s="50"/>
      <c r="E108" s="114"/>
      <c r="F108" s="51"/>
      <c r="G108" s="51"/>
      <c r="H108" s="220"/>
      <c r="I108" s="123"/>
      <c r="J108" s="98" t="e">
        <f>IF(AND(Q108="",#REF!&gt;0,#REF!&lt;5),K108,)</f>
        <v>#REF!</v>
      </c>
      <c r="K108" s="96" t="str">
        <f>IF(D108="","ZZZ9",IF(AND(#REF!&gt;0,#REF!&lt;5),D108&amp;#REF!,D108&amp;"9"))</f>
        <v>ZZZ9</v>
      </c>
      <c r="L108" s="100">
        <f t="shared" si="3"/>
        <v>999</v>
      </c>
      <c r="M108" s="122">
        <f t="shared" si="4"/>
        <v>999</v>
      </c>
      <c r="N108" s="119"/>
      <c r="O108" s="51"/>
      <c r="P108" s="66">
        <f t="shared" si="5"/>
        <v>999</v>
      </c>
      <c r="Q108" s="51"/>
    </row>
    <row r="109" spans="1:17" s="11" customFormat="1" ht="18.899999999999999" customHeight="1" x14ac:dyDescent="0.25">
      <c r="A109" s="101">
        <v>103</v>
      </c>
      <c r="B109" s="49"/>
      <c r="C109" s="49"/>
      <c r="D109" s="50"/>
      <c r="E109" s="114"/>
      <c r="F109" s="51"/>
      <c r="G109" s="51"/>
      <c r="H109" s="220"/>
      <c r="I109" s="123"/>
      <c r="J109" s="98" t="e">
        <f>IF(AND(Q109="",#REF!&gt;0,#REF!&lt;5),K109,)</f>
        <v>#REF!</v>
      </c>
      <c r="K109" s="96" t="str">
        <f>IF(D109="","ZZZ9",IF(AND(#REF!&gt;0,#REF!&lt;5),D109&amp;#REF!,D109&amp;"9"))</f>
        <v>ZZZ9</v>
      </c>
      <c r="L109" s="100">
        <f t="shared" si="3"/>
        <v>999</v>
      </c>
      <c r="M109" s="122">
        <f t="shared" si="4"/>
        <v>999</v>
      </c>
      <c r="N109" s="119"/>
      <c r="O109" s="51"/>
      <c r="P109" s="66">
        <f t="shared" si="5"/>
        <v>999</v>
      </c>
      <c r="Q109" s="51"/>
    </row>
    <row r="110" spans="1:17" s="11" customFormat="1" ht="18.899999999999999" customHeight="1" x14ac:dyDescent="0.25">
      <c r="A110" s="101">
        <v>104</v>
      </c>
      <c r="B110" s="49"/>
      <c r="C110" s="49"/>
      <c r="D110" s="50"/>
      <c r="E110" s="114"/>
      <c r="F110" s="51"/>
      <c r="G110" s="51"/>
      <c r="H110" s="220"/>
      <c r="I110" s="123"/>
      <c r="J110" s="98" t="e">
        <f>IF(AND(Q110="",#REF!&gt;0,#REF!&lt;5),K110,)</f>
        <v>#REF!</v>
      </c>
      <c r="K110" s="96" t="str">
        <f>IF(D110="","ZZZ9",IF(AND(#REF!&gt;0,#REF!&lt;5),D110&amp;#REF!,D110&amp;"9"))</f>
        <v>ZZZ9</v>
      </c>
      <c r="L110" s="100">
        <f t="shared" si="3"/>
        <v>999</v>
      </c>
      <c r="M110" s="122">
        <f t="shared" si="4"/>
        <v>999</v>
      </c>
      <c r="N110" s="119"/>
      <c r="O110" s="51"/>
      <c r="P110" s="66">
        <f t="shared" si="5"/>
        <v>999</v>
      </c>
      <c r="Q110" s="51"/>
    </row>
    <row r="111" spans="1:17" s="11" customFormat="1" ht="18.899999999999999" customHeight="1" x14ac:dyDescent="0.25">
      <c r="A111" s="101">
        <v>105</v>
      </c>
      <c r="B111" s="49"/>
      <c r="C111" s="49"/>
      <c r="D111" s="50"/>
      <c r="E111" s="114"/>
      <c r="F111" s="51"/>
      <c r="G111" s="51"/>
      <c r="H111" s="220"/>
      <c r="I111" s="123"/>
      <c r="J111" s="98" t="e">
        <f>IF(AND(Q111="",#REF!&gt;0,#REF!&lt;5),K111,)</f>
        <v>#REF!</v>
      </c>
      <c r="K111" s="96" t="str">
        <f>IF(D111="","ZZZ9",IF(AND(#REF!&gt;0,#REF!&lt;5),D111&amp;#REF!,D111&amp;"9"))</f>
        <v>ZZZ9</v>
      </c>
      <c r="L111" s="100">
        <f t="shared" si="3"/>
        <v>999</v>
      </c>
      <c r="M111" s="122">
        <f t="shared" si="4"/>
        <v>999</v>
      </c>
      <c r="N111" s="119"/>
      <c r="O111" s="51"/>
      <c r="P111" s="66">
        <f t="shared" si="5"/>
        <v>999</v>
      </c>
      <c r="Q111" s="51"/>
    </row>
    <row r="112" spans="1:17" s="11" customFormat="1" ht="18.899999999999999" customHeight="1" x14ac:dyDescent="0.25">
      <c r="A112" s="101">
        <v>106</v>
      </c>
      <c r="B112" s="49"/>
      <c r="C112" s="49"/>
      <c r="D112" s="50"/>
      <c r="E112" s="114"/>
      <c r="F112" s="51"/>
      <c r="G112" s="51"/>
      <c r="H112" s="220"/>
      <c r="I112" s="123"/>
      <c r="J112" s="98" t="e">
        <f>IF(AND(Q112="",#REF!&gt;0,#REF!&lt;5),K112,)</f>
        <v>#REF!</v>
      </c>
      <c r="K112" s="96" t="str">
        <f>IF(D112="","ZZZ9",IF(AND(#REF!&gt;0,#REF!&lt;5),D112&amp;#REF!,D112&amp;"9"))</f>
        <v>ZZZ9</v>
      </c>
      <c r="L112" s="100">
        <f t="shared" si="3"/>
        <v>999</v>
      </c>
      <c r="M112" s="122">
        <f t="shared" si="4"/>
        <v>999</v>
      </c>
      <c r="N112" s="119"/>
      <c r="O112" s="51"/>
      <c r="P112" s="66">
        <f t="shared" si="5"/>
        <v>999</v>
      </c>
      <c r="Q112" s="51"/>
    </row>
    <row r="113" spans="1:17" s="11" customFormat="1" ht="18.899999999999999" customHeight="1" x14ac:dyDescent="0.25">
      <c r="A113" s="101">
        <v>107</v>
      </c>
      <c r="B113" s="49"/>
      <c r="C113" s="49"/>
      <c r="D113" s="50"/>
      <c r="E113" s="114"/>
      <c r="F113" s="51"/>
      <c r="G113" s="51"/>
      <c r="H113" s="220"/>
      <c r="I113" s="123"/>
      <c r="J113" s="98" t="e">
        <f>IF(AND(Q113="",#REF!&gt;0,#REF!&lt;5),K113,)</f>
        <v>#REF!</v>
      </c>
      <c r="K113" s="96" t="str">
        <f>IF(D113="","ZZZ9",IF(AND(#REF!&gt;0,#REF!&lt;5),D113&amp;#REF!,D113&amp;"9"))</f>
        <v>ZZZ9</v>
      </c>
      <c r="L113" s="100">
        <f t="shared" si="3"/>
        <v>999</v>
      </c>
      <c r="M113" s="122">
        <f t="shared" si="4"/>
        <v>999</v>
      </c>
      <c r="N113" s="119"/>
      <c r="O113" s="51"/>
      <c r="P113" s="66">
        <f t="shared" si="5"/>
        <v>999</v>
      </c>
      <c r="Q113" s="51"/>
    </row>
    <row r="114" spans="1:17" s="11" customFormat="1" ht="18.899999999999999" customHeight="1" x14ac:dyDescent="0.25">
      <c r="A114" s="101">
        <v>108</v>
      </c>
      <c r="B114" s="49"/>
      <c r="C114" s="49"/>
      <c r="D114" s="50"/>
      <c r="E114" s="114"/>
      <c r="F114" s="51"/>
      <c r="G114" s="51"/>
      <c r="H114" s="220"/>
      <c r="I114" s="123"/>
      <c r="J114" s="98" t="e">
        <f>IF(AND(Q114="",#REF!&gt;0,#REF!&lt;5),K114,)</f>
        <v>#REF!</v>
      </c>
      <c r="K114" s="96" t="str">
        <f>IF(D114="","ZZZ9",IF(AND(#REF!&gt;0,#REF!&lt;5),D114&amp;#REF!,D114&amp;"9"))</f>
        <v>ZZZ9</v>
      </c>
      <c r="L114" s="100">
        <f t="shared" si="3"/>
        <v>999</v>
      </c>
      <c r="M114" s="122">
        <f t="shared" si="4"/>
        <v>999</v>
      </c>
      <c r="N114" s="119"/>
      <c r="O114" s="51"/>
      <c r="P114" s="66">
        <f t="shared" si="5"/>
        <v>999</v>
      </c>
      <c r="Q114" s="51"/>
    </row>
    <row r="115" spans="1:17" s="11" customFormat="1" ht="18.899999999999999" customHeight="1" x14ac:dyDescent="0.25">
      <c r="A115" s="101">
        <v>109</v>
      </c>
      <c r="B115" s="49"/>
      <c r="C115" s="49"/>
      <c r="D115" s="50"/>
      <c r="E115" s="114"/>
      <c r="F115" s="51"/>
      <c r="G115" s="51"/>
      <c r="H115" s="220"/>
      <c r="I115" s="123"/>
      <c r="J115" s="98" t="e">
        <f>IF(AND(Q115="",#REF!&gt;0,#REF!&lt;5),K115,)</f>
        <v>#REF!</v>
      </c>
      <c r="K115" s="96" t="str">
        <f>IF(D115="","ZZZ9",IF(AND(#REF!&gt;0,#REF!&lt;5),D115&amp;#REF!,D115&amp;"9"))</f>
        <v>ZZZ9</v>
      </c>
      <c r="L115" s="100">
        <f t="shared" si="3"/>
        <v>999</v>
      </c>
      <c r="M115" s="122">
        <f t="shared" si="4"/>
        <v>999</v>
      </c>
      <c r="N115" s="119"/>
      <c r="O115" s="51"/>
      <c r="P115" s="66">
        <f t="shared" si="5"/>
        <v>999</v>
      </c>
      <c r="Q115" s="51"/>
    </row>
    <row r="116" spans="1:17" s="11" customFormat="1" ht="18.899999999999999" customHeight="1" x14ac:dyDescent="0.25">
      <c r="A116" s="101">
        <v>110</v>
      </c>
      <c r="B116" s="49"/>
      <c r="C116" s="49"/>
      <c r="D116" s="50"/>
      <c r="E116" s="114"/>
      <c r="F116" s="51"/>
      <c r="G116" s="51"/>
      <c r="H116" s="220"/>
      <c r="I116" s="123"/>
      <c r="J116" s="98" t="e">
        <f>IF(AND(Q116="",#REF!&gt;0,#REF!&lt;5),K116,)</f>
        <v>#REF!</v>
      </c>
      <c r="K116" s="96" t="str">
        <f>IF(D116="","ZZZ9",IF(AND(#REF!&gt;0,#REF!&lt;5),D116&amp;#REF!,D116&amp;"9"))</f>
        <v>ZZZ9</v>
      </c>
      <c r="L116" s="100">
        <f t="shared" si="3"/>
        <v>999</v>
      </c>
      <c r="M116" s="122">
        <f t="shared" si="4"/>
        <v>999</v>
      </c>
      <c r="N116" s="119"/>
      <c r="O116" s="51"/>
      <c r="P116" s="66">
        <f t="shared" si="5"/>
        <v>999</v>
      </c>
      <c r="Q116" s="51"/>
    </row>
    <row r="117" spans="1:17" s="11" customFormat="1" ht="18.899999999999999" customHeight="1" x14ac:dyDescent="0.25">
      <c r="A117" s="101">
        <v>111</v>
      </c>
      <c r="B117" s="49"/>
      <c r="C117" s="49"/>
      <c r="D117" s="50"/>
      <c r="E117" s="114"/>
      <c r="F117" s="51"/>
      <c r="G117" s="51"/>
      <c r="H117" s="220"/>
      <c r="I117" s="123"/>
      <c r="J117" s="98" t="e">
        <f>IF(AND(Q117="",#REF!&gt;0,#REF!&lt;5),K117,)</f>
        <v>#REF!</v>
      </c>
      <c r="K117" s="96" t="str">
        <f>IF(D117="","ZZZ9",IF(AND(#REF!&gt;0,#REF!&lt;5),D117&amp;#REF!,D117&amp;"9"))</f>
        <v>ZZZ9</v>
      </c>
      <c r="L117" s="100">
        <f t="shared" si="3"/>
        <v>999</v>
      </c>
      <c r="M117" s="122">
        <f t="shared" si="4"/>
        <v>999</v>
      </c>
      <c r="N117" s="119"/>
      <c r="O117" s="51"/>
      <c r="P117" s="66">
        <f t="shared" si="5"/>
        <v>999</v>
      </c>
      <c r="Q117" s="51"/>
    </row>
    <row r="118" spans="1:17" s="11" customFormat="1" ht="18.899999999999999" customHeight="1" x14ac:dyDescent="0.25">
      <c r="A118" s="101">
        <v>112</v>
      </c>
      <c r="B118" s="49"/>
      <c r="C118" s="49"/>
      <c r="D118" s="50"/>
      <c r="E118" s="114"/>
      <c r="F118" s="51"/>
      <c r="G118" s="51"/>
      <c r="H118" s="220"/>
      <c r="I118" s="123"/>
      <c r="J118" s="98" t="e">
        <f>IF(AND(Q118="",#REF!&gt;0,#REF!&lt;5),K118,)</f>
        <v>#REF!</v>
      </c>
      <c r="K118" s="96" t="str">
        <f>IF(D118="","ZZZ9",IF(AND(#REF!&gt;0,#REF!&lt;5),D118&amp;#REF!,D118&amp;"9"))</f>
        <v>ZZZ9</v>
      </c>
      <c r="L118" s="100">
        <f t="shared" si="3"/>
        <v>999</v>
      </c>
      <c r="M118" s="122">
        <f t="shared" si="4"/>
        <v>999</v>
      </c>
      <c r="N118" s="119"/>
      <c r="O118" s="51"/>
      <c r="P118" s="66">
        <f t="shared" si="5"/>
        <v>999</v>
      </c>
      <c r="Q118" s="51"/>
    </row>
    <row r="119" spans="1:17" s="11" customFormat="1" ht="18.899999999999999" customHeight="1" x14ac:dyDescent="0.25">
      <c r="A119" s="101">
        <v>113</v>
      </c>
      <c r="B119" s="49"/>
      <c r="C119" s="49"/>
      <c r="D119" s="50"/>
      <c r="E119" s="114"/>
      <c r="F119" s="51"/>
      <c r="G119" s="51"/>
      <c r="H119" s="220"/>
      <c r="I119" s="123"/>
      <c r="J119" s="98" t="e">
        <f>IF(AND(Q119="",#REF!&gt;0,#REF!&lt;5),K119,)</f>
        <v>#REF!</v>
      </c>
      <c r="K119" s="96" t="str">
        <f>IF(D119="","ZZZ9",IF(AND(#REF!&gt;0,#REF!&lt;5),D119&amp;#REF!,D119&amp;"9"))</f>
        <v>ZZZ9</v>
      </c>
      <c r="L119" s="100">
        <f t="shared" si="3"/>
        <v>999</v>
      </c>
      <c r="M119" s="122">
        <f t="shared" si="4"/>
        <v>999</v>
      </c>
      <c r="N119" s="119"/>
      <c r="O119" s="51"/>
      <c r="P119" s="66">
        <f t="shared" si="5"/>
        <v>999</v>
      </c>
      <c r="Q119" s="51"/>
    </row>
    <row r="120" spans="1:17" s="11" customFormat="1" ht="18.899999999999999" customHeight="1" x14ac:dyDescent="0.25">
      <c r="A120" s="101">
        <v>114</v>
      </c>
      <c r="B120" s="49"/>
      <c r="C120" s="49"/>
      <c r="D120" s="50"/>
      <c r="E120" s="114"/>
      <c r="F120" s="51"/>
      <c r="G120" s="51"/>
      <c r="H120" s="220"/>
      <c r="I120" s="123"/>
      <c r="J120" s="98" t="e">
        <f>IF(AND(Q120="",#REF!&gt;0,#REF!&lt;5),K120,)</f>
        <v>#REF!</v>
      </c>
      <c r="K120" s="96" t="str">
        <f>IF(D120="","ZZZ9",IF(AND(#REF!&gt;0,#REF!&lt;5),D120&amp;#REF!,D120&amp;"9"))</f>
        <v>ZZZ9</v>
      </c>
      <c r="L120" s="100">
        <f t="shared" si="3"/>
        <v>999</v>
      </c>
      <c r="M120" s="122">
        <f t="shared" si="4"/>
        <v>999</v>
      </c>
      <c r="N120" s="119"/>
      <c r="O120" s="51"/>
      <c r="P120" s="66">
        <f t="shared" si="5"/>
        <v>999</v>
      </c>
      <c r="Q120" s="51"/>
    </row>
    <row r="121" spans="1:17" s="11" customFormat="1" ht="18.899999999999999" customHeight="1" x14ac:dyDescent="0.25">
      <c r="A121" s="101">
        <v>115</v>
      </c>
      <c r="B121" s="49"/>
      <c r="C121" s="49"/>
      <c r="D121" s="50"/>
      <c r="E121" s="114"/>
      <c r="F121" s="51"/>
      <c r="G121" s="51"/>
      <c r="H121" s="220"/>
      <c r="I121" s="123"/>
      <c r="J121" s="98" t="e">
        <f>IF(AND(Q121="",#REF!&gt;0,#REF!&lt;5),K121,)</f>
        <v>#REF!</v>
      </c>
      <c r="K121" s="96" t="str">
        <f>IF(D121="","ZZZ9",IF(AND(#REF!&gt;0,#REF!&lt;5),D121&amp;#REF!,D121&amp;"9"))</f>
        <v>ZZZ9</v>
      </c>
      <c r="L121" s="100">
        <f t="shared" si="3"/>
        <v>999</v>
      </c>
      <c r="M121" s="122">
        <f t="shared" si="4"/>
        <v>999</v>
      </c>
      <c r="N121" s="119"/>
      <c r="O121" s="51"/>
      <c r="P121" s="66">
        <f t="shared" si="5"/>
        <v>999</v>
      </c>
      <c r="Q121" s="51"/>
    </row>
    <row r="122" spans="1:17" s="11" customFormat="1" ht="18.899999999999999" customHeight="1" x14ac:dyDescent="0.25">
      <c r="A122" s="101">
        <v>116</v>
      </c>
      <c r="B122" s="49"/>
      <c r="C122" s="49"/>
      <c r="D122" s="50"/>
      <c r="E122" s="114"/>
      <c r="F122" s="51"/>
      <c r="G122" s="51"/>
      <c r="H122" s="220"/>
      <c r="I122" s="123"/>
      <c r="J122" s="98" t="e">
        <f>IF(AND(Q122="",#REF!&gt;0,#REF!&lt;5),K122,)</f>
        <v>#REF!</v>
      </c>
      <c r="K122" s="96" t="str">
        <f>IF(D122="","ZZZ9",IF(AND(#REF!&gt;0,#REF!&lt;5),D122&amp;#REF!,D122&amp;"9"))</f>
        <v>ZZZ9</v>
      </c>
      <c r="L122" s="100">
        <f t="shared" si="3"/>
        <v>999</v>
      </c>
      <c r="M122" s="122">
        <f t="shared" si="4"/>
        <v>999</v>
      </c>
      <c r="N122" s="119"/>
      <c r="O122" s="51"/>
      <c r="P122" s="66">
        <f t="shared" si="5"/>
        <v>999</v>
      </c>
      <c r="Q122" s="51"/>
    </row>
    <row r="123" spans="1:17" s="11" customFormat="1" ht="18.899999999999999" customHeight="1" x14ac:dyDescent="0.25">
      <c r="A123" s="101">
        <v>117</v>
      </c>
      <c r="B123" s="49"/>
      <c r="C123" s="49"/>
      <c r="D123" s="50"/>
      <c r="E123" s="114"/>
      <c r="F123" s="51"/>
      <c r="G123" s="51"/>
      <c r="H123" s="220"/>
      <c r="I123" s="123"/>
      <c r="J123" s="98" t="e">
        <f>IF(AND(Q123="",#REF!&gt;0,#REF!&lt;5),K123,)</f>
        <v>#REF!</v>
      </c>
      <c r="K123" s="96" t="str">
        <f>IF(D123="","ZZZ9",IF(AND(#REF!&gt;0,#REF!&lt;5),D123&amp;#REF!,D123&amp;"9"))</f>
        <v>ZZZ9</v>
      </c>
      <c r="L123" s="100">
        <f t="shared" si="3"/>
        <v>999</v>
      </c>
      <c r="M123" s="122">
        <f t="shared" si="4"/>
        <v>999</v>
      </c>
      <c r="N123" s="119"/>
      <c r="O123" s="51"/>
      <c r="P123" s="66">
        <f t="shared" si="5"/>
        <v>999</v>
      </c>
      <c r="Q123" s="51"/>
    </row>
    <row r="124" spans="1:17" s="11" customFormat="1" ht="18.899999999999999" customHeight="1" x14ac:dyDescent="0.25">
      <c r="A124" s="101">
        <v>118</v>
      </c>
      <c r="B124" s="49"/>
      <c r="C124" s="49"/>
      <c r="D124" s="50"/>
      <c r="E124" s="114"/>
      <c r="F124" s="51"/>
      <c r="G124" s="51"/>
      <c r="H124" s="220"/>
      <c r="I124" s="123"/>
      <c r="J124" s="98" t="e">
        <f>IF(AND(Q124="",#REF!&gt;0,#REF!&lt;5),K124,)</f>
        <v>#REF!</v>
      </c>
      <c r="K124" s="96" t="str">
        <f>IF(D124="","ZZZ9",IF(AND(#REF!&gt;0,#REF!&lt;5),D124&amp;#REF!,D124&amp;"9"))</f>
        <v>ZZZ9</v>
      </c>
      <c r="L124" s="100">
        <f t="shared" si="3"/>
        <v>999</v>
      </c>
      <c r="M124" s="122">
        <f t="shared" si="4"/>
        <v>999</v>
      </c>
      <c r="N124" s="119"/>
      <c r="O124" s="51"/>
      <c r="P124" s="66">
        <f t="shared" si="5"/>
        <v>999</v>
      </c>
      <c r="Q124" s="51"/>
    </row>
    <row r="125" spans="1:17" s="11" customFormat="1" ht="18.899999999999999" customHeight="1" x14ac:dyDescent="0.25">
      <c r="A125" s="101">
        <v>119</v>
      </c>
      <c r="B125" s="49"/>
      <c r="C125" s="49"/>
      <c r="D125" s="50"/>
      <c r="E125" s="114"/>
      <c r="F125" s="51"/>
      <c r="G125" s="51"/>
      <c r="H125" s="220"/>
      <c r="I125" s="123"/>
      <c r="J125" s="98" t="e">
        <f>IF(AND(Q125="",#REF!&gt;0,#REF!&lt;5),K125,)</f>
        <v>#REF!</v>
      </c>
      <c r="K125" s="96" t="str">
        <f>IF(D125="","ZZZ9",IF(AND(#REF!&gt;0,#REF!&lt;5),D125&amp;#REF!,D125&amp;"9"))</f>
        <v>ZZZ9</v>
      </c>
      <c r="L125" s="100">
        <f t="shared" si="3"/>
        <v>999</v>
      </c>
      <c r="M125" s="122">
        <f t="shared" si="4"/>
        <v>999</v>
      </c>
      <c r="N125" s="119"/>
      <c r="O125" s="51"/>
      <c r="P125" s="66">
        <f t="shared" si="5"/>
        <v>999</v>
      </c>
      <c r="Q125" s="51"/>
    </row>
    <row r="126" spans="1:17" s="11" customFormat="1" ht="18.899999999999999" customHeight="1" x14ac:dyDescent="0.25">
      <c r="A126" s="101">
        <v>120</v>
      </c>
      <c r="B126" s="49"/>
      <c r="C126" s="49"/>
      <c r="D126" s="50"/>
      <c r="E126" s="114"/>
      <c r="F126" s="51"/>
      <c r="G126" s="51"/>
      <c r="H126" s="220"/>
      <c r="I126" s="123"/>
      <c r="J126" s="98" t="e">
        <f>IF(AND(Q126="",#REF!&gt;0,#REF!&lt;5),K126,)</f>
        <v>#REF!</v>
      </c>
      <c r="K126" s="96" t="str">
        <f>IF(D126="","ZZZ9",IF(AND(#REF!&gt;0,#REF!&lt;5),D126&amp;#REF!,D126&amp;"9"))</f>
        <v>ZZZ9</v>
      </c>
      <c r="L126" s="100">
        <f t="shared" si="3"/>
        <v>999</v>
      </c>
      <c r="M126" s="122">
        <f t="shared" si="4"/>
        <v>999</v>
      </c>
      <c r="N126" s="119"/>
      <c r="O126" s="51"/>
      <c r="P126" s="66">
        <f t="shared" si="5"/>
        <v>999</v>
      </c>
      <c r="Q126" s="51"/>
    </row>
    <row r="127" spans="1:17" s="11" customFormat="1" ht="18.899999999999999" customHeight="1" x14ac:dyDescent="0.25">
      <c r="A127" s="101">
        <v>121</v>
      </c>
      <c r="B127" s="49"/>
      <c r="C127" s="49"/>
      <c r="D127" s="50"/>
      <c r="E127" s="114"/>
      <c r="F127" s="51"/>
      <c r="G127" s="51"/>
      <c r="H127" s="220"/>
      <c r="I127" s="123"/>
      <c r="J127" s="98" t="e">
        <f>IF(AND(Q127="",#REF!&gt;0,#REF!&lt;5),K127,)</f>
        <v>#REF!</v>
      </c>
      <c r="K127" s="96" t="str">
        <f>IF(D127="","ZZZ9",IF(AND(#REF!&gt;0,#REF!&lt;5),D127&amp;#REF!,D127&amp;"9"))</f>
        <v>ZZZ9</v>
      </c>
      <c r="L127" s="100">
        <f t="shared" si="3"/>
        <v>999</v>
      </c>
      <c r="M127" s="122">
        <f t="shared" si="4"/>
        <v>999</v>
      </c>
      <c r="N127" s="119"/>
      <c r="O127" s="51"/>
      <c r="P127" s="66">
        <f t="shared" si="5"/>
        <v>999</v>
      </c>
      <c r="Q127" s="51"/>
    </row>
    <row r="128" spans="1:17" s="11" customFormat="1" ht="18.899999999999999" customHeight="1" x14ac:dyDescent="0.25">
      <c r="A128" s="101">
        <v>122</v>
      </c>
      <c r="B128" s="49"/>
      <c r="C128" s="49"/>
      <c r="D128" s="50"/>
      <c r="E128" s="114"/>
      <c r="F128" s="51"/>
      <c r="G128" s="51"/>
      <c r="H128" s="220"/>
      <c r="I128" s="123"/>
      <c r="J128" s="98" t="e">
        <f>IF(AND(Q128="",#REF!&gt;0,#REF!&lt;5),K128,)</f>
        <v>#REF!</v>
      </c>
      <c r="K128" s="96" t="str">
        <f>IF(D128="","ZZZ9",IF(AND(#REF!&gt;0,#REF!&lt;5),D128&amp;#REF!,D128&amp;"9"))</f>
        <v>ZZZ9</v>
      </c>
      <c r="L128" s="100">
        <f t="shared" si="3"/>
        <v>999</v>
      </c>
      <c r="M128" s="122">
        <f t="shared" si="4"/>
        <v>999</v>
      </c>
      <c r="N128" s="119"/>
      <c r="O128" s="51"/>
      <c r="P128" s="66">
        <f t="shared" si="5"/>
        <v>999</v>
      </c>
      <c r="Q128" s="51"/>
    </row>
    <row r="129" spans="1:17" s="11" customFormat="1" ht="18.899999999999999" customHeight="1" x14ac:dyDescent="0.25">
      <c r="A129" s="101">
        <v>123</v>
      </c>
      <c r="B129" s="49"/>
      <c r="C129" s="49"/>
      <c r="D129" s="50"/>
      <c r="E129" s="114"/>
      <c r="F129" s="51"/>
      <c r="G129" s="51"/>
      <c r="H129" s="220"/>
      <c r="I129" s="123"/>
      <c r="J129" s="98" t="e">
        <f>IF(AND(Q129="",#REF!&gt;0,#REF!&lt;5),K129,)</f>
        <v>#REF!</v>
      </c>
      <c r="K129" s="96" t="str">
        <f>IF(D129="","ZZZ9",IF(AND(#REF!&gt;0,#REF!&lt;5),D129&amp;#REF!,D129&amp;"9"))</f>
        <v>ZZZ9</v>
      </c>
      <c r="L129" s="100">
        <f t="shared" si="3"/>
        <v>999</v>
      </c>
      <c r="M129" s="122">
        <f t="shared" si="4"/>
        <v>999</v>
      </c>
      <c r="N129" s="119"/>
      <c r="O129" s="51"/>
      <c r="P129" s="66">
        <f t="shared" si="5"/>
        <v>999</v>
      </c>
      <c r="Q129" s="51"/>
    </row>
    <row r="130" spans="1:17" s="11" customFormat="1" ht="18.899999999999999" customHeight="1" x14ac:dyDescent="0.25">
      <c r="A130" s="101">
        <v>124</v>
      </c>
      <c r="B130" s="49"/>
      <c r="C130" s="49"/>
      <c r="D130" s="50"/>
      <c r="E130" s="114"/>
      <c r="F130" s="51"/>
      <c r="G130" s="51"/>
      <c r="H130" s="220"/>
      <c r="I130" s="123"/>
      <c r="J130" s="98" t="e">
        <f>IF(AND(Q130="",#REF!&gt;0,#REF!&lt;5),K130,)</f>
        <v>#REF!</v>
      </c>
      <c r="K130" s="96" t="str">
        <f>IF(D130="","ZZZ9",IF(AND(#REF!&gt;0,#REF!&lt;5),D130&amp;#REF!,D130&amp;"9"))</f>
        <v>ZZZ9</v>
      </c>
      <c r="L130" s="100">
        <f t="shared" si="3"/>
        <v>999</v>
      </c>
      <c r="M130" s="122">
        <f t="shared" si="4"/>
        <v>999</v>
      </c>
      <c r="N130" s="119"/>
      <c r="O130" s="51"/>
      <c r="P130" s="66">
        <f t="shared" si="5"/>
        <v>999</v>
      </c>
      <c r="Q130" s="51"/>
    </row>
    <row r="131" spans="1:17" s="11" customFormat="1" ht="18.899999999999999" customHeight="1" x14ac:dyDescent="0.25">
      <c r="A131" s="101">
        <v>125</v>
      </c>
      <c r="B131" s="49"/>
      <c r="C131" s="49"/>
      <c r="D131" s="50"/>
      <c r="E131" s="114"/>
      <c r="F131" s="51"/>
      <c r="G131" s="51"/>
      <c r="H131" s="220"/>
      <c r="I131" s="123"/>
      <c r="J131" s="98" t="e">
        <f>IF(AND(Q131="",#REF!&gt;0,#REF!&lt;5),K131,)</f>
        <v>#REF!</v>
      </c>
      <c r="K131" s="96" t="str">
        <f>IF(D131="","ZZZ9",IF(AND(#REF!&gt;0,#REF!&lt;5),D131&amp;#REF!,D131&amp;"9"))</f>
        <v>ZZZ9</v>
      </c>
      <c r="L131" s="100">
        <f t="shared" si="3"/>
        <v>999</v>
      </c>
      <c r="M131" s="122">
        <f t="shared" si="4"/>
        <v>999</v>
      </c>
      <c r="N131" s="119"/>
      <c r="O131" s="51"/>
      <c r="P131" s="66">
        <f t="shared" si="5"/>
        <v>999</v>
      </c>
      <c r="Q131" s="51"/>
    </row>
    <row r="132" spans="1:17" s="11" customFormat="1" ht="18.899999999999999" customHeight="1" x14ac:dyDescent="0.25">
      <c r="A132" s="101">
        <v>126</v>
      </c>
      <c r="B132" s="49"/>
      <c r="C132" s="49"/>
      <c r="D132" s="50"/>
      <c r="E132" s="114"/>
      <c r="F132" s="51"/>
      <c r="G132" s="51"/>
      <c r="H132" s="220"/>
      <c r="I132" s="123"/>
      <c r="J132" s="98" t="e">
        <f>IF(AND(Q132="",#REF!&gt;0,#REF!&lt;5),K132,)</f>
        <v>#REF!</v>
      </c>
      <c r="K132" s="96" t="str">
        <f>IF(D132="","ZZZ9",IF(AND(#REF!&gt;0,#REF!&lt;5),D132&amp;#REF!,D132&amp;"9"))</f>
        <v>ZZZ9</v>
      </c>
      <c r="L132" s="100">
        <f t="shared" si="3"/>
        <v>999</v>
      </c>
      <c r="M132" s="122">
        <f t="shared" si="4"/>
        <v>999</v>
      </c>
      <c r="N132" s="119"/>
      <c r="O132" s="51"/>
      <c r="P132" s="66">
        <f t="shared" si="5"/>
        <v>999</v>
      </c>
      <c r="Q132" s="51"/>
    </row>
    <row r="133" spans="1:17" s="11" customFormat="1" ht="18.899999999999999" customHeight="1" x14ac:dyDescent="0.25">
      <c r="A133" s="101">
        <v>127</v>
      </c>
      <c r="B133" s="49"/>
      <c r="C133" s="49"/>
      <c r="D133" s="50"/>
      <c r="E133" s="114"/>
      <c r="F133" s="51"/>
      <c r="G133" s="51"/>
      <c r="H133" s="220"/>
      <c r="I133" s="123"/>
      <c r="J133" s="98" t="e">
        <f>IF(AND(Q133="",#REF!&gt;0,#REF!&lt;5),K133,)</f>
        <v>#REF!</v>
      </c>
      <c r="K133" s="96" t="str">
        <f>IF(D133="","ZZZ9",IF(AND(#REF!&gt;0,#REF!&lt;5),D133&amp;#REF!,D133&amp;"9"))</f>
        <v>ZZZ9</v>
      </c>
      <c r="L133" s="100">
        <f t="shared" si="3"/>
        <v>999</v>
      </c>
      <c r="M133" s="122">
        <f t="shared" si="4"/>
        <v>999</v>
      </c>
      <c r="N133" s="119"/>
      <c r="O133" s="51"/>
      <c r="P133" s="66">
        <f t="shared" si="5"/>
        <v>999</v>
      </c>
      <c r="Q133" s="51"/>
    </row>
    <row r="134" spans="1:17" s="11" customFormat="1" ht="18.899999999999999" customHeight="1" x14ac:dyDescent="0.25">
      <c r="A134" s="101">
        <v>128</v>
      </c>
      <c r="B134" s="49"/>
      <c r="C134" s="49"/>
      <c r="D134" s="50"/>
      <c r="E134" s="114"/>
      <c r="F134" s="51"/>
      <c r="G134" s="51"/>
      <c r="H134" s="220"/>
      <c r="I134" s="123"/>
      <c r="J134" s="98" t="e">
        <f>IF(AND(Q134="",#REF!&gt;0,#REF!&lt;5),K134,)</f>
        <v>#REF!</v>
      </c>
      <c r="K134" s="96" t="str">
        <f>IF(D134="","ZZZ9",IF(AND(#REF!&gt;0,#REF!&lt;5),D134&amp;#REF!,D134&amp;"9"))</f>
        <v>ZZZ9</v>
      </c>
      <c r="L134" s="100">
        <f t="shared" si="3"/>
        <v>999</v>
      </c>
      <c r="M134" s="122">
        <f t="shared" si="4"/>
        <v>999</v>
      </c>
      <c r="N134" s="119"/>
      <c r="O134" s="123"/>
      <c r="P134" s="124">
        <f t="shared" si="5"/>
        <v>999</v>
      </c>
      <c r="Q134" s="123"/>
    </row>
    <row r="135" spans="1:17" x14ac:dyDescent="0.25">
      <c r="A135" s="101">
        <v>129</v>
      </c>
      <c r="B135" s="49"/>
      <c r="C135" s="49"/>
      <c r="D135" s="50"/>
      <c r="E135" s="114"/>
      <c r="F135" s="51"/>
      <c r="G135" s="51"/>
      <c r="H135" s="220"/>
      <c r="I135" s="123"/>
      <c r="J135" s="98" t="e">
        <f>IF(AND(Q135="",#REF!&gt;0,#REF!&lt;5),K135,)</f>
        <v>#REF!</v>
      </c>
      <c r="K135" s="96" t="str">
        <f>IF(D135="","ZZZ9",IF(AND(#REF!&gt;0,#REF!&lt;5),D135&amp;#REF!,D135&amp;"9"))</f>
        <v>ZZZ9</v>
      </c>
      <c r="L135" s="100">
        <f t="shared" si="3"/>
        <v>999</v>
      </c>
      <c r="M135" s="122">
        <f t="shared" si="4"/>
        <v>999</v>
      </c>
      <c r="N135" s="119"/>
      <c r="O135" s="51"/>
      <c r="P135" s="66">
        <f t="shared" si="5"/>
        <v>999</v>
      </c>
      <c r="Q135" s="51"/>
    </row>
    <row r="136" spans="1:17" x14ac:dyDescent="0.25">
      <c r="A136" s="101">
        <v>130</v>
      </c>
      <c r="B136" s="49"/>
      <c r="C136" s="49"/>
      <c r="D136" s="50"/>
      <c r="E136" s="114"/>
      <c r="F136" s="51"/>
      <c r="G136" s="51"/>
      <c r="H136" s="220"/>
      <c r="I136" s="123"/>
      <c r="J136" s="98" t="e">
        <f>IF(AND(Q136="",#REF!&gt;0,#REF!&lt;5),K136,)</f>
        <v>#REF!</v>
      </c>
      <c r="K136" s="96" t="str">
        <f>IF(D136="","ZZZ9",IF(AND(#REF!&gt;0,#REF!&lt;5),D136&amp;#REF!,D136&amp;"9"))</f>
        <v>ZZZ9</v>
      </c>
      <c r="L136" s="100">
        <f t="shared" si="3"/>
        <v>999</v>
      </c>
      <c r="M136" s="122">
        <f t="shared" si="4"/>
        <v>999</v>
      </c>
      <c r="N136" s="119"/>
      <c r="O136" s="51"/>
      <c r="P136" s="66">
        <f t="shared" si="5"/>
        <v>999</v>
      </c>
      <c r="Q136" s="51"/>
    </row>
    <row r="137" spans="1:17" x14ac:dyDescent="0.25">
      <c r="A137" s="101">
        <v>131</v>
      </c>
      <c r="B137" s="49"/>
      <c r="C137" s="49"/>
      <c r="D137" s="50"/>
      <c r="E137" s="114"/>
      <c r="F137" s="51"/>
      <c r="G137" s="51"/>
      <c r="H137" s="220"/>
      <c r="I137" s="123"/>
      <c r="J137" s="98" t="e">
        <f>IF(AND(Q137="",#REF!&gt;0,#REF!&lt;5),K137,)</f>
        <v>#REF!</v>
      </c>
      <c r="K137" s="96" t="str">
        <f>IF(D137="","ZZZ9",IF(AND(#REF!&gt;0,#REF!&lt;5),D137&amp;#REF!,D137&amp;"9"))</f>
        <v>ZZZ9</v>
      </c>
      <c r="L137" s="100">
        <f t="shared" si="3"/>
        <v>999</v>
      </c>
      <c r="M137" s="122">
        <f t="shared" si="4"/>
        <v>999</v>
      </c>
      <c r="N137" s="119"/>
      <c r="O137" s="51"/>
      <c r="P137" s="66">
        <f t="shared" si="5"/>
        <v>999</v>
      </c>
      <c r="Q137" s="51"/>
    </row>
    <row r="138" spans="1:17" x14ac:dyDescent="0.25">
      <c r="A138" s="101">
        <v>132</v>
      </c>
      <c r="B138" s="49"/>
      <c r="C138" s="49"/>
      <c r="D138" s="50"/>
      <c r="E138" s="114"/>
      <c r="F138" s="51"/>
      <c r="G138" s="51"/>
      <c r="H138" s="220"/>
      <c r="I138" s="123"/>
      <c r="J138" s="98" t="e">
        <f>IF(AND(Q138="",#REF!&gt;0,#REF!&lt;5),K138,)</f>
        <v>#REF!</v>
      </c>
      <c r="K138" s="96" t="str">
        <f>IF(D138="","ZZZ9",IF(AND(#REF!&gt;0,#REF!&lt;5),D138&amp;#REF!,D138&amp;"9"))</f>
        <v>ZZZ9</v>
      </c>
      <c r="L138" s="100">
        <f t="shared" si="3"/>
        <v>999</v>
      </c>
      <c r="M138" s="122">
        <f t="shared" si="4"/>
        <v>999</v>
      </c>
      <c r="N138" s="119"/>
      <c r="O138" s="51"/>
      <c r="P138" s="66">
        <f t="shared" si="5"/>
        <v>999</v>
      </c>
      <c r="Q138" s="51"/>
    </row>
    <row r="139" spans="1:17" x14ac:dyDescent="0.25">
      <c r="A139" s="101">
        <v>133</v>
      </c>
      <c r="B139" s="49"/>
      <c r="C139" s="49"/>
      <c r="D139" s="50"/>
      <c r="E139" s="114"/>
      <c r="F139" s="51"/>
      <c r="G139" s="51"/>
      <c r="H139" s="220"/>
      <c r="I139" s="123"/>
      <c r="J139" s="98" t="e">
        <f>IF(AND(Q139="",#REF!&gt;0,#REF!&lt;5),K139,)</f>
        <v>#REF!</v>
      </c>
      <c r="K139" s="96" t="str">
        <f>IF(D139="","ZZZ9",IF(AND(#REF!&gt;0,#REF!&lt;5),D139&amp;#REF!,D139&amp;"9"))</f>
        <v>ZZZ9</v>
      </c>
      <c r="L139" s="100">
        <f t="shared" si="3"/>
        <v>999</v>
      </c>
      <c r="M139" s="122">
        <f t="shared" si="4"/>
        <v>999</v>
      </c>
      <c r="N139" s="119"/>
      <c r="O139" s="51"/>
      <c r="P139" s="66">
        <f t="shared" si="5"/>
        <v>999</v>
      </c>
      <c r="Q139" s="51"/>
    </row>
    <row r="140" spans="1:17" x14ac:dyDescent="0.25">
      <c r="A140" s="101">
        <v>134</v>
      </c>
      <c r="B140" s="49"/>
      <c r="C140" s="49"/>
      <c r="D140" s="50"/>
      <c r="E140" s="114"/>
      <c r="F140" s="51"/>
      <c r="G140" s="51"/>
      <c r="H140" s="220"/>
      <c r="I140" s="123"/>
      <c r="J140" s="98" t="e">
        <f>IF(AND(Q140="",#REF!&gt;0,#REF!&lt;5),K140,)</f>
        <v>#REF!</v>
      </c>
      <c r="K140" s="96" t="str">
        <f>IF(D140="","ZZZ9",IF(AND(#REF!&gt;0,#REF!&lt;5),D140&amp;#REF!,D140&amp;"9"))</f>
        <v>ZZZ9</v>
      </c>
      <c r="L140" s="100">
        <f t="shared" si="3"/>
        <v>999</v>
      </c>
      <c r="M140" s="122">
        <f t="shared" si="4"/>
        <v>999</v>
      </c>
      <c r="N140" s="119"/>
      <c r="O140" s="51"/>
      <c r="P140" s="66">
        <f t="shared" si="5"/>
        <v>999</v>
      </c>
      <c r="Q140" s="51"/>
    </row>
    <row r="141" spans="1:17" x14ac:dyDescent="0.25">
      <c r="A141" s="101">
        <v>135</v>
      </c>
      <c r="B141" s="49"/>
      <c r="C141" s="49"/>
      <c r="D141" s="50"/>
      <c r="E141" s="114"/>
      <c r="F141" s="51"/>
      <c r="G141" s="51"/>
      <c r="H141" s="220"/>
      <c r="I141" s="123"/>
      <c r="J141" s="98" t="e">
        <f>IF(AND(Q141="",#REF!&gt;0,#REF!&lt;5),K141,)</f>
        <v>#REF!</v>
      </c>
      <c r="K141" s="96" t="str">
        <f>IF(D141="","ZZZ9",IF(AND(#REF!&gt;0,#REF!&lt;5),D141&amp;#REF!,D141&amp;"9"))</f>
        <v>ZZZ9</v>
      </c>
      <c r="L141" s="100">
        <f t="shared" si="3"/>
        <v>999</v>
      </c>
      <c r="M141" s="122">
        <f t="shared" si="4"/>
        <v>999</v>
      </c>
      <c r="N141" s="119"/>
      <c r="O141" s="123"/>
      <c r="P141" s="124">
        <f t="shared" si="5"/>
        <v>999</v>
      </c>
      <c r="Q141" s="123"/>
    </row>
    <row r="142" spans="1:17" x14ac:dyDescent="0.25">
      <c r="A142" s="101">
        <v>136</v>
      </c>
      <c r="B142" s="49"/>
      <c r="C142" s="49"/>
      <c r="D142" s="50"/>
      <c r="E142" s="114"/>
      <c r="F142" s="51"/>
      <c r="G142" s="51"/>
      <c r="H142" s="220"/>
      <c r="I142" s="123"/>
      <c r="J142" s="98" t="e">
        <f>IF(AND(Q142="",#REF!&gt;0,#REF!&lt;5),K142,)</f>
        <v>#REF!</v>
      </c>
      <c r="K142" s="96" t="str">
        <f>IF(D142="","ZZZ9",IF(AND(#REF!&gt;0,#REF!&lt;5),D142&amp;#REF!,D142&amp;"9"))</f>
        <v>ZZZ9</v>
      </c>
      <c r="L142" s="100">
        <f t="shared" si="3"/>
        <v>999</v>
      </c>
      <c r="M142" s="122">
        <f t="shared" si="4"/>
        <v>999</v>
      </c>
      <c r="N142" s="119"/>
      <c r="O142" s="51"/>
      <c r="P142" s="66">
        <f t="shared" si="5"/>
        <v>999</v>
      </c>
      <c r="Q142" s="51"/>
    </row>
    <row r="143" spans="1:17" x14ac:dyDescent="0.25">
      <c r="A143" s="101">
        <v>137</v>
      </c>
      <c r="B143" s="49"/>
      <c r="C143" s="49"/>
      <c r="D143" s="50"/>
      <c r="E143" s="114"/>
      <c r="F143" s="51"/>
      <c r="G143" s="51"/>
      <c r="H143" s="220"/>
      <c r="I143" s="123"/>
      <c r="J143" s="98" t="e">
        <f>IF(AND(Q143="",#REF!&gt;0,#REF!&lt;5),K143,)</f>
        <v>#REF!</v>
      </c>
      <c r="K143" s="96" t="str">
        <f>IF(D143="","ZZZ9",IF(AND(#REF!&gt;0,#REF!&lt;5),D143&amp;#REF!,D143&amp;"9"))</f>
        <v>ZZZ9</v>
      </c>
      <c r="L143" s="100">
        <f t="shared" si="3"/>
        <v>999</v>
      </c>
      <c r="M143" s="122">
        <f t="shared" si="4"/>
        <v>999</v>
      </c>
      <c r="N143" s="119"/>
      <c r="O143" s="51"/>
      <c r="P143" s="66">
        <f t="shared" si="5"/>
        <v>999</v>
      </c>
      <c r="Q143" s="51"/>
    </row>
    <row r="144" spans="1:17" x14ac:dyDescent="0.25">
      <c r="A144" s="101">
        <v>138</v>
      </c>
      <c r="B144" s="49"/>
      <c r="C144" s="49"/>
      <c r="D144" s="50"/>
      <c r="E144" s="114"/>
      <c r="F144" s="51"/>
      <c r="G144" s="51"/>
      <c r="H144" s="220"/>
      <c r="I144" s="123"/>
      <c r="J144" s="98" t="e">
        <f>IF(AND(Q144="",#REF!&gt;0,#REF!&lt;5),K144,)</f>
        <v>#REF!</v>
      </c>
      <c r="K144" s="96" t="str">
        <f>IF(D144="","ZZZ9",IF(AND(#REF!&gt;0,#REF!&lt;5),D144&amp;#REF!,D144&amp;"9"))</f>
        <v>ZZZ9</v>
      </c>
      <c r="L144" s="100">
        <f t="shared" si="3"/>
        <v>999</v>
      </c>
      <c r="M144" s="122">
        <f t="shared" si="4"/>
        <v>999</v>
      </c>
      <c r="N144" s="119"/>
      <c r="O144" s="51"/>
      <c r="P144" s="66">
        <f t="shared" si="5"/>
        <v>999</v>
      </c>
      <c r="Q144" s="51"/>
    </row>
    <row r="145" spans="1:17" x14ac:dyDescent="0.25">
      <c r="A145" s="101">
        <v>139</v>
      </c>
      <c r="B145" s="49"/>
      <c r="C145" s="49"/>
      <c r="D145" s="50"/>
      <c r="E145" s="114"/>
      <c r="F145" s="51"/>
      <c r="G145" s="51"/>
      <c r="H145" s="220"/>
      <c r="I145" s="123"/>
      <c r="J145" s="98" t="e">
        <f>IF(AND(Q145="",#REF!&gt;0,#REF!&lt;5),K145,)</f>
        <v>#REF!</v>
      </c>
      <c r="K145" s="96" t="str">
        <f>IF(D145="","ZZZ9",IF(AND(#REF!&gt;0,#REF!&lt;5),D145&amp;#REF!,D145&amp;"9"))</f>
        <v>ZZZ9</v>
      </c>
      <c r="L145" s="100">
        <f t="shared" si="3"/>
        <v>999</v>
      </c>
      <c r="M145" s="122">
        <f t="shared" si="4"/>
        <v>999</v>
      </c>
      <c r="N145" s="119"/>
      <c r="O145" s="51"/>
      <c r="P145" s="66">
        <f t="shared" si="5"/>
        <v>999</v>
      </c>
      <c r="Q145" s="51"/>
    </row>
    <row r="146" spans="1:17" x14ac:dyDescent="0.25">
      <c r="A146" s="101">
        <v>140</v>
      </c>
      <c r="B146" s="49"/>
      <c r="C146" s="49"/>
      <c r="D146" s="50"/>
      <c r="E146" s="114"/>
      <c r="F146" s="51"/>
      <c r="G146" s="51"/>
      <c r="H146" s="220"/>
      <c r="I146" s="123"/>
      <c r="J146" s="98" t="e">
        <f>IF(AND(Q146="",#REF!&gt;0,#REF!&lt;5),K146,)</f>
        <v>#REF!</v>
      </c>
      <c r="K146" s="96" t="str">
        <f>IF(D146="","ZZZ9",IF(AND(#REF!&gt;0,#REF!&lt;5),D146&amp;#REF!,D146&amp;"9"))</f>
        <v>ZZZ9</v>
      </c>
      <c r="L146" s="100">
        <f t="shared" si="3"/>
        <v>999</v>
      </c>
      <c r="M146" s="122">
        <f t="shared" si="4"/>
        <v>999</v>
      </c>
      <c r="N146" s="119"/>
      <c r="O146" s="51"/>
      <c r="P146" s="66">
        <f t="shared" si="5"/>
        <v>999</v>
      </c>
      <c r="Q146" s="51"/>
    </row>
    <row r="147" spans="1:17" x14ac:dyDescent="0.25">
      <c r="A147" s="101">
        <v>141</v>
      </c>
      <c r="B147" s="49"/>
      <c r="C147" s="49"/>
      <c r="D147" s="50"/>
      <c r="E147" s="114"/>
      <c r="F147" s="51"/>
      <c r="G147" s="51"/>
      <c r="H147" s="220"/>
      <c r="I147" s="123"/>
      <c r="J147" s="98" t="e">
        <f>IF(AND(Q147="",#REF!&gt;0,#REF!&lt;5),K147,)</f>
        <v>#REF!</v>
      </c>
      <c r="K147" s="96" t="str">
        <f>IF(D147="","ZZZ9",IF(AND(#REF!&gt;0,#REF!&lt;5),D147&amp;#REF!,D147&amp;"9"))</f>
        <v>ZZZ9</v>
      </c>
      <c r="L147" s="100">
        <f t="shared" si="3"/>
        <v>999</v>
      </c>
      <c r="M147" s="122">
        <f t="shared" si="4"/>
        <v>999</v>
      </c>
      <c r="N147" s="119"/>
      <c r="O147" s="51"/>
      <c r="P147" s="66">
        <f t="shared" si="5"/>
        <v>999</v>
      </c>
      <c r="Q147" s="51"/>
    </row>
    <row r="148" spans="1:17" x14ac:dyDescent="0.25">
      <c r="A148" s="101">
        <v>142</v>
      </c>
      <c r="B148" s="49"/>
      <c r="C148" s="49"/>
      <c r="D148" s="50"/>
      <c r="E148" s="114"/>
      <c r="F148" s="51"/>
      <c r="G148" s="51"/>
      <c r="H148" s="220"/>
      <c r="I148" s="123"/>
      <c r="J148" s="98" t="e">
        <f>IF(AND(Q148="",#REF!&gt;0,#REF!&lt;5),K148,)</f>
        <v>#REF!</v>
      </c>
      <c r="K148" s="96" t="str">
        <f>IF(D148="","ZZZ9",IF(AND(#REF!&gt;0,#REF!&lt;5),D148&amp;#REF!,D148&amp;"9"))</f>
        <v>ZZZ9</v>
      </c>
      <c r="L148" s="100">
        <f t="shared" si="3"/>
        <v>999</v>
      </c>
      <c r="M148" s="122">
        <f t="shared" si="4"/>
        <v>999</v>
      </c>
      <c r="N148" s="119"/>
      <c r="O148" s="123"/>
      <c r="P148" s="124">
        <f t="shared" si="5"/>
        <v>999</v>
      </c>
      <c r="Q148" s="123"/>
    </row>
    <row r="149" spans="1:17" x14ac:dyDescent="0.25">
      <c r="A149" s="101">
        <v>143</v>
      </c>
      <c r="B149" s="49"/>
      <c r="C149" s="49"/>
      <c r="D149" s="50"/>
      <c r="E149" s="114"/>
      <c r="F149" s="51"/>
      <c r="G149" s="51"/>
      <c r="H149" s="220"/>
      <c r="I149" s="123"/>
      <c r="J149" s="98" t="e">
        <f>IF(AND(Q149="",#REF!&gt;0,#REF!&lt;5),K149,)</f>
        <v>#REF!</v>
      </c>
      <c r="K149" s="96" t="str">
        <f>IF(D149="","ZZZ9",IF(AND(#REF!&gt;0,#REF!&lt;5),D149&amp;#REF!,D149&amp;"9"))</f>
        <v>ZZZ9</v>
      </c>
      <c r="L149" s="100">
        <f t="shared" si="3"/>
        <v>999</v>
      </c>
      <c r="M149" s="122">
        <f t="shared" si="4"/>
        <v>999</v>
      </c>
      <c r="N149" s="119"/>
      <c r="O149" s="51"/>
      <c r="P149" s="66">
        <f t="shared" si="5"/>
        <v>999</v>
      </c>
      <c r="Q149" s="51"/>
    </row>
    <row r="150" spans="1:17" x14ac:dyDescent="0.25">
      <c r="A150" s="101">
        <v>144</v>
      </c>
      <c r="B150" s="49"/>
      <c r="C150" s="49"/>
      <c r="D150" s="50"/>
      <c r="E150" s="114"/>
      <c r="F150" s="51"/>
      <c r="G150" s="51"/>
      <c r="H150" s="220"/>
      <c r="I150" s="123"/>
      <c r="J150" s="98" t="e">
        <f>IF(AND(Q150="",#REF!&gt;0,#REF!&lt;5),K150,)</f>
        <v>#REF!</v>
      </c>
      <c r="K150" s="96" t="str">
        <f>IF(D150="","ZZZ9",IF(AND(#REF!&gt;0,#REF!&lt;5),D150&amp;#REF!,D150&amp;"9"))</f>
        <v>ZZZ9</v>
      </c>
      <c r="L150" s="100">
        <f t="shared" si="3"/>
        <v>999</v>
      </c>
      <c r="M150" s="122">
        <f t="shared" si="4"/>
        <v>999</v>
      </c>
      <c r="N150" s="119"/>
      <c r="O150" s="51"/>
      <c r="P150" s="66">
        <f t="shared" si="5"/>
        <v>999</v>
      </c>
      <c r="Q150" s="51"/>
    </row>
    <row r="151" spans="1:17" x14ac:dyDescent="0.25">
      <c r="A151" s="101">
        <v>145</v>
      </c>
      <c r="B151" s="49"/>
      <c r="C151" s="49"/>
      <c r="D151" s="50"/>
      <c r="E151" s="114"/>
      <c r="F151" s="51"/>
      <c r="G151" s="51"/>
      <c r="H151" s="220"/>
      <c r="I151" s="123"/>
      <c r="J151" s="98" t="e">
        <f>IF(AND(Q151="",#REF!&gt;0,#REF!&lt;5),K151,)</f>
        <v>#REF!</v>
      </c>
      <c r="K151" s="96" t="str">
        <f>IF(D151="","ZZZ9",IF(AND(#REF!&gt;0,#REF!&lt;5),D151&amp;#REF!,D151&amp;"9"))</f>
        <v>ZZZ9</v>
      </c>
      <c r="L151" s="100">
        <f t="shared" si="3"/>
        <v>999</v>
      </c>
      <c r="M151" s="122">
        <f t="shared" si="4"/>
        <v>999</v>
      </c>
      <c r="N151" s="119"/>
      <c r="O151" s="51"/>
      <c r="P151" s="66">
        <f t="shared" si="5"/>
        <v>999</v>
      </c>
      <c r="Q151" s="51"/>
    </row>
    <row r="152" spans="1:17" x14ac:dyDescent="0.25">
      <c r="A152" s="101">
        <v>146</v>
      </c>
      <c r="B152" s="49"/>
      <c r="C152" s="49"/>
      <c r="D152" s="50"/>
      <c r="E152" s="114"/>
      <c r="F152" s="51"/>
      <c r="G152" s="51"/>
      <c r="H152" s="220"/>
      <c r="I152" s="123"/>
      <c r="J152" s="98" t="e">
        <f>IF(AND(Q152="",#REF!&gt;0,#REF!&lt;5),K152,)</f>
        <v>#REF!</v>
      </c>
      <c r="K152" s="96" t="str">
        <f>IF(D152="","ZZZ9",IF(AND(#REF!&gt;0,#REF!&lt;5),D152&amp;#REF!,D152&amp;"9"))</f>
        <v>ZZZ9</v>
      </c>
      <c r="L152" s="100">
        <f t="shared" si="3"/>
        <v>999</v>
      </c>
      <c r="M152" s="122">
        <f t="shared" si="4"/>
        <v>999</v>
      </c>
      <c r="N152" s="119"/>
      <c r="O152" s="51"/>
      <c r="P152" s="66">
        <f t="shared" si="5"/>
        <v>999</v>
      </c>
      <c r="Q152" s="51"/>
    </row>
    <row r="153" spans="1:17" x14ac:dyDescent="0.25">
      <c r="A153" s="101">
        <v>147</v>
      </c>
      <c r="B153" s="49"/>
      <c r="C153" s="49"/>
      <c r="D153" s="50"/>
      <c r="E153" s="114"/>
      <c r="F153" s="51"/>
      <c r="G153" s="51"/>
      <c r="H153" s="220"/>
      <c r="I153" s="123"/>
      <c r="J153" s="98" t="e">
        <f>IF(AND(Q153="",#REF!&gt;0,#REF!&lt;5),K153,)</f>
        <v>#REF!</v>
      </c>
      <c r="K153" s="96" t="str">
        <f>IF(D153="","ZZZ9",IF(AND(#REF!&gt;0,#REF!&lt;5),D153&amp;#REF!,D153&amp;"9"))</f>
        <v>ZZZ9</v>
      </c>
      <c r="L153" s="100">
        <f t="shared" si="3"/>
        <v>999</v>
      </c>
      <c r="M153" s="122">
        <f t="shared" si="4"/>
        <v>999</v>
      </c>
      <c r="N153" s="119"/>
      <c r="O153" s="51"/>
      <c r="P153" s="66">
        <f t="shared" si="5"/>
        <v>999</v>
      </c>
      <c r="Q153" s="51"/>
    </row>
    <row r="154" spans="1:17" x14ac:dyDescent="0.25">
      <c r="A154" s="101">
        <v>148</v>
      </c>
      <c r="B154" s="49"/>
      <c r="C154" s="49"/>
      <c r="D154" s="50"/>
      <c r="E154" s="114"/>
      <c r="F154" s="51"/>
      <c r="G154" s="51"/>
      <c r="H154" s="220"/>
      <c r="I154" s="123"/>
      <c r="J154" s="98" t="e">
        <f>IF(AND(Q154="",#REF!&gt;0,#REF!&lt;5),K154,)</f>
        <v>#REF!</v>
      </c>
      <c r="K154" s="96" t="str">
        <f>IF(D154="","ZZZ9",IF(AND(#REF!&gt;0,#REF!&lt;5),D154&amp;#REF!,D154&amp;"9"))</f>
        <v>ZZZ9</v>
      </c>
      <c r="L154" s="100">
        <f t="shared" si="3"/>
        <v>999</v>
      </c>
      <c r="M154" s="122">
        <f t="shared" si="4"/>
        <v>999</v>
      </c>
      <c r="N154" s="119"/>
      <c r="O154" s="51"/>
      <c r="P154" s="66">
        <f t="shared" si="5"/>
        <v>999</v>
      </c>
      <c r="Q154" s="51"/>
    </row>
    <row r="155" spans="1:17" x14ac:dyDescent="0.25">
      <c r="A155" s="101">
        <v>149</v>
      </c>
      <c r="B155" s="49"/>
      <c r="C155" s="49"/>
      <c r="D155" s="50"/>
      <c r="E155" s="114"/>
      <c r="F155" s="51"/>
      <c r="G155" s="51"/>
      <c r="H155" s="220"/>
      <c r="I155" s="123"/>
      <c r="J155" s="98" t="e">
        <f>IF(AND(Q155="",#REF!&gt;0,#REF!&lt;5),K155,)</f>
        <v>#REF!</v>
      </c>
      <c r="K155" s="96" t="str">
        <f>IF(D155="","ZZZ9",IF(AND(#REF!&gt;0,#REF!&lt;5),D155&amp;#REF!,D155&amp;"9"))</f>
        <v>ZZZ9</v>
      </c>
      <c r="L155" s="100">
        <f t="shared" si="3"/>
        <v>999</v>
      </c>
      <c r="M155" s="122">
        <f t="shared" si="4"/>
        <v>999</v>
      </c>
      <c r="N155" s="119"/>
      <c r="O155" s="51"/>
      <c r="P155" s="66">
        <f t="shared" si="5"/>
        <v>999</v>
      </c>
      <c r="Q155" s="51"/>
    </row>
    <row r="156" spans="1:17" x14ac:dyDescent="0.25">
      <c r="A156" s="101">
        <v>150</v>
      </c>
      <c r="B156" s="49"/>
      <c r="C156" s="49"/>
      <c r="D156" s="50"/>
      <c r="E156" s="114"/>
      <c r="F156" s="51"/>
      <c r="G156" s="51"/>
      <c r="H156" s="220"/>
      <c r="I156" s="123"/>
      <c r="J156" s="98" t="e">
        <f>IF(AND(Q156="",#REF!&gt;0,#REF!&lt;5),K156,)</f>
        <v>#REF!</v>
      </c>
      <c r="K156" s="96" t="str">
        <f>IF(D156="","ZZZ9",IF(AND(#REF!&gt;0,#REF!&lt;5),D156&amp;#REF!,D156&amp;"9"))</f>
        <v>ZZZ9</v>
      </c>
      <c r="L156" s="100">
        <f t="shared" si="3"/>
        <v>999</v>
      </c>
      <c r="M156" s="122">
        <f t="shared" si="4"/>
        <v>999</v>
      </c>
      <c r="N156" s="119"/>
      <c r="O156" s="51"/>
      <c r="P156" s="66">
        <f t="shared" si="5"/>
        <v>999</v>
      </c>
      <c r="Q156" s="51"/>
    </row>
  </sheetData>
  <conditionalFormatting sqref="A7:D156">
    <cfRule type="expression" dxfId="46" priority="14" stopIfTrue="1">
      <formula>$Q7&gt;=1</formula>
    </cfRule>
  </conditionalFormatting>
  <conditionalFormatting sqref="B7:D37">
    <cfRule type="expression" dxfId="45" priority="1" stopIfTrue="1">
      <formula>$Q7&gt;=1</formula>
    </cfRule>
  </conditionalFormatting>
  <conditionalFormatting sqref="E7:E14">
    <cfRule type="expression" dxfId="44" priority="6" stopIfTrue="1">
      <formula>AND(ROUNDDOWN(($A$4-E7)/365.25,0)&lt;=13,G7&lt;&gt;"OK")</formula>
    </cfRule>
    <cfRule type="expression" dxfId="43" priority="7" stopIfTrue="1">
      <formula>AND(ROUNDDOWN(($A$4-E7)/365.25,0)&lt;=14,G7&lt;&gt;"OK")</formula>
    </cfRule>
    <cfRule type="expression" dxfId="42" priority="8" stopIfTrue="1">
      <formula>AND(ROUNDDOWN(($A$4-E7)/365.25,0)&lt;=17,G7&lt;&gt;"OK")</formula>
    </cfRule>
    <cfRule type="expression" dxfId="41" priority="11" stopIfTrue="1">
      <formula>AND(ROUNDDOWN(($A$4-E7)/365.25,0)&lt;=13,G7&lt;&gt;"OK")</formula>
    </cfRule>
    <cfRule type="expression" dxfId="40" priority="12" stopIfTrue="1">
      <formula>AND(ROUNDDOWN(($A$4-E7)/365.25,0)&lt;=14,G7&lt;&gt;"OK")</formula>
    </cfRule>
    <cfRule type="expression" dxfId="39" priority="13" stopIfTrue="1">
      <formula>AND(ROUNDDOWN(($A$4-E7)/365.25,0)&lt;=17,G7&lt;&gt;"OK")</formula>
    </cfRule>
  </conditionalFormatting>
  <conditionalFormatting sqref="E7:E27 E29:E37">
    <cfRule type="expression" dxfId="38" priority="2" stopIfTrue="1">
      <formula>AND(ROUNDDOWN(($A$4-E7)/365.25,0)&lt;=13,G7&lt;&gt;"OK")</formula>
    </cfRule>
    <cfRule type="expression" dxfId="37" priority="3" stopIfTrue="1">
      <formula>AND(ROUNDDOWN(($A$4-E7)/365.25,0)&lt;=14,G7&lt;&gt;"OK")</formula>
    </cfRule>
    <cfRule type="expression" dxfId="36" priority="4" stopIfTrue="1">
      <formula>AND(ROUNDDOWN(($A$4-E7)/365.25,0)&lt;=17,G7&lt;&gt;"OK")</formula>
    </cfRule>
  </conditionalFormatting>
  <conditionalFormatting sqref="E7:E156">
    <cfRule type="expression" dxfId="35" priority="16" stopIfTrue="1">
      <formula>AND(ROUNDDOWN(($A$4-E7)/365.25,0)&lt;=13,G7&lt;&gt;"OK")</formula>
    </cfRule>
    <cfRule type="expression" dxfId="34" priority="17" stopIfTrue="1">
      <formula>AND(ROUNDDOWN(($A$4-E7)/365.25,0)&lt;=14,G7&lt;&gt;"OK")</formula>
    </cfRule>
    <cfRule type="expression" dxfId="33" priority="18" stopIfTrue="1">
      <formula>AND(ROUNDDOWN(($A$4-E7)/365.25,0)&lt;=17,G7&lt;&gt;"OK")</formula>
    </cfRule>
  </conditionalFormatting>
  <conditionalFormatting sqref="J7:J156">
    <cfRule type="cellIs" dxfId="32" priority="10" stopIfTrue="1" operator="equal">
      <formula>"Z"</formula>
    </cfRule>
  </conditionalFormatting>
  <printOptions horizontalCentered="1"/>
  <pageMargins left="0.35" right="0.35" top="0.39" bottom="0.39" header="0" footer="0"/>
  <pageSetup paperSize="9" orientation="landscape" horizontalDpi="200" verticalDpi="200" r:id="rId1"/>
  <headerFooter alignWithMargins="0"/>
  <rowBreaks count="6" manualBreakCount="6">
    <brk id="26" max="16383" man="1"/>
    <brk id="46" max="16383" man="1"/>
    <brk id="66" max="16383" man="1"/>
    <brk id="86" max="16383" man="1"/>
    <brk id="106" max="16383" man="1"/>
    <brk id="126" max="16383" man="1"/>
  </rowBreaks>
  <colBreaks count="1" manualBreakCount="1">
    <brk id="17"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650241" r:id="rId4" name="Button 1">
              <controlPr defaultSize="0" print="0" autoFill="0" autoPict="0" macro="[0]!egyeni_fotabla_sorsolasi_ranglista">
                <anchor moveWithCells="1" sizeWithCells="1">
                  <from>
                    <xdr:col>7</xdr:col>
                    <xdr:colOff>205740</xdr:colOff>
                    <xdr:row>0</xdr:row>
                    <xdr:rowOff>68580</xdr:rowOff>
                  </from>
                  <to>
                    <xdr:col>14</xdr:col>
                    <xdr:colOff>129540</xdr:colOff>
                    <xdr:row>1</xdr:row>
                    <xdr:rowOff>137160</xdr:rowOff>
                  </to>
                </anchor>
              </controlPr>
            </control>
          </mc:Choice>
        </mc:AlternateContent>
      </controls>
    </mc:Choice>
  </mc:AlternateContent>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1A090C-CC17-4BA4-A53D-3A0E7D6E41B6}">
  <sheetPr codeName="Sheet18">
    <tabColor indexed="42"/>
  </sheetPr>
  <dimension ref="A1:Q156"/>
  <sheetViews>
    <sheetView showGridLines="0" showZeros="0" workbookViewId="0">
      <pane ySplit="6" topLeftCell="A7" activePane="bottomLeft" state="frozen"/>
      <selection pane="bottomLeft"/>
    </sheetView>
  </sheetViews>
  <sheetFormatPr defaultRowHeight="13.2" x14ac:dyDescent="0.25"/>
  <cols>
    <col min="1" max="1" width="3.88671875" customWidth="1"/>
    <col min="2" max="2" width="14.44140625" bestFit="1" customWidth="1"/>
    <col min="3" max="3" width="12.44140625" customWidth="1"/>
    <col min="4" max="4" width="25.5546875" style="34" bestFit="1" customWidth="1"/>
    <col min="5" max="5" width="12.109375" style="230" customWidth="1"/>
    <col min="6" max="6" width="6.109375" style="47" hidden="1" customWidth="1"/>
    <col min="7" max="7" width="31.44140625" style="47" customWidth="1"/>
    <col min="8" max="8" width="7.6640625" style="34" customWidth="1"/>
    <col min="9" max="13" width="7.44140625" style="34" hidden="1" customWidth="1"/>
    <col min="14" max="15" width="7.44140625" style="34" customWidth="1"/>
    <col min="16" max="16" width="7.44140625" style="34" hidden="1" customWidth="1"/>
    <col min="17" max="17" width="7.44140625" style="34" customWidth="1"/>
  </cols>
  <sheetData>
    <row r="1" spans="1:17" ht="24.6" x14ac:dyDescent="0.4">
      <c r="A1" s="258" t="str">
        <f>Altalanos!$A$6</f>
        <v>Somogy Vármegyei Tenisz DO A kategória</v>
      </c>
      <c r="B1" s="42"/>
      <c r="C1" s="42"/>
      <c r="D1" s="93"/>
      <c r="E1" s="111" t="s">
        <v>44</v>
      </c>
      <c r="F1" s="58"/>
      <c r="G1" s="102"/>
      <c r="H1" s="43"/>
      <c r="I1" s="43"/>
      <c r="J1" s="103"/>
      <c r="K1" s="103"/>
      <c r="L1" s="103"/>
      <c r="M1" s="103"/>
      <c r="N1" s="103"/>
      <c r="O1" s="103"/>
      <c r="P1" s="103"/>
      <c r="Q1" s="104"/>
    </row>
    <row r="2" spans="1:17" ht="13.8" thickBot="1" x14ac:dyDescent="0.3">
      <c r="B2" s="44" t="s">
        <v>43</v>
      </c>
      <c r="C2" s="241" t="str">
        <f>Altalanos!$D$8</f>
        <v>A-VII.kcs.-U18-L</v>
      </c>
      <c r="D2" s="58"/>
      <c r="E2" s="111" t="s">
        <v>29</v>
      </c>
      <c r="F2" s="48"/>
      <c r="G2" s="48"/>
      <c r="H2" s="223"/>
      <c r="I2" s="223"/>
      <c r="J2" s="43"/>
      <c r="K2" s="43"/>
      <c r="L2" s="43"/>
      <c r="M2" s="43"/>
      <c r="N2" s="52"/>
      <c r="O2" s="38"/>
      <c r="P2" s="38"/>
      <c r="Q2" s="52"/>
    </row>
    <row r="3" spans="1:17" s="2" customFormat="1" ht="13.8" thickBot="1" x14ac:dyDescent="0.3">
      <c r="A3" s="217" t="s">
        <v>42</v>
      </c>
      <c r="B3" s="221"/>
      <c r="C3" s="221"/>
      <c r="D3" s="221"/>
      <c r="E3" s="221"/>
      <c r="F3" s="221"/>
      <c r="G3" s="221"/>
      <c r="H3" s="221"/>
      <c r="I3" s="222"/>
      <c r="J3" s="53"/>
      <c r="K3" s="59"/>
      <c r="L3" s="59"/>
      <c r="M3" s="59"/>
      <c r="N3" s="128" t="s">
        <v>28</v>
      </c>
      <c r="O3" s="54"/>
      <c r="P3" s="60"/>
      <c r="Q3" s="112"/>
    </row>
    <row r="4" spans="1:17" s="2" customFormat="1" x14ac:dyDescent="0.25">
      <c r="A4" s="36" t="s">
        <v>21</v>
      </c>
      <c r="B4" s="36"/>
      <c r="C4" s="35" t="s">
        <v>19</v>
      </c>
      <c r="D4" s="36" t="s">
        <v>24</v>
      </c>
      <c r="E4" s="39"/>
      <c r="G4" s="61"/>
      <c r="H4" s="232" t="s">
        <v>25</v>
      </c>
      <c r="I4" s="227"/>
      <c r="J4" s="62"/>
      <c r="K4" s="63"/>
      <c r="L4" s="63"/>
      <c r="M4" s="63"/>
      <c r="N4" s="62"/>
      <c r="O4" s="113"/>
      <c r="P4" s="113"/>
      <c r="Q4" s="64"/>
    </row>
    <row r="5" spans="1:17" s="2" customFormat="1" ht="13.8" thickBot="1" x14ac:dyDescent="0.3">
      <c r="A5" s="105">
        <f>Altalanos!$A$10</f>
        <v>46135</v>
      </c>
      <c r="B5" s="105"/>
      <c r="C5" s="45" t="str">
        <f>Altalanos!$C$10</f>
        <v>Balatonboglár</v>
      </c>
      <c r="D5" s="46" t="str">
        <f>Altalanos!$D$10</f>
        <v xml:space="preserve">  </v>
      </c>
      <c r="E5" s="46"/>
      <c r="F5" s="46"/>
      <c r="G5" s="46"/>
      <c r="H5" s="125" t="str">
        <f>Altalanos!$E$10</f>
        <v>Nagyistók-Nádasi Judit</v>
      </c>
      <c r="I5" s="233"/>
      <c r="J5" s="65"/>
      <c r="K5" s="40"/>
      <c r="L5" s="40"/>
      <c r="M5" s="40"/>
      <c r="N5" s="65"/>
      <c r="O5" s="46"/>
      <c r="P5" s="46"/>
      <c r="Q5" s="235"/>
    </row>
    <row r="6" spans="1:17" ht="30" customHeight="1" thickBot="1" x14ac:dyDescent="0.3">
      <c r="A6" s="95" t="s">
        <v>30</v>
      </c>
      <c r="B6" s="55" t="s">
        <v>22</v>
      </c>
      <c r="C6" s="55" t="s">
        <v>23</v>
      </c>
      <c r="D6" s="55" t="s">
        <v>26</v>
      </c>
      <c r="E6" s="56" t="s">
        <v>27</v>
      </c>
      <c r="F6" s="56" t="s">
        <v>31</v>
      </c>
      <c r="G6" s="56" t="s">
        <v>83</v>
      </c>
      <c r="H6" s="224" t="s">
        <v>32</v>
      </c>
      <c r="I6" s="225"/>
      <c r="J6" s="97" t="s">
        <v>14</v>
      </c>
      <c r="K6" s="57" t="s">
        <v>12</v>
      </c>
      <c r="L6" s="99" t="s">
        <v>0</v>
      </c>
      <c r="M6" s="74" t="s">
        <v>13</v>
      </c>
      <c r="N6" s="118" t="s">
        <v>40</v>
      </c>
      <c r="O6" s="109" t="s">
        <v>33</v>
      </c>
      <c r="P6" s="110" t="s">
        <v>1</v>
      </c>
      <c r="Q6" s="56" t="s">
        <v>34</v>
      </c>
    </row>
    <row r="7" spans="1:17" s="11" customFormat="1" ht="18.899999999999999" customHeight="1" thickBot="1" x14ac:dyDescent="0.3">
      <c r="A7" s="101">
        <v>1</v>
      </c>
      <c r="B7" s="244" t="s">
        <v>109</v>
      </c>
      <c r="C7" s="253" t="s">
        <v>96</v>
      </c>
      <c r="D7" s="250" t="s">
        <v>105</v>
      </c>
      <c r="E7" s="255" t="s">
        <v>112</v>
      </c>
      <c r="F7" s="218"/>
      <c r="G7" s="219" t="s">
        <v>114</v>
      </c>
      <c r="H7" s="50">
        <v>145</v>
      </c>
      <c r="I7" s="50"/>
      <c r="J7" s="98"/>
      <c r="K7" s="96"/>
      <c r="L7" s="100"/>
      <c r="M7" s="96"/>
      <c r="N7" s="94"/>
      <c r="O7" s="50"/>
      <c r="P7" s="66"/>
      <c r="Q7" s="51"/>
    </row>
    <row r="8" spans="1:17" s="11" customFormat="1" ht="18.899999999999999" customHeight="1" x14ac:dyDescent="0.25">
      <c r="A8" s="101">
        <v>2</v>
      </c>
      <c r="B8" s="246" t="s">
        <v>110</v>
      </c>
      <c r="C8" s="254" t="s">
        <v>111</v>
      </c>
      <c r="D8" s="251" t="s">
        <v>106</v>
      </c>
      <c r="E8" s="255" t="s">
        <v>116</v>
      </c>
      <c r="F8" s="220"/>
      <c r="G8" s="219" t="s">
        <v>114</v>
      </c>
      <c r="H8" s="50">
        <v>52</v>
      </c>
      <c r="I8" s="50"/>
      <c r="J8" s="98"/>
      <c r="K8" s="96"/>
      <c r="L8" s="100"/>
      <c r="M8" s="96"/>
      <c r="N8" s="94"/>
      <c r="O8" s="50"/>
      <c r="P8" s="66"/>
      <c r="Q8" s="51"/>
    </row>
    <row r="9" spans="1:17" s="11" customFormat="1" ht="18.899999999999999" customHeight="1" x14ac:dyDescent="0.25">
      <c r="A9" s="101">
        <v>3</v>
      </c>
      <c r="B9" s="49"/>
      <c r="C9" s="49"/>
      <c r="D9" s="50"/>
      <c r="E9" s="114"/>
      <c r="F9" s="220"/>
      <c r="G9" s="123"/>
      <c r="H9" s="50"/>
      <c r="I9" s="50"/>
      <c r="J9" s="98"/>
      <c r="K9" s="96"/>
      <c r="L9" s="100"/>
      <c r="M9" s="96"/>
      <c r="N9" s="94"/>
      <c r="O9" s="50"/>
      <c r="P9" s="229"/>
      <c r="Q9" s="119"/>
    </row>
    <row r="10" spans="1:17" s="11" customFormat="1" ht="18.899999999999999" customHeight="1" x14ac:dyDescent="0.25">
      <c r="A10" s="101">
        <v>4</v>
      </c>
      <c r="B10" s="49"/>
      <c r="C10" s="49"/>
      <c r="D10" s="50"/>
      <c r="E10" s="114"/>
      <c r="F10" s="220"/>
      <c r="G10" s="123"/>
      <c r="H10" s="50"/>
      <c r="I10" s="50"/>
      <c r="J10" s="98"/>
      <c r="K10" s="96"/>
      <c r="L10" s="100"/>
      <c r="M10" s="96"/>
      <c r="N10" s="94"/>
      <c r="O10" s="50"/>
      <c r="P10" s="228"/>
      <c r="Q10" s="226"/>
    </row>
    <row r="11" spans="1:17" s="11" customFormat="1" ht="18.899999999999999" customHeight="1" x14ac:dyDescent="0.25">
      <c r="A11" s="101">
        <v>5</v>
      </c>
      <c r="B11" s="49"/>
      <c r="C11" s="49"/>
      <c r="D11" s="50"/>
      <c r="E11" s="114"/>
      <c r="F11" s="220"/>
      <c r="G11" s="123"/>
      <c r="H11" s="50"/>
      <c r="I11" s="50"/>
      <c r="J11" s="98"/>
      <c r="K11" s="96"/>
      <c r="L11" s="100"/>
      <c r="M11" s="96"/>
      <c r="N11" s="94"/>
      <c r="O11" s="50"/>
      <c r="P11" s="228"/>
      <c r="Q11" s="226"/>
    </row>
    <row r="12" spans="1:17" s="11" customFormat="1" ht="18.899999999999999" customHeight="1" x14ac:dyDescent="0.25">
      <c r="A12" s="101">
        <v>6</v>
      </c>
      <c r="B12" s="49"/>
      <c r="C12" s="49"/>
      <c r="D12" s="50"/>
      <c r="E12" s="114"/>
      <c r="F12" s="220"/>
      <c r="G12" s="123"/>
      <c r="H12" s="50"/>
      <c r="I12" s="50"/>
      <c r="J12" s="98"/>
      <c r="K12" s="96"/>
      <c r="L12" s="100"/>
      <c r="M12" s="96"/>
      <c r="N12" s="94"/>
      <c r="O12" s="50"/>
      <c r="P12" s="228"/>
      <c r="Q12" s="226"/>
    </row>
    <row r="13" spans="1:17" s="11" customFormat="1" ht="18.899999999999999" customHeight="1" x14ac:dyDescent="0.25">
      <c r="A13" s="101">
        <v>7</v>
      </c>
      <c r="B13" s="49"/>
      <c r="C13" s="49"/>
      <c r="D13" s="50"/>
      <c r="E13" s="114"/>
      <c r="F13" s="220"/>
      <c r="G13" s="123"/>
      <c r="H13" s="50"/>
      <c r="I13" s="50"/>
      <c r="J13" s="98"/>
      <c r="K13" s="96"/>
      <c r="L13" s="100"/>
      <c r="M13" s="96"/>
      <c r="N13" s="94"/>
      <c r="O13" s="50"/>
      <c r="P13" s="228"/>
      <c r="Q13" s="226"/>
    </row>
    <row r="14" spans="1:17" s="11" customFormat="1" ht="18.899999999999999" customHeight="1" x14ac:dyDescent="0.25">
      <c r="A14" s="101">
        <v>8</v>
      </c>
      <c r="B14" s="49"/>
      <c r="C14" s="49"/>
      <c r="D14" s="50"/>
      <c r="E14" s="114"/>
      <c r="F14" s="220"/>
      <c r="G14" s="123"/>
      <c r="H14" s="50"/>
      <c r="I14" s="50"/>
      <c r="J14" s="98"/>
      <c r="K14" s="96"/>
      <c r="L14" s="100"/>
      <c r="M14" s="96"/>
      <c r="N14" s="94"/>
      <c r="O14" s="50"/>
      <c r="P14" s="228"/>
      <c r="Q14" s="226"/>
    </row>
    <row r="15" spans="1:17" s="11" customFormat="1" ht="18.899999999999999" customHeight="1" x14ac:dyDescent="0.25">
      <c r="A15" s="101">
        <v>9</v>
      </c>
      <c r="B15" s="49"/>
      <c r="C15" s="49"/>
      <c r="D15" s="50"/>
      <c r="E15" s="114"/>
      <c r="F15" s="51"/>
      <c r="G15" s="51"/>
      <c r="H15" s="50"/>
      <c r="I15" s="50"/>
      <c r="J15" s="98"/>
      <c r="K15" s="96"/>
      <c r="L15" s="100"/>
      <c r="M15" s="122"/>
      <c r="N15" s="94"/>
      <c r="O15" s="50"/>
      <c r="P15" s="51"/>
      <c r="Q15" s="51"/>
    </row>
    <row r="16" spans="1:17" s="11" customFormat="1" ht="18.899999999999999" customHeight="1" x14ac:dyDescent="0.25">
      <c r="A16" s="101">
        <v>10</v>
      </c>
      <c r="B16" s="238"/>
      <c r="C16" s="49"/>
      <c r="D16" s="50"/>
      <c r="E16" s="114"/>
      <c r="F16" s="51"/>
      <c r="G16" s="51"/>
      <c r="H16" s="50"/>
      <c r="I16" s="50"/>
      <c r="J16" s="98"/>
      <c r="K16" s="96"/>
      <c r="L16" s="100"/>
      <c r="M16" s="122"/>
      <c r="N16" s="94"/>
      <c r="O16" s="50"/>
      <c r="P16" s="66"/>
      <c r="Q16" s="51"/>
    </row>
    <row r="17" spans="1:17" s="11" customFormat="1" ht="18.899999999999999" customHeight="1" x14ac:dyDescent="0.25">
      <c r="A17" s="101">
        <v>11</v>
      </c>
      <c r="B17" s="49"/>
      <c r="C17" s="49"/>
      <c r="D17" s="50"/>
      <c r="E17" s="114"/>
      <c r="F17" s="51"/>
      <c r="G17" s="51"/>
      <c r="H17" s="50"/>
      <c r="I17" s="50"/>
      <c r="J17" s="98"/>
      <c r="K17" s="96"/>
      <c r="L17" s="100"/>
      <c r="M17" s="122"/>
      <c r="N17" s="94"/>
      <c r="O17" s="50"/>
      <c r="P17" s="66"/>
      <c r="Q17" s="51"/>
    </row>
    <row r="18" spans="1:17" s="11" customFormat="1" ht="18.899999999999999" customHeight="1" x14ac:dyDescent="0.25">
      <c r="A18" s="101">
        <v>12</v>
      </c>
      <c r="B18" s="49"/>
      <c r="C18" s="49"/>
      <c r="D18" s="50"/>
      <c r="E18" s="114"/>
      <c r="F18" s="51"/>
      <c r="G18" s="51"/>
      <c r="H18" s="50"/>
      <c r="I18" s="50"/>
      <c r="J18" s="98"/>
      <c r="K18" s="96"/>
      <c r="L18" s="100"/>
      <c r="M18" s="122"/>
      <c r="N18" s="94"/>
      <c r="O18" s="50"/>
      <c r="P18" s="66"/>
      <c r="Q18" s="51"/>
    </row>
    <row r="19" spans="1:17" s="11" customFormat="1" ht="18.899999999999999" customHeight="1" x14ac:dyDescent="0.25">
      <c r="A19" s="101">
        <v>13</v>
      </c>
      <c r="B19" s="49"/>
      <c r="C19" s="49"/>
      <c r="D19" s="50"/>
      <c r="E19" s="114"/>
      <c r="F19" s="51"/>
      <c r="G19" s="51"/>
      <c r="H19" s="50"/>
      <c r="I19" s="50"/>
      <c r="J19" s="98"/>
      <c r="K19" s="96"/>
      <c r="L19" s="100"/>
      <c r="M19" s="122"/>
      <c r="N19" s="94"/>
      <c r="O19" s="50"/>
      <c r="P19" s="66"/>
      <c r="Q19" s="51"/>
    </row>
    <row r="20" spans="1:17" s="11" customFormat="1" ht="18.899999999999999" customHeight="1" x14ac:dyDescent="0.25">
      <c r="A20" s="101">
        <v>14</v>
      </c>
      <c r="B20" s="49"/>
      <c r="C20" s="49"/>
      <c r="D20" s="50"/>
      <c r="E20" s="114"/>
      <c r="F20" s="51"/>
      <c r="G20" s="51"/>
      <c r="H20" s="50"/>
      <c r="I20" s="50"/>
      <c r="J20" s="98"/>
      <c r="K20" s="96"/>
      <c r="L20" s="100"/>
      <c r="M20" s="122"/>
      <c r="N20" s="94"/>
      <c r="O20" s="50"/>
      <c r="P20" s="66"/>
      <c r="Q20" s="51"/>
    </row>
    <row r="21" spans="1:17" s="11" customFormat="1" ht="18.899999999999999" customHeight="1" x14ac:dyDescent="0.25">
      <c r="A21" s="101">
        <v>15</v>
      </c>
      <c r="B21" s="49"/>
      <c r="C21" s="49"/>
      <c r="D21" s="50"/>
      <c r="E21" s="114"/>
      <c r="F21" s="51"/>
      <c r="G21" s="51"/>
      <c r="H21" s="50"/>
      <c r="I21" s="50"/>
      <c r="J21" s="98"/>
      <c r="K21" s="96"/>
      <c r="L21" s="100"/>
      <c r="M21" s="122"/>
      <c r="N21" s="94"/>
      <c r="O21" s="50"/>
      <c r="P21" s="66"/>
      <c r="Q21" s="51"/>
    </row>
    <row r="22" spans="1:17" s="11" customFormat="1" ht="18.899999999999999" customHeight="1" x14ac:dyDescent="0.25">
      <c r="A22" s="101">
        <v>16</v>
      </c>
      <c r="B22" s="49"/>
      <c r="C22" s="49"/>
      <c r="D22" s="50"/>
      <c r="E22" s="114"/>
      <c r="F22" s="51"/>
      <c r="G22" s="51"/>
      <c r="H22" s="50"/>
      <c r="I22" s="50"/>
      <c r="J22" s="98"/>
      <c r="K22" s="96"/>
      <c r="L22" s="100"/>
      <c r="M22" s="122"/>
      <c r="N22" s="94"/>
      <c r="O22" s="50"/>
      <c r="P22" s="66"/>
      <c r="Q22" s="51"/>
    </row>
    <row r="23" spans="1:17" s="11" customFormat="1" ht="18.899999999999999" customHeight="1" x14ac:dyDescent="0.25">
      <c r="A23" s="101">
        <v>17</v>
      </c>
      <c r="B23" s="49"/>
      <c r="C23" s="49"/>
      <c r="D23" s="50"/>
      <c r="E23" s="114"/>
      <c r="F23" s="51"/>
      <c r="G23" s="51"/>
      <c r="H23" s="50"/>
      <c r="I23" s="50"/>
      <c r="J23" s="98"/>
      <c r="K23" s="96"/>
      <c r="L23" s="100"/>
      <c r="M23" s="122"/>
      <c r="N23" s="94"/>
      <c r="O23" s="50"/>
      <c r="P23" s="66"/>
      <c r="Q23" s="51"/>
    </row>
    <row r="24" spans="1:17" s="11" customFormat="1" ht="18.899999999999999" customHeight="1" x14ac:dyDescent="0.25">
      <c r="A24" s="101">
        <v>18</v>
      </c>
      <c r="B24" s="49"/>
      <c r="C24" s="49"/>
      <c r="D24" s="50"/>
      <c r="E24" s="114"/>
      <c r="F24" s="51"/>
      <c r="G24" s="51"/>
      <c r="H24" s="50"/>
      <c r="I24" s="50"/>
      <c r="J24" s="98"/>
      <c r="K24" s="96"/>
      <c r="L24" s="100"/>
      <c r="M24" s="122"/>
      <c r="N24" s="94"/>
      <c r="O24" s="50"/>
      <c r="P24" s="66"/>
      <c r="Q24" s="51"/>
    </row>
    <row r="25" spans="1:17" s="11" customFormat="1" ht="18.899999999999999" customHeight="1" x14ac:dyDescent="0.25">
      <c r="A25" s="101">
        <v>19</v>
      </c>
      <c r="B25" s="49"/>
      <c r="C25" s="49"/>
      <c r="D25" s="50"/>
      <c r="E25" s="114"/>
      <c r="F25" s="51"/>
      <c r="G25" s="51"/>
      <c r="H25" s="50"/>
      <c r="I25" s="50"/>
      <c r="J25" s="98"/>
      <c r="K25" s="96"/>
      <c r="L25" s="100"/>
      <c r="M25" s="122"/>
      <c r="N25" s="94"/>
      <c r="O25" s="50"/>
      <c r="P25" s="66"/>
      <c r="Q25" s="51"/>
    </row>
    <row r="26" spans="1:17" s="11" customFormat="1" ht="18.899999999999999" customHeight="1" x14ac:dyDescent="0.25">
      <c r="A26" s="101">
        <v>20</v>
      </c>
      <c r="B26" s="49"/>
      <c r="C26" s="49"/>
      <c r="D26" s="50"/>
      <c r="E26" s="114"/>
      <c r="F26" s="51"/>
      <c r="G26" s="51"/>
      <c r="H26" s="50"/>
      <c r="I26" s="50"/>
      <c r="J26" s="98"/>
      <c r="K26" s="96"/>
      <c r="L26" s="100"/>
      <c r="M26" s="122"/>
      <c r="N26" s="94"/>
      <c r="O26" s="50"/>
      <c r="P26" s="66"/>
      <c r="Q26" s="51"/>
    </row>
    <row r="27" spans="1:17" s="11" customFormat="1" ht="18.899999999999999" customHeight="1" x14ac:dyDescent="0.25">
      <c r="A27" s="101">
        <v>21</v>
      </c>
      <c r="B27" s="49"/>
      <c r="C27" s="49"/>
      <c r="D27" s="50"/>
      <c r="E27" s="114"/>
      <c r="F27" s="51"/>
      <c r="G27" s="51"/>
      <c r="H27" s="50"/>
      <c r="I27" s="50"/>
      <c r="J27" s="98"/>
      <c r="K27" s="96"/>
      <c r="L27" s="100"/>
      <c r="M27" s="122"/>
      <c r="N27" s="94"/>
      <c r="O27" s="50"/>
      <c r="P27" s="66"/>
      <c r="Q27" s="51"/>
    </row>
    <row r="28" spans="1:17" s="11" customFormat="1" ht="18.899999999999999" customHeight="1" x14ac:dyDescent="0.25">
      <c r="A28" s="101">
        <v>22</v>
      </c>
      <c r="B28" s="49"/>
      <c r="C28" s="49"/>
      <c r="D28" s="50"/>
      <c r="E28" s="239"/>
      <c r="F28" s="234"/>
      <c r="G28" s="119"/>
      <c r="H28" s="50"/>
      <c r="I28" s="50"/>
      <c r="J28" s="98"/>
      <c r="K28" s="96"/>
      <c r="L28" s="100"/>
      <c r="M28" s="122"/>
      <c r="N28" s="94"/>
      <c r="O28" s="50"/>
      <c r="P28" s="66"/>
      <c r="Q28" s="51"/>
    </row>
    <row r="29" spans="1:17" s="11" customFormat="1" ht="18.899999999999999" customHeight="1" x14ac:dyDescent="0.25">
      <c r="A29" s="101">
        <v>23</v>
      </c>
      <c r="B29" s="49"/>
      <c r="C29" s="49"/>
      <c r="D29" s="50"/>
      <c r="E29" s="240"/>
      <c r="F29" s="51"/>
      <c r="G29" s="51"/>
      <c r="H29" s="50"/>
      <c r="I29" s="50"/>
      <c r="J29" s="98"/>
      <c r="K29" s="96"/>
      <c r="L29" s="100"/>
      <c r="M29" s="122"/>
      <c r="N29" s="94"/>
      <c r="O29" s="50"/>
      <c r="P29" s="66"/>
      <c r="Q29" s="51"/>
    </row>
    <row r="30" spans="1:17" s="11" customFormat="1" ht="18.899999999999999" customHeight="1" x14ac:dyDescent="0.25">
      <c r="A30" s="101">
        <v>24</v>
      </c>
      <c r="B30" s="49"/>
      <c r="C30" s="49"/>
      <c r="D30" s="50"/>
      <c r="E30" s="114"/>
      <c r="F30" s="51"/>
      <c r="G30" s="51"/>
      <c r="H30" s="50"/>
      <c r="I30" s="50"/>
      <c r="J30" s="98"/>
      <c r="K30" s="96"/>
      <c r="L30" s="100"/>
      <c r="M30" s="122"/>
      <c r="N30" s="94"/>
      <c r="O30" s="50"/>
      <c r="P30" s="66"/>
      <c r="Q30" s="51"/>
    </row>
    <row r="31" spans="1:17" s="11" customFormat="1" ht="18.899999999999999" customHeight="1" x14ac:dyDescent="0.25">
      <c r="A31" s="101">
        <v>25</v>
      </c>
      <c r="B31" s="49"/>
      <c r="C31" s="49"/>
      <c r="D31" s="50"/>
      <c r="E31" s="114"/>
      <c r="F31" s="51"/>
      <c r="G31" s="51"/>
      <c r="H31" s="50"/>
      <c r="I31" s="50"/>
      <c r="J31" s="98"/>
      <c r="K31" s="96"/>
      <c r="L31" s="100"/>
      <c r="M31" s="122"/>
      <c r="N31" s="94"/>
      <c r="O31" s="50"/>
      <c r="P31" s="66"/>
      <c r="Q31" s="51"/>
    </row>
    <row r="32" spans="1:17" s="11" customFormat="1" ht="18.899999999999999" customHeight="1" x14ac:dyDescent="0.25">
      <c r="A32" s="101">
        <v>26</v>
      </c>
      <c r="B32" s="49"/>
      <c r="C32" s="49"/>
      <c r="D32" s="50"/>
      <c r="E32" s="231"/>
      <c r="F32" s="51"/>
      <c r="G32" s="51"/>
      <c r="H32" s="50"/>
      <c r="I32" s="50"/>
      <c r="J32" s="98"/>
      <c r="K32" s="96"/>
      <c r="L32" s="100"/>
      <c r="M32" s="122"/>
      <c r="N32" s="94"/>
      <c r="O32" s="50"/>
      <c r="P32" s="66"/>
      <c r="Q32" s="51"/>
    </row>
    <row r="33" spans="1:17" s="11" customFormat="1" ht="18.899999999999999" customHeight="1" x14ac:dyDescent="0.25">
      <c r="A33" s="101">
        <v>27</v>
      </c>
      <c r="B33" s="49"/>
      <c r="C33" s="49"/>
      <c r="D33" s="50"/>
      <c r="E33" s="114"/>
      <c r="F33" s="51"/>
      <c r="G33" s="51"/>
      <c r="H33" s="50"/>
      <c r="I33" s="50"/>
      <c r="J33" s="98"/>
      <c r="K33" s="96"/>
      <c r="L33" s="100"/>
      <c r="M33" s="122"/>
      <c r="N33" s="94"/>
      <c r="O33" s="50"/>
      <c r="P33" s="66"/>
      <c r="Q33" s="51"/>
    </row>
    <row r="34" spans="1:17" s="11" customFormat="1" ht="18.899999999999999" customHeight="1" x14ac:dyDescent="0.25">
      <c r="A34" s="101">
        <v>28</v>
      </c>
      <c r="B34" s="49"/>
      <c r="C34" s="49"/>
      <c r="D34" s="50"/>
      <c r="E34" s="114"/>
      <c r="F34" s="51"/>
      <c r="G34" s="51"/>
      <c r="H34" s="50"/>
      <c r="I34" s="50"/>
      <c r="J34" s="98"/>
      <c r="K34" s="96"/>
      <c r="L34" s="100"/>
      <c r="M34" s="122"/>
      <c r="N34" s="94"/>
      <c r="O34" s="50"/>
      <c r="P34" s="66"/>
      <c r="Q34" s="51"/>
    </row>
    <row r="35" spans="1:17" s="11" customFormat="1" ht="18.899999999999999" customHeight="1" x14ac:dyDescent="0.25">
      <c r="A35" s="101">
        <v>29</v>
      </c>
      <c r="B35" s="49"/>
      <c r="C35" s="49"/>
      <c r="D35" s="50"/>
      <c r="E35" s="114"/>
      <c r="F35" s="51"/>
      <c r="G35" s="51"/>
      <c r="H35" s="50"/>
      <c r="I35" s="50"/>
      <c r="J35" s="98"/>
      <c r="K35" s="96"/>
      <c r="L35" s="100"/>
      <c r="M35" s="122"/>
      <c r="N35" s="94"/>
      <c r="O35" s="50"/>
      <c r="P35" s="66"/>
      <c r="Q35" s="51"/>
    </row>
    <row r="36" spans="1:17" s="11" customFormat="1" ht="18.899999999999999" customHeight="1" x14ac:dyDescent="0.25">
      <c r="A36" s="101">
        <v>30</v>
      </c>
      <c r="B36" s="49"/>
      <c r="C36" s="49"/>
      <c r="D36" s="50"/>
      <c r="E36" s="114"/>
      <c r="F36" s="51"/>
      <c r="G36" s="51"/>
      <c r="H36" s="50"/>
      <c r="I36" s="50"/>
      <c r="J36" s="98"/>
      <c r="K36" s="96"/>
      <c r="L36" s="100"/>
      <c r="M36" s="122"/>
      <c r="N36" s="94"/>
      <c r="O36" s="50"/>
      <c r="P36" s="66"/>
      <c r="Q36" s="51"/>
    </row>
    <row r="37" spans="1:17" s="11" customFormat="1" ht="18.899999999999999" customHeight="1" x14ac:dyDescent="0.25">
      <c r="A37" s="101">
        <v>31</v>
      </c>
      <c r="B37" s="49"/>
      <c r="C37" s="49"/>
      <c r="D37" s="50"/>
      <c r="E37" s="114"/>
      <c r="F37" s="51"/>
      <c r="G37" s="51"/>
      <c r="H37" s="50"/>
      <c r="I37" s="50"/>
      <c r="J37" s="98"/>
      <c r="K37" s="96"/>
      <c r="L37" s="100"/>
      <c r="M37" s="122"/>
      <c r="N37" s="94"/>
      <c r="O37" s="50"/>
      <c r="P37" s="66"/>
      <c r="Q37" s="51"/>
    </row>
    <row r="38" spans="1:17" s="11" customFormat="1" ht="18.899999999999999" customHeight="1" x14ac:dyDescent="0.25">
      <c r="A38" s="101">
        <v>32</v>
      </c>
      <c r="B38" s="49"/>
      <c r="C38" s="49"/>
      <c r="D38" s="50"/>
      <c r="E38" s="114"/>
      <c r="F38" s="51"/>
      <c r="G38" s="51"/>
      <c r="H38" s="220"/>
      <c r="I38" s="123"/>
      <c r="J38" s="98"/>
      <c r="K38" s="96"/>
      <c r="L38" s="100"/>
      <c r="M38" s="122"/>
      <c r="N38" s="94"/>
      <c r="O38" s="51"/>
      <c r="P38" s="66"/>
      <c r="Q38" s="51"/>
    </row>
    <row r="39" spans="1:17" s="11" customFormat="1" ht="18.899999999999999" customHeight="1" x14ac:dyDescent="0.25">
      <c r="A39" s="101">
        <v>33</v>
      </c>
      <c r="B39" s="49"/>
      <c r="C39" s="49"/>
      <c r="D39" s="50"/>
      <c r="E39" s="114"/>
      <c r="F39" s="51"/>
      <c r="G39" s="51"/>
      <c r="H39" s="220"/>
      <c r="I39" s="123"/>
      <c r="J39" s="98"/>
      <c r="K39" s="96"/>
      <c r="L39" s="100"/>
      <c r="M39" s="122"/>
      <c r="N39" s="119"/>
      <c r="O39" s="51"/>
      <c r="P39" s="66"/>
      <c r="Q39" s="51"/>
    </row>
    <row r="40" spans="1:17" s="11" customFormat="1" ht="18.899999999999999" customHeight="1" x14ac:dyDescent="0.25">
      <c r="A40" s="101">
        <v>34</v>
      </c>
      <c r="B40" s="49"/>
      <c r="C40" s="49"/>
      <c r="D40" s="50"/>
      <c r="E40" s="114"/>
      <c r="F40" s="51"/>
      <c r="G40" s="51"/>
      <c r="H40" s="220"/>
      <c r="I40" s="123"/>
      <c r="J40" s="98" t="e">
        <f>IF(AND(Q40="",#REF!&gt;0,#REF!&lt;5),K40,)</f>
        <v>#REF!</v>
      </c>
      <c r="K40" s="96" t="str">
        <f>IF(D40="","ZZZ9",IF(AND(#REF!&gt;0,#REF!&lt;5),D40&amp;#REF!,D40&amp;"9"))</f>
        <v>ZZZ9</v>
      </c>
      <c r="L40" s="100">
        <f t="shared" ref="L40:L103" si="0">IF(Q40="",999,Q40)</f>
        <v>999</v>
      </c>
      <c r="M40" s="122">
        <f t="shared" ref="M40:M103" si="1">IF(P40=999,999,1)</f>
        <v>999</v>
      </c>
      <c r="N40" s="119"/>
      <c r="O40" s="51"/>
      <c r="P40" s="66">
        <f t="shared" ref="P40:P103" si="2">IF(N40="DA",1,IF(N40="WC",2,IF(N40="SE",3,IF(N40="Q",4,IF(N40="LL",5,999)))))</f>
        <v>999</v>
      </c>
      <c r="Q40" s="51"/>
    </row>
    <row r="41" spans="1:17" s="11" customFormat="1" ht="18.899999999999999" customHeight="1" x14ac:dyDescent="0.25">
      <c r="A41" s="101">
        <v>35</v>
      </c>
      <c r="B41" s="49"/>
      <c r="C41" s="49"/>
      <c r="D41" s="50"/>
      <c r="E41" s="114"/>
      <c r="F41" s="51"/>
      <c r="G41" s="51"/>
      <c r="H41" s="220"/>
      <c r="I41" s="123"/>
      <c r="J41" s="98" t="e">
        <f>IF(AND(Q41="",#REF!&gt;0,#REF!&lt;5),K41,)</f>
        <v>#REF!</v>
      </c>
      <c r="K41" s="96" t="str">
        <f>IF(D41="","ZZZ9",IF(AND(#REF!&gt;0,#REF!&lt;5),D41&amp;#REF!,D41&amp;"9"))</f>
        <v>ZZZ9</v>
      </c>
      <c r="L41" s="100">
        <f t="shared" si="0"/>
        <v>999</v>
      </c>
      <c r="M41" s="122">
        <f t="shared" si="1"/>
        <v>999</v>
      </c>
      <c r="N41" s="119"/>
      <c r="O41" s="51"/>
      <c r="P41" s="66">
        <f t="shared" si="2"/>
        <v>999</v>
      </c>
      <c r="Q41" s="51"/>
    </row>
    <row r="42" spans="1:17" s="11" customFormat="1" ht="18.899999999999999" customHeight="1" x14ac:dyDescent="0.25">
      <c r="A42" s="101">
        <v>36</v>
      </c>
      <c r="B42" s="49"/>
      <c r="C42" s="49"/>
      <c r="D42" s="50"/>
      <c r="E42" s="114"/>
      <c r="F42" s="51"/>
      <c r="G42" s="51"/>
      <c r="H42" s="220"/>
      <c r="I42" s="123"/>
      <c r="J42" s="98" t="e">
        <f>IF(AND(Q42="",#REF!&gt;0,#REF!&lt;5),K42,)</f>
        <v>#REF!</v>
      </c>
      <c r="K42" s="96" t="str">
        <f>IF(D42="","ZZZ9",IF(AND(#REF!&gt;0,#REF!&lt;5),D42&amp;#REF!,D42&amp;"9"))</f>
        <v>ZZZ9</v>
      </c>
      <c r="L42" s="100">
        <f t="shared" si="0"/>
        <v>999</v>
      </c>
      <c r="M42" s="122">
        <f t="shared" si="1"/>
        <v>999</v>
      </c>
      <c r="N42" s="119"/>
      <c r="O42" s="51"/>
      <c r="P42" s="66">
        <f t="shared" si="2"/>
        <v>999</v>
      </c>
      <c r="Q42" s="51"/>
    </row>
    <row r="43" spans="1:17" s="11" customFormat="1" ht="18.899999999999999" customHeight="1" x14ac:dyDescent="0.25">
      <c r="A43" s="101">
        <v>37</v>
      </c>
      <c r="B43" s="49"/>
      <c r="C43" s="49"/>
      <c r="D43" s="50"/>
      <c r="E43" s="114"/>
      <c r="F43" s="51"/>
      <c r="G43" s="51"/>
      <c r="H43" s="220"/>
      <c r="I43" s="123"/>
      <c r="J43" s="98" t="e">
        <f>IF(AND(Q43="",#REF!&gt;0,#REF!&lt;5),K43,)</f>
        <v>#REF!</v>
      </c>
      <c r="K43" s="96" t="str">
        <f>IF(D43="","ZZZ9",IF(AND(#REF!&gt;0,#REF!&lt;5),D43&amp;#REF!,D43&amp;"9"))</f>
        <v>ZZZ9</v>
      </c>
      <c r="L43" s="100">
        <f t="shared" si="0"/>
        <v>999</v>
      </c>
      <c r="M43" s="122">
        <f t="shared" si="1"/>
        <v>999</v>
      </c>
      <c r="N43" s="119"/>
      <c r="O43" s="51"/>
      <c r="P43" s="66">
        <f t="shared" si="2"/>
        <v>999</v>
      </c>
      <c r="Q43" s="51"/>
    </row>
    <row r="44" spans="1:17" s="11" customFormat="1" ht="18.899999999999999" customHeight="1" x14ac:dyDescent="0.25">
      <c r="A44" s="101">
        <v>38</v>
      </c>
      <c r="B44" s="49"/>
      <c r="C44" s="49"/>
      <c r="D44" s="50"/>
      <c r="E44" s="114"/>
      <c r="F44" s="51"/>
      <c r="G44" s="51"/>
      <c r="H44" s="220"/>
      <c r="I44" s="123"/>
      <c r="J44" s="98" t="e">
        <f>IF(AND(Q44="",#REF!&gt;0,#REF!&lt;5),K44,)</f>
        <v>#REF!</v>
      </c>
      <c r="K44" s="96" t="str">
        <f>IF(D44="","ZZZ9",IF(AND(#REF!&gt;0,#REF!&lt;5),D44&amp;#REF!,D44&amp;"9"))</f>
        <v>ZZZ9</v>
      </c>
      <c r="L44" s="100">
        <f t="shared" si="0"/>
        <v>999</v>
      </c>
      <c r="M44" s="122">
        <f t="shared" si="1"/>
        <v>999</v>
      </c>
      <c r="N44" s="119"/>
      <c r="O44" s="51"/>
      <c r="P44" s="66">
        <f t="shared" si="2"/>
        <v>999</v>
      </c>
      <c r="Q44" s="51"/>
    </row>
    <row r="45" spans="1:17" s="11" customFormat="1" ht="18.899999999999999" customHeight="1" x14ac:dyDescent="0.25">
      <c r="A45" s="101">
        <v>39</v>
      </c>
      <c r="B45" s="49"/>
      <c r="C45" s="49"/>
      <c r="D45" s="50"/>
      <c r="E45" s="114"/>
      <c r="F45" s="51"/>
      <c r="G45" s="51"/>
      <c r="H45" s="220"/>
      <c r="I45" s="123"/>
      <c r="J45" s="98" t="e">
        <f>IF(AND(Q45="",#REF!&gt;0,#REF!&lt;5),K45,)</f>
        <v>#REF!</v>
      </c>
      <c r="K45" s="96" t="str">
        <f>IF(D45="","ZZZ9",IF(AND(#REF!&gt;0,#REF!&lt;5),D45&amp;#REF!,D45&amp;"9"))</f>
        <v>ZZZ9</v>
      </c>
      <c r="L45" s="100">
        <f t="shared" si="0"/>
        <v>999</v>
      </c>
      <c r="M45" s="122">
        <f t="shared" si="1"/>
        <v>999</v>
      </c>
      <c r="N45" s="119"/>
      <c r="O45" s="51"/>
      <c r="P45" s="66">
        <f t="shared" si="2"/>
        <v>999</v>
      </c>
      <c r="Q45" s="51"/>
    </row>
    <row r="46" spans="1:17" s="11" customFormat="1" ht="18.899999999999999" customHeight="1" x14ac:dyDescent="0.25">
      <c r="A46" s="101">
        <v>40</v>
      </c>
      <c r="B46" s="49"/>
      <c r="C46" s="49"/>
      <c r="D46" s="50"/>
      <c r="E46" s="114"/>
      <c r="F46" s="51"/>
      <c r="G46" s="51"/>
      <c r="H46" s="220"/>
      <c r="I46" s="123"/>
      <c r="J46" s="98" t="e">
        <f>IF(AND(Q46="",#REF!&gt;0,#REF!&lt;5),K46,)</f>
        <v>#REF!</v>
      </c>
      <c r="K46" s="96" t="str">
        <f>IF(D46="","ZZZ9",IF(AND(#REF!&gt;0,#REF!&lt;5),D46&amp;#REF!,D46&amp;"9"))</f>
        <v>ZZZ9</v>
      </c>
      <c r="L46" s="100">
        <f t="shared" si="0"/>
        <v>999</v>
      </c>
      <c r="M46" s="122">
        <f t="shared" si="1"/>
        <v>999</v>
      </c>
      <c r="N46" s="119"/>
      <c r="O46" s="51"/>
      <c r="P46" s="66">
        <f t="shared" si="2"/>
        <v>999</v>
      </c>
      <c r="Q46" s="51"/>
    </row>
    <row r="47" spans="1:17" s="11" customFormat="1" ht="18.899999999999999" customHeight="1" x14ac:dyDescent="0.25">
      <c r="A47" s="101">
        <v>41</v>
      </c>
      <c r="B47" s="49"/>
      <c r="C47" s="49"/>
      <c r="D47" s="50"/>
      <c r="E47" s="114"/>
      <c r="F47" s="51"/>
      <c r="G47" s="51"/>
      <c r="H47" s="220"/>
      <c r="I47" s="123"/>
      <c r="J47" s="98" t="e">
        <f>IF(AND(Q47="",#REF!&gt;0,#REF!&lt;5),K47,)</f>
        <v>#REF!</v>
      </c>
      <c r="K47" s="96" t="str">
        <f>IF(D47="","ZZZ9",IF(AND(#REF!&gt;0,#REF!&lt;5),D47&amp;#REF!,D47&amp;"9"))</f>
        <v>ZZZ9</v>
      </c>
      <c r="L47" s="100">
        <f t="shared" si="0"/>
        <v>999</v>
      </c>
      <c r="M47" s="122">
        <f t="shared" si="1"/>
        <v>999</v>
      </c>
      <c r="N47" s="119"/>
      <c r="O47" s="51"/>
      <c r="P47" s="66">
        <f t="shared" si="2"/>
        <v>999</v>
      </c>
      <c r="Q47" s="51"/>
    </row>
    <row r="48" spans="1:17" s="11" customFormat="1" ht="18.899999999999999" customHeight="1" x14ac:dyDescent="0.25">
      <c r="A48" s="101">
        <v>42</v>
      </c>
      <c r="B48" s="49"/>
      <c r="C48" s="49"/>
      <c r="D48" s="50"/>
      <c r="E48" s="114"/>
      <c r="F48" s="51"/>
      <c r="G48" s="51"/>
      <c r="H48" s="220"/>
      <c r="I48" s="123"/>
      <c r="J48" s="98" t="e">
        <f>IF(AND(Q48="",#REF!&gt;0,#REF!&lt;5),K48,)</f>
        <v>#REF!</v>
      </c>
      <c r="K48" s="96" t="str">
        <f>IF(D48="","ZZZ9",IF(AND(#REF!&gt;0,#REF!&lt;5),D48&amp;#REF!,D48&amp;"9"))</f>
        <v>ZZZ9</v>
      </c>
      <c r="L48" s="100">
        <f t="shared" si="0"/>
        <v>999</v>
      </c>
      <c r="M48" s="122">
        <f t="shared" si="1"/>
        <v>999</v>
      </c>
      <c r="N48" s="119"/>
      <c r="O48" s="51"/>
      <c r="P48" s="66">
        <f t="shared" si="2"/>
        <v>999</v>
      </c>
      <c r="Q48" s="51"/>
    </row>
    <row r="49" spans="1:17" s="11" customFormat="1" ht="18.899999999999999" customHeight="1" x14ac:dyDescent="0.25">
      <c r="A49" s="101">
        <v>43</v>
      </c>
      <c r="B49" s="49"/>
      <c r="C49" s="49"/>
      <c r="D49" s="50"/>
      <c r="E49" s="114"/>
      <c r="F49" s="51"/>
      <c r="G49" s="51"/>
      <c r="H49" s="220"/>
      <c r="I49" s="123"/>
      <c r="J49" s="98" t="e">
        <f>IF(AND(Q49="",#REF!&gt;0,#REF!&lt;5),K49,)</f>
        <v>#REF!</v>
      </c>
      <c r="K49" s="96" t="str">
        <f>IF(D49="","ZZZ9",IF(AND(#REF!&gt;0,#REF!&lt;5),D49&amp;#REF!,D49&amp;"9"))</f>
        <v>ZZZ9</v>
      </c>
      <c r="L49" s="100">
        <f t="shared" si="0"/>
        <v>999</v>
      </c>
      <c r="M49" s="122">
        <f t="shared" si="1"/>
        <v>999</v>
      </c>
      <c r="N49" s="119"/>
      <c r="O49" s="51"/>
      <c r="P49" s="66">
        <f t="shared" si="2"/>
        <v>999</v>
      </c>
      <c r="Q49" s="51"/>
    </row>
    <row r="50" spans="1:17" s="11" customFormat="1" ht="18.899999999999999" customHeight="1" x14ac:dyDescent="0.25">
      <c r="A50" s="101">
        <v>44</v>
      </c>
      <c r="B50" s="49"/>
      <c r="C50" s="49"/>
      <c r="D50" s="50"/>
      <c r="E50" s="114"/>
      <c r="F50" s="51"/>
      <c r="G50" s="51"/>
      <c r="H50" s="220"/>
      <c r="I50" s="123"/>
      <c r="J50" s="98" t="e">
        <f>IF(AND(Q50="",#REF!&gt;0,#REF!&lt;5),K50,)</f>
        <v>#REF!</v>
      </c>
      <c r="K50" s="96" t="str">
        <f>IF(D50="","ZZZ9",IF(AND(#REF!&gt;0,#REF!&lt;5),D50&amp;#REF!,D50&amp;"9"))</f>
        <v>ZZZ9</v>
      </c>
      <c r="L50" s="100">
        <f t="shared" si="0"/>
        <v>999</v>
      </c>
      <c r="M50" s="122">
        <f t="shared" si="1"/>
        <v>999</v>
      </c>
      <c r="N50" s="119"/>
      <c r="O50" s="51"/>
      <c r="P50" s="66">
        <f t="shared" si="2"/>
        <v>999</v>
      </c>
      <c r="Q50" s="51"/>
    </row>
    <row r="51" spans="1:17" s="11" customFormat="1" ht="18.899999999999999" customHeight="1" x14ac:dyDescent="0.25">
      <c r="A51" s="101">
        <v>45</v>
      </c>
      <c r="B51" s="49"/>
      <c r="C51" s="49"/>
      <c r="D51" s="50"/>
      <c r="E51" s="114"/>
      <c r="F51" s="51"/>
      <c r="G51" s="51"/>
      <c r="H51" s="220"/>
      <c r="I51" s="123"/>
      <c r="J51" s="98" t="e">
        <f>IF(AND(Q51="",#REF!&gt;0,#REF!&lt;5),K51,)</f>
        <v>#REF!</v>
      </c>
      <c r="K51" s="96" t="str">
        <f>IF(D51="","ZZZ9",IF(AND(#REF!&gt;0,#REF!&lt;5),D51&amp;#REF!,D51&amp;"9"))</f>
        <v>ZZZ9</v>
      </c>
      <c r="L51" s="100">
        <f t="shared" si="0"/>
        <v>999</v>
      </c>
      <c r="M51" s="122">
        <f t="shared" si="1"/>
        <v>999</v>
      </c>
      <c r="N51" s="119"/>
      <c r="O51" s="51"/>
      <c r="P51" s="66">
        <f t="shared" si="2"/>
        <v>999</v>
      </c>
      <c r="Q51" s="51"/>
    </row>
    <row r="52" spans="1:17" s="11" customFormat="1" ht="18.899999999999999" customHeight="1" x14ac:dyDescent="0.25">
      <c r="A52" s="101">
        <v>46</v>
      </c>
      <c r="B52" s="49"/>
      <c r="C52" s="49"/>
      <c r="D52" s="50"/>
      <c r="E52" s="114"/>
      <c r="F52" s="51"/>
      <c r="G52" s="51"/>
      <c r="H52" s="220"/>
      <c r="I52" s="123"/>
      <c r="J52" s="98" t="e">
        <f>IF(AND(Q52="",#REF!&gt;0,#REF!&lt;5),K52,)</f>
        <v>#REF!</v>
      </c>
      <c r="K52" s="96" t="str">
        <f>IF(D52="","ZZZ9",IF(AND(#REF!&gt;0,#REF!&lt;5),D52&amp;#REF!,D52&amp;"9"))</f>
        <v>ZZZ9</v>
      </c>
      <c r="L52" s="100">
        <f t="shared" si="0"/>
        <v>999</v>
      </c>
      <c r="M52" s="122">
        <f t="shared" si="1"/>
        <v>999</v>
      </c>
      <c r="N52" s="119"/>
      <c r="O52" s="51"/>
      <c r="P52" s="66">
        <f t="shared" si="2"/>
        <v>999</v>
      </c>
      <c r="Q52" s="51"/>
    </row>
    <row r="53" spans="1:17" s="11" customFormat="1" ht="18.899999999999999" customHeight="1" x14ac:dyDescent="0.25">
      <c r="A53" s="101">
        <v>47</v>
      </c>
      <c r="B53" s="49"/>
      <c r="C53" s="49"/>
      <c r="D53" s="50"/>
      <c r="E53" s="114"/>
      <c r="F53" s="51"/>
      <c r="G53" s="51"/>
      <c r="H53" s="220"/>
      <c r="I53" s="123"/>
      <c r="J53" s="98" t="e">
        <f>IF(AND(Q53="",#REF!&gt;0,#REF!&lt;5),K53,)</f>
        <v>#REF!</v>
      </c>
      <c r="K53" s="96" t="str">
        <f>IF(D53="","ZZZ9",IF(AND(#REF!&gt;0,#REF!&lt;5),D53&amp;#REF!,D53&amp;"9"))</f>
        <v>ZZZ9</v>
      </c>
      <c r="L53" s="100">
        <f t="shared" si="0"/>
        <v>999</v>
      </c>
      <c r="M53" s="122">
        <f t="shared" si="1"/>
        <v>999</v>
      </c>
      <c r="N53" s="119"/>
      <c r="O53" s="51"/>
      <c r="P53" s="66">
        <f t="shared" si="2"/>
        <v>999</v>
      </c>
      <c r="Q53" s="51"/>
    </row>
    <row r="54" spans="1:17" s="11" customFormat="1" ht="18.899999999999999" customHeight="1" x14ac:dyDescent="0.25">
      <c r="A54" s="101">
        <v>48</v>
      </c>
      <c r="B54" s="49"/>
      <c r="C54" s="49"/>
      <c r="D54" s="50"/>
      <c r="E54" s="114"/>
      <c r="F54" s="51"/>
      <c r="G54" s="51"/>
      <c r="H54" s="220"/>
      <c r="I54" s="123"/>
      <c r="J54" s="98" t="e">
        <f>IF(AND(Q54="",#REF!&gt;0,#REF!&lt;5),K54,)</f>
        <v>#REF!</v>
      </c>
      <c r="K54" s="96" t="str">
        <f>IF(D54="","ZZZ9",IF(AND(#REF!&gt;0,#REF!&lt;5),D54&amp;#REF!,D54&amp;"9"))</f>
        <v>ZZZ9</v>
      </c>
      <c r="L54" s="100">
        <f t="shared" si="0"/>
        <v>999</v>
      </c>
      <c r="M54" s="122">
        <f t="shared" si="1"/>
        <v>999</v>
      </c>
      <c r="N54" s="119"/>
      <c r="O54" s="51"/>
      <c r="P54" s="66">
        <f t="shared" si="2"/>
        <v>999</v>
      </c>
      <c r="Q54" s="51"/>
    </row>
    <row r="55" spans="1:17" s="11" customFormat="1" ht="18.899999999999999" customHeight="1" x14ac:dyDescent="0.25">
      <c r="A55" s="101">
        <v>49</v>
      </c>
      <c r="B55" s="49"/>
      <c r="C55" s="49"/>
      <c r="D55" s="50"/>
      <c r="E55" s="114"/>
      <c r="F55" s="51"/>
      <c r="G55" s="51"/>
      <c r="H55" s="220"/>
      <c r="I55" s="123"/>
      <c r="J55" s="98" t="e">
        <f>IF(AND(Q55="",#REF!&gt;0,#REF!&lt;5),K55,)</f>
        <v>#REF!</v>
      </c>
      <c r="K55" s="96" t="str">
        <f>IF(D55="","ZZZ9",IF(AND(#REF!&gt;0,#REF!&lt;5),D55&amp;#REF!,D55&amp;"9"))</f>
        <v>ZZZ9</v>
      </c>
      <c r="L55" s="100">
        <f t="shared" si="0"/>
        <v>999</v>
      </c>
      <c r="M55" s="122">
        <f t="shared" si="1"/>
        <v>999</v>
      </c>
      <c r="N55" s="119"/>
      <c r="O55" s="51"/>
      <c r="P55" s="66">
        <f t="shared" si="2"/>
        <v>999</v>
      </c>
      <c r="Q55" s="51"/>
    </row>
    <row r="56" spans="1:17" s="11" customFormat="1" ht="18.899999999999999" customHeight="1" x14ac:dyDescent="0.25">
      <c r="A56" s="101">
        <v>50</v>
      </c>
      <c r="B56" s="49"/>
      <c r="C56" s="49"/>
      <c r="D56" s="50"/>
      <c r="E56" s="114"/>
      <c r="F56" s="51"/>
      <c r="G56" s="51"/>
      <c r="H56" s="220"/>
      <c r="I56" s="123"/>
      <c r="J56" s="98" t="e">
        <f>IF(AND(Q56="",#REF!&gt;0,#REF!&lt;5),K56,)</f>
        <v>#REF!</v>
      </c>
      <c r="K56" s="96" t="str">
        <f>IF(D56="","ZZZ9",IF(AND(#REF!&gt;0,#REF!&lt;5),D56&amp;#REF!,D56&amp;"9"))</f>
        <v>ZZZ9</v>
      </c>
      <c r="L56" s="100">
        <f t="shared" si="0"/>
        <v>999</v>
      </c>
      <c r="M56" s="122">
        <f t="shared" si="1"/>
        <v>999</v>
      </c>
      <c r="N56" s="119"/>
      <c r="O56" s="51"/>
      <c r="P56" s="66">
        <f t="shared" si="2"/>
        <v>999</v>
      </c>
      <c r="Q56" s="51"/>
    </row>
    <row r="57" spans="1:17" s="11" customFormat="1" ht="18.899999999999999" customHeight="1" x14ac:dyDescent="0.25">
      <c r="A57" s="101">
        <v>51</v>
      </c>
      <c r="B57" s="49"/>
      <c r="C57" s="49"/>
      <c r="D57" s="50"/>
      <c r="E57" s="114"/>
      <c r="F57" s="51"/>
      <c r="G57" s="51"/>
      <c r="H57" s="220"/>
      <c r="I57" s="123"/>
      <c r="J57" s="98" t="e">
        <f>IF(AND(Q57="",#REF!&gt;0,#REF!&lt;5),K57,)</f>
        <v>#REF!</v>
      </c>
      <c r="K57" s="96" t="str">
        <f>IF(D57="","ZZZ9",IF(AND(#REF!&gt;0,#REF!&lt;5),D57&amp;#REF!,D57&amp;"9"))</f>
        <v>ZZZ9</v>
      </c>
      <c r="L57" s="100">
        <f t="shared" si="0"/>
        <v>999</v>
      </c>
      <c r="M57" s="122">
        <f t="shared" si="1"/>
        <v>999</v>
      </c>
      <c r="N57" s="119"/>
      <c r="O57" s="51"/>
      <c r="P57" s="66">
        <f t="shared" si="2"/>
        <v>999</v>
      </c>
      <c r="Q57" s="51"/>
    </row>
    <row r="58" spans="1:17" s="11" customFormat="1" ht="18.899999999999999" customHeight="1" x14ac:dyDescent="0.25">
      <c r="A58" s="101">
        <v>52</v>
      </c>
      <c r="B58" s="49"/>
      <c r="C58" s="49"/>
      <c r="D58" s="50"/>
      <c r="E58" s="114"/>
      <c r="F58" s="51"/>
      <c r="G58" s="51"/>
      <c r="H58" s="220"/>
      <c r="I58" s="123"/>
      <c r="J58" s="98" t="e">
        <f>IF(AND(Q58="",#REF!&gt;0,#REF!&lt;5),K58,)</f>
        <v>#REF!</v>
      </c>
      <c r="K58" s="96" t="str">
        <f>IF(D58="","ZZZ9",IF(AND(#REF!&gt;0,#REF!&lt;5),D58&amp;#REF!,D58&amp;"9"))</f>
        <v>ZZZ9</v>
      </c>
      <c r="L58" s="100">
        <f t="shared" si="0"/>
        <v>999</v>
      </c>
      <c r="M58" s="122">
        <f t="shared" si="1"/>
        <v>999</v>
      </c>
      <c r="N58" s="119"/>
      <c r="O58" s="51"/>
      <c r="P58" s="66">
        <f t="shared" si="2"/>
        <v>999</v>
      </c>
      <c r="Q58" s="51"/>
    </row>
    <row r="59" spans="1:17" s="11" customFormat="1" ht="18.899999999999999" customHeight="1" x14ac:dyDescent="0.25">
      <c r="A59" s="101">
        <v>53</v>
      </c>
      <c r="B59" s="49"/>
      <c r="C59" s="49"/>
      <c r="D59" s="50"/>
      <c r="E59" s="114"/>
      <c r="F59" s="51"/>
      <c r="G59" s="51"/>
      <c r="H59" s="220"/>
      <c r="I59" s="123"/>
      <c r="J59" s="98" t="e">
        <f>IF(AND(Q59="",#REF!&gt;0,#REF!&lt;5),K59,)</f>
        <v>#REF!</v>
      </c>
      <c r="K59" s="96" t="str">
        <f>IF(D59="","ZZZ9",IF(AND(#REF!&gt;0,#REF!&lt;5),D59&amp;#REF!,D59&amp;"9"))</f>
        <v>ZZZ9</v>
      </c>
      <c r="L59" s="100">
        <f t="shared" si="0"/>
        <v>999</v>
      </c>
      <c r="M59" s="122">
        <f t="shared" si="1"/>
        <v>999</v>
      </c>
      <c r="N59" s="119"/>
      <c r="O59" s="51"/>
      <c r="P59" s="66">
        <f t="shared" si="2"/>
        <v>999</v>
      </c>
      <c r="Q59" s="51"/>
    </row>
    <row r="60" spans="1:17" s="11" customFormat="1" ht="18.899999999999999" customHeight="1" x14ac:dyDescent="0.25">
      <c r="A60" s="101">
        <v>54</v>
      </c>
      <c r="B60" s="49"/>
      <c r="C60" s="49"/>
      <c r="D60" s="50"/>
      <c r="E60" s="114"/>
      <c r="F60" s="51"/>
      <c r="G60" s="51"/>
      <c r="H60" s="220"/>
      <c r="I60" s="123"/>
      <c r="J60" s="98" t="e">
        <f>IF(AND(Q60="",#REF!&gt;0,#REF!&lt;5),K60,)</f>
        <v>#REF!</v>
      </c>
      <c r="K60" s="96" t="str">
        <f>IF(D60="","ZZZ9",IF(AND(#REF!&gt;0,#REF!&lt;5),D60&amp;#REF!,D60&amp;"9"))</f>
        <v>ZZZ9</v>
      </c>
      <c r="L60" s="100">
        <f t="shared" si="0"/>
        <v>999</v>
      </c>
      <c r="M60" s="122">
        <f t="shared" si="1"/>
        <v>999</v>
      </c>
      <c r="N60" s="119"/>
      <c r="O60" s="51"/>
      <c r="P60" s="66">
        <f t="shared" si="2"/>
        <v>999</v>
      </c>
      <c r="Q60" s="51"/>
    </row>
    <row r="61" spans="1:17" s="11" customFormat="1" ht="18.899999999999999" customHeight="1" x14ac:dyDescent="0.25">
      <c r="A61" s="101">
        <v>55</v>
      </c>
      <c r="B61" s="49"/>
      <c r="C61" s="49"/>
      <c r="D61" s="50"/>
      <c r="E61" s="114"/>
      <c r="F61" s="51"/>
      <c r="G61" s="51"/>
      <c r="H61" s="220"/>
      <c r="I61" s="123"/>
      <c r="J61" s="98" t="e">
        <f>IF(AND(Q61="",#REF!&gt;0,#REF!&lt;5),K61,)</f>
        <v>#REF!</v>
      </c>
      <c r="K61" s="96" t="str">
        <f>IF(D61="","ZZZ9",IF(AND(#REF!&gt;0,#REF!&lt;5),D61&amp;#REF!,D61&amp;"9"))</f>
        <v>ZZZ9</v>
      </c>
      <c r="L61" s="100">
        <f t="shared" si="0"/>
        <v>999</v>
      </c>
      <c r="M61" s="122">
        <f t="shared" si="1"/>
        <v>999</v>
      </c>
      <c r="N61" s="119"/>
      <c r="O61" s="51"/>
      <c r="P61" s="66">
        <f t="shared" si="2"/>
        <v>999</v>
      </c>
      <c r="Q61" s="51"/>
    </row>
    <row r="62" spans="1:17" s="11" customFormat="1" ht="18.899999999999999" customHeight="1" x14ac:dyDescent="0.25">
      <c r="A62" s="101">
        <v>56</v>
      </c>
      <c r="B62" s="49"/>
      <c r="C62" s="49"/>
      <c r="D62" s="50"/>
      <c r="E62" s="114"/>
      <c r="F62" s="51"/>
      <c r="G62" s="51"/>
      <c r="H62" s="220"/>
      <c r="I62" s="123"/>
      <c r="J62" s="98" t="e">
        <f>IF(AND(Q62="",#REF!&gt;0,#REF!&lt;5),K62,)</f>
        <v>#REF!</v>
      </c>
      <c r="K62" s="96" t="str">
        <f>IF(D62="","ZZZ9",IF(AND(#REF!&gt;0,#REF!&lt;5),D62&amp;#REF!,D62&amp;"9"))</f>
        <v>ZZZ9</v>
      </c>
      <c r="L62" s="100">
        <f t="shared" si="0"/>
        <v>999</v>
      </c>
      <c r="M62" s="122">
        <f t="shared" si="1"/>
        <v>999</v>
      </c>
      <c r="N62" s="119"/>
      <c r="O62" s="51"/>
      <c r="P62" s="66">
        <f t="shared" si="2"/>
        <v>999</v>
      </c>
      <c r="Q62" s="51"/>
    </row>
    <row r="63" spans="1:17" s="11" customFormat="1" ht="18.899999999999999" customHeight="1" x14ac:dyDescent="0.25">
      <c r="A63" s="101">
        <v>57</v>
      </c>
      <c r="B63" s="49"/>
      <c r="C63" s="49"/>
      <c r="D63" s="50"/>
      <c r="E63" s="114"/>
      <c r="F63" s="51"/>
      <c r="G63" s="51"/>
      <c r="H63" s="220"/>
      <c r="I63" s="123"/>
      <c r="J63" s="98" t="e">
        <f>IF(AND(Q63="",#REF!&gt;0,#REF!&lt;5),K63,)</f>
        <v>#REF!</v>
      </c>
      <c r="K63" s="96" t="str">
        <f>IF(D63="","ZZZ9",IF(AND(#REF!&gt;0,#REF!&lt;5),D63&amp;#REF!,D63&amp;"9"))</f>
        <v>ZZZ9</v>
      </c>
      <c r="L63" s="100">
        <f t="shared" si="0"/>
        <v>999</v>
      </c>
      <c r="M63" s="122">
        <f t="shared" si="1"/>
        <v>999</v>
      </c>
      <c r="N63" s="119"/>
      <c r="O63" s="51"/>
      <c r="P63" s="66">
        <f t="shared" si="2"/>
        <v>999</v>
      </c>
      <c r="Q63" s="51"/>
    </row>
    <row r="64" spans="1:17" s="11" customFormat="1" ht="18.899999999999999" customHeight="1" x14ac:dyDescent="0.25">
      <c r="A64" s="101">
        <v>58</v>
      </c>
      <c r="B64" s="49"/>
      <c r="C64" s="49"/>
      <c r="D64" s="50"/>
      <c r="E64" s="114"/>
      <c r="F64" s="51"/>
      <c r="G64" s="51"/>
      <c r="H64" s="220"/>
      <c r="I64" s="123"/>
      <c r="J64" s="98" t="e">
        <f>IF(AND(Q64="",#REF!&gt;0,#REF!&lt;5),K64,)</f>
        <v>#REF!</v>
      </c>
      <c r="K64" s="96" t="str">
        <f>IF(D64="","ZZZ9",IF(AND(#REF!&gt;0,#REF!&lt;5),D64&amp;#REF!,D64&amp;"9"))</f>
        <v>ZZZ9</v>
      </c>
      <c r="L64" s="100">
        <f t="shared" si="0"/>
        <v>999</v>
      </c>
      <c r="M64" s="122">
        <f t="shared" si="1"/>
        <v>999</v>
      </c>
      <c r="N64" s="119"/>
      <c r="O64" s="51"/>
      <c r="P64" s="66">
        <f t="shared" si="2"/>
        <v>999</v>
      </c>
      <c r="Q64" s="51"/>
    </row>
    <row r="65" spans="1:17" s="11" customFormat="1" ht="18.899999999999999" customHeight="1" x14ac:dyDescent="0.25">
      <c r="A65" s="101">
        <v>59</v>
      </c>
      <c r="B65" s="49"/>
      <c r="C65" s="49"/>
      <c r="D65" s="50"/>
      <c r="E65" s="114"/>
      <c r="F65" s="51"/>
      <c r="G65" s="51"/>
      <c r="H65" s="220"/>
      <c r="I65" s="123"/>
      <c r="J65" s="98" t="e">
        <f>IF(AND(Q65="",#REF!&gt;0,#REF!&lt;5),K65,)</f>
        <v>#REF!</v>
      </c>
      <c r="K65" s="96" t="str">
        <f>IF(D65="","ZZZ9",IF(AND(#REF!&gt;0,#REF!&lt;5),D65&amp;#REF!,D65&amp;"9"))</f>
        <v>ZZZ9</v>
      </c>
      <c r="L65" s="100">
        <f t="shared" si="0"/>
        <v>999</v>
      </c>
      <c r="M65" s="122">
        <f t="shared" si="1"/>
        <v>999</v>
      </c>
      <c r="N65" s="119"/>
      <c r="O65" s="51"/>
      <c r="P65" s="66">
        <f t="shared" si="2"/>
        <v>999</v>
      </c>
      <c r="Q65" s="51"/>
    </row>
    <row r="66" spans="1:17" s="11" customFormat="1" ht="18.899999999999999" customHeight="1" x14ac:dyDescent="0.25">
      <c r="A66" s="101">
        <v>60</v>
      </c>
      <c r="B66" s="49"/>
      <c r="C66" s="49"/>
      <c r="D66" s="50"/>
      <c r="E66" s="114"/>
      <c r="F66" s="51"/>
      <c r="G66" s="51"/>
      <c r="H66" s="220"/>
      <c r="I66" s="123"/>
      <c r="J66" s="98" t="e">
        <f>IF(AND(Q66="",#REF!&gt;0,#REF!&lt;5),K66,)</f>
        <v>#REF!</v>
      </c>
      <c r="K66" s="96" t="str">
        <f>IF(D66="","ZZZ9",IF(AND(#REF!&gt;0,#REF!&lt;5),D66&amp;#REF!,D66&amp;"9"))</f>
        <v>ZZZ9</v>
      </c>
      <c r="L66" s="100">
        <f t="shared" si="0"/>
        <v>999</v>
      </c>
      <c r="M66" s="122">
        <f t="shared" si="1"/>
        <v>999</v>
      </c>
      <c r="N66" s="119"/>
      <c r="O66" s="51"/>
      <c r="P66" s="66">
        <f t="shared" si="2"/>
        <v>999</v>
      </c>
      <c r="Q66" s="51"/>
    </row>
    <row r="67" spans="1:17" s="11" customFormat="1" ht="18.899999999999999" customHeight="1" x14ac:dyDescent="0.25">
      <c r="A67" s="101">
        <v>61</v>
      </c>
      <c r="B67" s="49"/>
      <c r="C67" s="49"/>
      <c r="D67" s="50"/>
      <c r="E67" s="114"/>
      <c r="F67" s="51"/>
      <c r="G67" s="51"/>
      <c r="H67" s="220"/>
      <c r="I67" s="123"/>
      <c r="J67" s="98" t="e">
        <f>IF(AND(Q67="",#REF!&gt;0,#REF!&lt;5),K67,)</f>
        <v>#REF!</v>
      </c>
      <c r="K67" s="96" t="str">
        <f>IF(D67="","ZZZ9",IF(AND(#REF!&gt;0,#REF!&lt;5),D67&amp;#REF!,D67&amp;"9"))</f>
        <v>ZZZ9</v>
      </c>
      <c r="L67" s="100">
        <f t="shared" si="0"/>
        <v>999</v>
      </c>
      <c r="M67" s="122">
        <f t="shared" si="1"/>
        <v>999</v>
      </c>
      <c r="N67" s="119"/>
      <c r="O67" s="51"/>
      <c r="P67" s="66">
        <f t="shared" si="2"/>
        <v>999</v>
      </c>
      <c r="Q67" s="51"/>
    </row>
    <row r="68" spans="1:17" s="11" customFormat="1" ht="18.899999999999999" customHeight="1" x14ac:dyDescent="0.25">
      <c r="A68" s="101">
        <v>62</v>
      </c>
      <c r="B68" s="49"/>
      <c r="C68" s="49"/>
      <c r="D68" s="50"/>
      <c r="E68" s="114"/>
      <c r="F68" s="51"/>
      <c r="G68" s="51"/>
      <c r="H68" s="220"/>
      <c r="I68" s="123"/>
      <c r="J68" s="98" t="e">
        <f>IF(AND(Q68="",#REF!&gt;0,#REF!&lt;5),K68,)</f>
        <v>#REF!</v>
      </c>
      <c r="K68" s="96" t="str">
        <f>IF(D68="","ZZZ9",IF(AND(#REF!&gt;0,#REF!&lt;5),D68&amp;#REF!,D68&amp;"9"))</f>
        <v>ZZZ9</v>
      </c>
      <c r="L68" s="100">
        <f t="shared" si="0"/>
        <v>999</v>
      </c>
      <c r="M68" s="122">
        <f t="shared" si="1"/>
        <v>999</v>
      </c>
      <c r="N68" s="119"/>
      <c r="O68" s="51"/>
      <c r="P68" s="66">
        <f t="shared" si="2"/>
        <v>999</v>
      </c>
      <c r="Q68" s="51"/>
    </row>
    <row r="69" spans="1:17" s="11" customFormat="1" ht="18.899999999999999" customHeight="1" x14ac:dyDescent="0.25">
      <c r="A69" s="101">
        <v>63</v>
      </c>
      <c r="B69" s="49"/>
      <c r="C69" s="49"/>
      <c r="D69" s="50"/>
      <c r="E69" s="114"/>
      <c r="F69" s="51"/>
      <c r="G69" s="51"/>
      <c r="H69" s="220"/>
      <c r="I69" s="123"/>
      <c r="J69" s="98" t="e">
        <f>IF(AND(Q69="",#REF!&gt;0,#REF!&lt;5),K69,)</f>
        <v>#REF!</v>
      </c>
      <c r="K69" s="96" t="str">
        <f>IF(D69="","ZZZ9",IF(AND(#REF!&gt;0,#REF!&lt;5),D69&amp;#REF!,D69&amp;"9"))</f>
        <v>ZZZ9</v>
      </c>
      <c r="L69" s="100">
        <f t="shared" si="0"/>
        <v>999</v>
      </c>
      <c r="M69" s="122">
        <f t="shared" si="1"/>
        <v>999</v>
      </c>
      <c r="N69" s="119"/>
      <c r="O69" s="51"/>
      <c r="P69" s="66">
        <f t="shared" si="2"/>
        <v>999</v>
      </c>
      <c r="Q69" s="51"/>
    </row>
    <row r="70" spans="1:17" s="11" customFormat="1" ht="18.899999999999999" customHeight="1" x14ac:dyDescent="0.25">
      <c r="A70" s="101">
        <v>64</v>
      </c>
      <c r="B70" s="49"/>
      <c r="C70" s="49"/>
      <c r="D70" s="50"/>
      <c r="E70" s="114"/>
      <c r="F70" s="51"/>
      <c r="G70" s="51"/>
      <c r="H70" s="220"/>
      <c r="I70" s="123"/>
      <c r="J70" s="98" t="e">
        <f>IF(AND(Q70="",#REF!&gt;0,#REF!&lt;5),K70,)</f>
        <v>#REF!</v>
      </c>
      <c r="K70" s="96" t="str">
        <f>IF(D70="","ZZZ9",IF(AND(#REF!&gt;0,#REF!&lt;5),D70&amp;#REF!,D70&amp;"9"))</f>
        <v>ZZZ9</v>
      </c>
      <c r="L70" s="100">
        <f t="shared" si="0"/>
        <v>999</v>
      </c>
      <c r="M70" s="122">
        <f t="shared" si="1"/>
        <v>999</v>
      </c>
      <c r="N70" s="119"/>
      <c r="O70" s="51"/>
      <c r="P70" s="66">
        <f t="shared" si="2"/>
        <v>999</v>
      </c>
      <c r="Q70" s="51"/>
    </row>
    <row r="71" spans="1:17" s="11" customFormat="1" ht="18.899999999999999" customHeight="1" x14ac:dyDescent="0.25">
      <c r="A71" s="101">
        <v>65</v>
      </c>
      <c r="B71" s="49"/>
      <c r="C71" s="49"/>
      <c r="D71" s="50"/>
      <c r="E71" s="114"/>
      <c r="F71" s="51"/>
      <c r="G71" s="51"/>
      <c r="H71" s="220"/>
      <c r="I71" s="123"/>
      <c r="J71" s="98" t="e">
        <f>IF(AND(Q71="",#REF!&gt;0,#REF!&lt;5),K71,)</f>
        <v>#REF!</v>
      </c>
      <c r="K71" s="96" t="str">
        <f>IF(D71="","ZZZ9",IF(AND(#REF!&gt;0,#REF!&lt;5),D71&amp;#REF!,D71&amp;"9"))</f>
        <v>ZZZ9</v>
      </c>
      <c r="L71" s="100">
        <f t="shared" si="0"/>
        <v>999</v>
      </c>
      <c r="M71" s="122">
        <f t="shared" si="1"/>
        <v>999</v>
      </c>
      <c r="N71" s="119"/>
      <c r="O71" s="51"/>
      <c r="P71" s="66">
        <f t="shared" si="2"/>
        <v>999</v>
      </c>
      <c r="Q71" s="51"/>
    </row>
    <row r="72" spans="1:17" s="11" customFormat="1" ht="18.899999999999999" customHeight="1" x14ac:dyDescent="0.25">
      <c r="A72" s="101">
        <v>66</v>
      </c>
      <c r="B72" s="49"/>
      <c r="C72" s="49"/>
      <c r="D72" s="50"/>
      <c r="E72" s="114"/>
      <c r="F72" s="51"/>
      <c r="G72" s="51"/>
      <c r="H72" s="220"/>
      <c r="I72" s="123"/>
      <c r="J72" s="98" t="e">
        <f>IF(AND(Q72="",#REF!&gt;0,#REF!&lt;5),K72,)</f>
        <v>#REF!</v>
      </c>
      <c r="K72" s="96" t="str">
        <f>IF(D72="","ZZZ9",IF(AND(#REF!&gt;0,#REF!&lt;5),D72&amp;#REF!,D72&amp;"9"))</f>
        <v>ZZZ9</v>
      </c>
      <c r="L72" s="100">
        <f t="shared" si="0"/>
        <v>999</v>
      </c>
      <c r="M72" s="122">
        <f t="shared" si="1"/>
        <v>999</v>
      </c>
      <c r="N72" s="119"/>
      <c r="O72" s="51"/>
      <c r="P72" s="66">
        <f t="shared" si="2"/>
        <v>999</v>
      </c>
      <c r="Q72" s="51"/>
    </row>
    <row r="73" spans="1:17" s="11" customFormat="1" ht="18.899999999999999" customHeight="1" x14ac:dyDescent="0.25">
      <c r="A73" s="101">
        <v>67</v>
      </c>
      <c r="B73" s="49"/>
      <c r="C73" s="49"/>
      <c r="D73" s="50"/>
      <c r="E73" s="114"/>
      <c r="F73" s="51"/>
      <c r="G73" s="51"/>
      <c r="H73" s="220"/>
      <c r="I73" s="123"/>
      <c r="J73" s="98" t="e">
        <f>IF(AND(Q73="",#REF!&gt;0,#REF!&lt;5),K73,)</f>
        <v>#REF!</v>
      </c>
      <c r="K73" s="96" t="str">
        <f>IF(D73="","ZZZ9",IF(AND(#REF!&gt;0,#REF!&lt;5),D73&amp;#REF!,D73&amp;"9"))</f>
        <v>ZZZ9</v>
      </c>
      <c r="L73" s="100">
        <f t="shared" si="0"/>
        <v>999</v>
      </c>
      <c r="M73" s="122">
        <f t="shared" si="1"/>
        <v>999</v>
      </c>
      <c r="N73" s="119"/>
      <c r="O73" s="51"/>
      <c r="P73" s="66">
        <f t="shared" si="2"/>
        <v>999</v>
      </c>
      <c r="Q73" s="51"/>
    </row>
    <row r="74" spans="1:17" s="11" customFormat="1" ht="18.899999999999999" customHeight="1" x14ac:dyDescent="0.25">
      <c r="A74" s="101">
        <v>68</v>
      </c>
      <c r="B74" s="49"/>
      <c r="C74" s="49"/>
      <c r="D74" s="50"/>
      <c r="E74" s="114"/>
      <c r="F74" s="51"/>
      <c r="G74" s="51"/>
      <c r="H74" s="220"/>
      <c r="I74" s="123"/>
      <c r="J74" s="98" t="e">
        <f>IF(AND(Q74="",#REF!&gt;0,#REF!&lt;5),K74,)</f>
        <v>#REF!</v>
      </c>
      <c r="K74" s="96" t="str">
        <f>IF(D74="","ZZZ9",IF(AND(#REF!&gt;0,#REF!&lt;5),D74&amp;#REF!,D74&amp;"9"))</f>
        <v>ZZZ9</v>
      </c>
      <c r="L74" s="100">
        <f t="shared" si="0"/>
        <v>999</v>
      </c>
      <c r="M74" s="122">
        <f t="shared" si="1"/>
        <v>999</v>
      </c>
      <c r="N74" s="119"/>
      <c r="O74" s="51"/>
      <c r="P74" s="66">
        <f t="shared" si="2"/>
        <v>999</v>
      </c>
      <c r="Q74" s="51"/>
    </row>
    <row r="75" spans="1:17" s="11" customFormat="1" ht="18.899999999999999" customHeight="1" x14ac:dyDescent="0.25">
      <c r="A75" s="101">
        <v>69</v>
      </c>
      <c r="B75" s="49"/>
      <c r="C75" s="49"/>
      <c r="D75" s="50"/>
      <c r="E75" s="114"/>
      <c r="F75" s="51"/>
      <c r="G75" s="51"/>
      <c r="H75" s="220"/>
      <c r="I75" s="123"/>
      <c r="J75" s="98" t="e">
        <f>IF(AND(Q75="",#REF!&gt;0,#REF!&lt;5),K75,)</f>
        <v>#REF!</v>
      </c>
      <c r="K75" s="96" t="str">
        <f>IF(D75="","ZZZ9",IF(AND(#REF!&gt;0,#REF!&lt;5),D75&amp;#REF!,D75&amp;"9"))</f>
        <v>ZZZ9</v>
      </c>
      <c r="L75" s="100">
        <f t="shared" si="0"/>
        <v>999</v>
      </c>
      <c r="M75" s="122">
        <f t="shared" si="1"/>
        <v>999</v>
      </c>
      <c r="N75" s="119"/>
      <c r="O75" s="51"/>
      <c r="P75" s="66">
        <f t="shared" si="2"/>
        <v>999</v>
      </c>
      <c r="Q75" s="51"/>
    </row>
    <row r="76" spans="1:17" s="11" customFormat="1" ht="18.899999999999999" customHeight="1" x14ac:dyDescent="0.25">
      <c r="A76" s="101">
        <v>70</v>
      </c>
      <c r="B76" s="49"/>
      <c r="C76" s="49"/>
      <c r="D76" s="50"/>
      <c r="E76" s="114"/>
      <c r="F76" s="51"/>
      <c r="G76" s="51"/>
      <c r="H76" s="220"/>
      <c r="I76" s="123"/>
      <c r="J76" s="98" t="e">
        <f>IF(AND(Q76="",#REF!&gt;0,#REF!&lt;5),K76,)</f>
        <v>#REF!</v>
      </c>
      <c r="K76" s="96" t="str">
        <f>IF(D76="","ZZZ9",IF(AND(#REF!&gt;0,#REF!&lt;5),D76&amp;#REF!,D76&amp;"9"))</f>
        <v>ZZZ9</v>
      </c>
      <c r="L76" s="100">
        <f t="shared" si="0"/>
        <v>999</v>
      </c>
      <c r="M76" s="122">
        <f t="shared" si="1"/>
        <v>999</v>
      </c>
      <c r="N76" s="119"/>
      <c r="O76" s="51"/>
      <c r="P76" s="66">
        <f t="shared" si="2"/>
        <v>999</v>
      </c>
      <c r="Q76" s="51"/>
    </row>
    <row r="77" spans="1:17" s="11" customFormat="1" ht="18.899999999999999" customHeight="1" x14ac:dyDescent="0.25">
      <c r="A77" s="101">
        <v>71</v>
      </c>
      <c r="B77" s="49"/>
      <c r="C77" s="49"/>
      <c r="D77" s="50"/>
      <c r="E77" s="114"/>
      <c r="F77" s="51"/>
      <c r="G77" s="51"/>
      <c r="H77" s="220"/>
      <c r="I77" s="123"/>
      <c r="J77" s="98" t="e">
        <f>IF(AND(Q77="",#REF!&gt;0,#REF!&lt;5),K77,)</f>
        <v>#REF!</v>
      </c>
      <c r="K77" s="96" t="str">
        <f>IF(D77="","ZZZ9",IF(AND(#REF!&gt;0,#REF!&lt;5),D77&amp;#REF!,D77&amp;"9"))</f>
        <v>ZZZ9</v>
      </c>
      <c r="L77" s="100">
        <f t="shared" si="0"/>
        <v>999</v>
      </c>
      <c r="M77" s="122">
        <f t="shared" si="1"/>
        <v>999</v>
      </c>
      <c r="N77" s="119"/>
      <c r="O77" s="51"/>
      <c r="P77" s="66">
        <f t="shared" si="2"/>
        <v>999</v>
      </c>
      <c r="Q77" s="51"/>
    </row>
    <row r="78" spans="1:17" s="11" customFormat="1" ht="18.899999999999999" customHeight="1" x14ac:dyDescent="0.25">
      <c r="A78" s="101">
        <v>72</v>
      </c>
      <c r="B78" s="49"/>
      <c r="C78" s="49"/>
      <c r="D78" s="50"/>
      <c r="E78" s="114"/>
      <c r="F78" s="51"/>
      <c r="G78" s="51"/>
      <c r="H78" s="220"/>
      <c r="I78" s="123"/>
      <c r="J78" s="98" t="e">
        <f>IF(AND(Q78="",#REF!&gt;0,#REF!&lt;5),K78,)</f>
        <v>#REF!</v>
      </c>
      <c r="K78" s="96" t="str">
        <f>IF(D78="","ZZZ9",IF(AND(#REF!&gt;0,#REF!&lt;5),D78&amp;#REF!,D78&amp;"9"))</f>
        <v>ZZZ9</v>
      </c>
      <c r="L78" s="100">
        <f t="shared" si="0"/>
        <v>999</v>
      </c>
      <c r="M78" s="122">
        <f t="shared" si="1"/>
        <v>999</v>
      </c>
      <c r="N78" s="119"/>
      <c r="O78" s="51"/>
      <c r="P78" s="66">
        <f t="shared" si="2"/>
        <v>999</v>
      </c>
      <c r="Q78" s="51"/>
    </row>
    <row r="79" spans="1:17" s="11" customFormat="1" ht="18.899999999999999" customHeight="1" x14ac:dyDescent="0.25">
      <c r="A79" s="101">
        <v>73</v>
      </c>
      <c r="B79" s="49"/>
      <c r="C79" s="49"/>
      <c r="D79" s="50"/>
      <c r="E79" s="114"/>
      <c r="F79" s="51"/>
      <c r="G79" s="51"/>
      <c r="H79" s="220"/>
      <c r="I79" s="123"/>
      <c r="J79" s="98" t="e">
        <f>IF(AND(Q79="",#REF!&gt;0,#REF!&lt;5),K79,)</f>
        <v>#REF!</v>
      </c>
      <c r="K79" s="96" t="str">
        <f>IF(D79="","ZZZ9",IF(AND(#REF!&gt;0,#REF!&lt;5),D79&amp;#REF!,D79&amp;"9"))</f>
        <v>ZZZ9</v>
      </c>
      <c r="L79" s="100">
        <f t="shared" si="0"/>
        <v>999</v>
      </c>
      <c r="M79" s="122">
        <f t="shared" si="1"/>
        <v>999</v>
      </c>
      <c r="N79" s="119"/>
      <c r="O79" s="51"/>
      <c r="P79" s="66">
        <f t="shared" si="2"/>
        <v>999</v>
      </c>
      <c r="Q79" s="51"/>
    </row>
    <row r="80" spans="1:17" s="11" customFormat="1" ht="18.899999999999999" customHeight="1" x14ac:dyDescent="0.25">
      <c r="A80" s="101">
        <v>74</v>
      </c>
      <c r="B80" s="49"/>
      <c r="C80" s="49"/>
      <c r="D80" s="50"/>
      <c r="E80" s="114"/>
      <c r="F80" s="51"/>
      <c r="G80" s="51"/>
      <c r="H80" s="220"/>
      <c r="I80" s="123"/>
      <c r="J80" s="98" t="e">
        <f>IF(AND(Q80="",#REF!&gt;0,#REF!&lt;5),K80,)</f>
        <v>#REF!</v>
      </c>
      <c r="K80" s="96" t="str">
        <f>IF(D80="","ZZZ9",IF(AND(#REF!&gt;0,#REF!&lt;5),D80&amp;#REF!,D80&amp;"9"))</f>
        <v>ZZZ9</v>
      </c>
      <c r="L80" s="100">
        <f t="shared" si="0"/>
        <v>999</v>
      </c>
      <c r="M80" s="122">
        <f t="shared" si="1"/>
        <v>999</v>
      </c>
      <c r="N80" s="119"/>
      <c r="O80" s="51"/>
      <c r="P80" s="66">
        <f t="shared" si="2"/>
        <v>999</v>
      </c>
      <c r="Q80" s="51"/>
    </row>
    <row r="81" spans="1:17" s="11" customFormat="1" ht="18.899999999999999" customHeight="1" x14ac:dyDescent="0.25">
      <c r="A81" s="101">
        <v>75</v>
      </c>
      <c r="B81" s="49"/>
      <c r="C81" s="49"/>
      <c r="D81" s="50"/>
      <c r="E81" s="114"/>
      <c r="F81" s="51"/>
      <c r="G81" s="51"/>
      <c r="H81" s="220"/>
      <c r="I81" s="123"/>
      <c r="J81" s="98" t="e">
        <f>IF(AND(Q81="",#REF!&gt;0,#REF!&lt;5),K81,)</f>
        <v>#REF!</v>
      </c>
      <c r="K81" s="96" t="str">
        <f>IF(D81="","ZZZ9",IF(AND(#REF!&gt;0,#REF!&lt;5),D81&amp;#REF!,D81&amp;"9"))</f>
        <v>ZZZ9</v>
      </c>
      <c r="L81" s="100">
        <f t="shared" si="0"/>
        <v>999</v>
      </c>
      <c r="M81" s="122">
        <f t="shared" si="1"/>
        <v>999</v>
      </c>
      <c r="N81" s="119"/>
      <c r="O81" s="51"/>
      <c r="P81" s="66">
        <f t="shared" si="2"/>
        <v>999</v>
      </c>
      <c r="Q81" s="51"/>
    </row>
    <row r="82" spans="1:17" s="11" customFormat="1" ht="18.899999999999999" customHeight="1" x14ac:dyDescent="0.25">
      <c r="A82" s="101">
        <v>76</v>
      </c>
      <c r="B82" s="49"/>
      <c r="C82" s="49"/>
      <c r="D82" s="50"/>
      <c r="E82" s="114"/>
      <c r="F82" s="51"/>
      <c r="G82" s="51"/>
      <c r="H82" s="220"/>
      <c r="I82" s="123"/>
      <c r="J82" s="98" t="e">
        <f>IF(AND(Q82="",#REF!&gt;0,#REF!&lt;5),K82,)</f>
        <v>#REF!</v>
      </c>
      <c r="K82" s="96" t="str">
        <f>IF(D82="","ZZZ9",IF(AND(#REF!&gt;0,#REF!&lt;5),D82&amp;#REF!,D82&amp;"9"))</f>
        <v>ZZZ9</v>
      </c>
      <c r="L82" s="100">
        <f t="shared" si="0"/>
        <v>999</v>
      </c>
      <c r="M82" s="122">
        <f t="shared" si="1"/>
        <v>999</v>
      </c>
      <c r="N82" s="119"/>
      <c r="O82" s="51"/>
      <c r="P82" s="66">
        <f t="shared" si="2"/>
        <v>999</v>
      </c>
      <c r="Q82" s="51"/>
    </row>
    <row r="83" spans="1:17" s="11" customFormat="1" ht="18.899999999999999" customHeight="1" x14ac:dyDescent="0.25">
      <c r="A83" s="101">
        <v>77</v>
      </c>
      <c r="B83" s="49"/>
      <c r="C83" s="49"/>
      <c r="D83" s="50"/>
      <c r="E83" s="114"/>
      <c r="F83" s="51"/>
      <c r="G83" s="51"/>
      <c r="H83" s="220"/>
      <c r="I83" s="123"/>
      <c r="J83" s="98" t="e">
        <f>IF(AND(Q83="",#REF!&gt;0,#REF!&lt;5),K83,)</f>
        <v>#REF!</v>
      </c>
      <c r="K83" s="96" t="str">
        <f>IF(D83="","ZZZ9",IF(AND(#REF!&gt;0,#REF!&lt;5),D83&amp;#REF!,D83&amp;"9"))</f>
        <v>ZZZ9</v>
      </c>
      <c r="L83" s="100">
        <f t="shared" si="0"/>
        <v>999</v>
      </c>
      <c r="M83" s="122">
        <f t="shared" si="1"/>
        <v>999</v>
      </c>
      <c r="N83" s="119"/>
      <c r="O83" s="51"/>
      <c r="P83" s="66">
        <f t="shared" si="2"/>
        <v>999</v>
      </c>
      <c r="Q83" s="51"/>
    </row>
    <row r="84" spans="1:17" s="11" customFormat="1" ht="18.899999999999999" customHeight="1" x14ac:dyDescent="0.25">
      <c r="A84" s="101">
        <v>78</v>
      </c>
      <c r="B84" s="49"/>
      <c r="C84" s="49"/>
      <c r="D84" s="50"/>
      <c r="E84" s="114"/>
      <c r="F84" s="51"/>
      <c r="G84" s="51"/>
      <c r="H84" s="220"/>
      <c r="I84" s="123"/>
      <c r="J84" s="98" t="e">
        <f>IF(AND(Q84="",#REF!&gt;0,#REF!&lt;5),K84,)</f>
        <v>#REF!</v>
      </c>
      <c r="K84" s="96" t="str">
        <f>IF(D84="","ZZZ9",IF(AND(#REF!&gt;0,#REF!&lt;5),D84&amp;#REF!,D84&amp;"9"))</f>
        <v>ZZZ9</v>
      </c>
      <c r="L84" s="100">
        <f t="shared" si="0"/>
        <v>999</v>
      </c>
      <c r="M84" s="122">
        <f t="shared" si="1"/>
        <v>999</v>
      </c>
      <c r="N84" s="119"/>
      <c r="O84" s="51"/>
      <c r="P84" s="66">
        <f t="shared" si="2"/>
        <v>999</v>
      </c>
      <c r="Q84" s="51"/>
    </row>
    <row r="85" spans="1:17" s="11" customFormat="1" ht="18.899999999999999" customHeight="1" x14ac:dyDescent="0.25">
      <c r="A85" s="101">
        <v>79</v>
      </c>
      <c r="B85" s="49"/>
      <c r="C85" s="49"/>
      <c r="D85" s="50"/>
      <c r="E85" s="114"/>
      <c r="F85" s="51"/>
      <c r="G85" s="51"/>
      <c r="H85" s="220"/>
      <c r="I85" s="123"/>
      <c r="J85" s="98" t="e">
        <f>IF(AND(Q85="",#REF!&gt;0,#REF!&lt;5),K85,)</f>
        <v>#REF!</v>
      </c>
      <c r="K85" s="96" t="str">
        <f>IF(D85="","ZZZ9",IF(AND(#REF!&gt;0,#REF!&lt;5),D85&amp;#REF!,D85&amp;"9"))</f>
        <v>ZZZ9</v>
      </c>
      <c r="L85" s="100">
        <f t="shared" si="0"/>
        <v>999</v>
      </c>
      <c r="M85" s="122">
        <f t="shared" si="1"/>
        <v>999</v>
      </c>
      <c r="N85" s="119"/>
      <c r="O85" s="51"/>
      <c r="P85" s="66">
        <f t="shared" si="2"/>
        <v>999</v>
      </c>
      <c r="Q85" s="51"/>
    </row>
    <row r="86" spans="1:17" s="11" customFormat="1" ht="18.899999999999999" customHeight="1" x14ac:dyDescent="0.25">
      <c r="A86" s="101">
        <v>80</v>
      </c>
      <c r="B86" s="49"/>
      <c r="C86" s="49"/>
      <c r="D86" s="50"/>
      <c r="E86" s="114"/>
      <c r="F86" s="51"/>
      <c r="G86" s="51"/>
      <c r="H86" s="220"/>
      <c r="I86" s="123"/>
      <c r="J86" s="98" t="e">
        <f>IF(AND(Q86="",#REF!&gt;0,#REF!&lt;5),K86,)</f>
        <v>#REF!</v>
      </c>
      <c r="K86" s="96" t="str">
        <f>IF(D86="","ZZZ9",IF(AND(#REF!&gt;0,#REF!&lt;5),D86&amp;#REF!,D86&amp;"9"))</f>
        <v>ZZZ9</v>
      </c>
      <c r="L86" s="100">
        <f t="shared" si="0"/>
        <v>999</v>
      </c>
      <c r="M86" s="122">
        <f t="shared" si="1"/>
        <v>999</v>
      </c>
      <c r="N86" s="119"/>
      <c r="O86" s="51"/>
      <c r="P86" s="66">
        <f t="shared" si="2"/>
        <v>999</v>
      </c>
      <c r="Q86" s="51"/>
    </row>
    <row r="87" spans="1:17" s="11" customFormat="1" ht="18.899999999999999" customHeight="1" x14ac:dyDescent="0.25">
      <c r="A87" s="101">
        <v>81</v>
      </c>
      <c r="B87" s="49"/>
      <c r="C87" s="49"/>
      <c r="D87" s="50"/>
      <c r="E87" s="114"/>
      <c r="F87" s="51"/>
      <c r="G87" s="51"/>
      <c r="H87" s="220"/>
      <c r="I87" s="123"/>
      <c r="J87" s="98" t="e">
        <f>IF(AND(Q87="",#REF!&gt;0,#REF!&lt;5),K87,)</f>
        <v>#REF!</v>
      </c>
      <c r="K87" s="96" t="str">
        <f>IF(D87="","ZZZ9",IF(AND(#REF!&gt;0,#REF!&lt;5),D87&amp;#REF!,D87&amp;"9"))</f>
        <v>ZZZ9</v>
      </c>
      <c r="L87" s="100">
        <f t="shared" si="0"/>
        <v>999</v>
      </c>
      <c r="M87" s="122">
        <f t="shared" si="1"/>
        <v>999</v>
      </c>
      <c r="N87" s="119"/>
      <c r="O87" s="51"/>
      <c r="P87" s="66">
        <f t="shared" si="2"/>
        <v>999</v>
      </c>
      <c r="Q87" s="51"/>
    </row>
    <row r="88" spans="1:17" s="11" customFormat="1" ht="18.899999999999999" customHeight="1" x14ac:dyDescent="0.25">
      <c r="A88" s="101">
        <v>82</v>
      </c>
      <c r="B88" s="49"/>
      <c r="C88" s="49"/>
      <c r="D88" s="50"/>
      <c r="E88" s="114"/>
      <c r="F88" s="51"/>
      <c r="G88" s="51"/>
      <c r="H88" s="220"/>
      <c r="I88" s="123"/>
      <c r="J88" s="98" t="e">
        <f>IF(AND(Q88="",#REF!&gt;0,#REF!&lt;5),K88,)</f>
        <v>#REF!</v>
      </c>
      <c r="K88" s="96" t="str">
        <f>IF(D88="","ZZZ9",IF(AND(#REF!&gt;0,#REF!&lt;5),D88&amp;#REF!,D88&amp;"9"))</f>
        <v>ZZZ9</v>
      </c>
      <c r="L88" s="100">
        <f t="shared" si="0"/>
        <v>999</v>
      </c>
      <c r="M88" s="122">
        <f t="shared" si="1"/>
        <v>999</v>
      </c>
      <c r="N88" s="119"/>
      <c r="O88" s="51"/>
      <c r="P88" s="66">
        <f t="shared" si="2"/>
        <v>999</v>
      </c>
      <c r="Q88" s="51"/>
    </row>
    <row r="89" spans="1:17" s="11" customFormat="1" ht="18.899999999999999" customHeight="1" x14ac:dyDescent="0.25">
      <c r="A89" s="101">
        <v>83</v>
      </c>
      <c r="B89" s="49"/>
      <c r="C89" s="49"/>
      <c r="D89" s="50"/>
      <c r="E89" s="114"/>
      <c r="F89" s="51"/>
      <c r="G89" s="51"/>
      <c r="H89" s="220"/>
      <c r="I89" s="123"/>
      <c r="J89" s="98" t="e">
        <f>IF(AND(Q89="",#REF!&gt;0,#REF!&lt;5),K89,)</f>
        <v>#REF!</v>
      </c>
      <c r="K89" s="96" t="str">
        <f>IF(D89="","ZZZ9",IF(AND(#REF!&gt;0,#REF!&lt;5),D89&amp;#REF!,D89&amp;"9"))</f>
        <v>ZZZ9</v>
      </c>
      <c r="L89" s="100">
        <f t="shared" si="0"/>
        <v>999</v>
      </c>
      <c r="M89" s="122">
        <f t="shared" si="1"/>
        <v>999</v>
      </c>
      <c r="N89" s="119"/>
      <c r="O89" s="51"/>
      <c r="P89" s="66">
        <f t="shared" si="2"/>
        <v>999</v>
      </c>
      <c r="Q89" s="51"/>
    </row>
    <row r="90" spans="1:17" s="11" customFormat="1" ht="18.899999999999999" customHeight="1" x14ac:dyDescent="0.25">
      <c r="A90" s="101">
        <v>84</v>
      </c>
      <c r="B90" s="49"/>
      <c r="C90" s="49"/>
      <c r="D90" s="50"/>
      <c r="E90" s="114"/>
      <c r="F90" s="51"/>
      <c r="G90" s="51"/>
      <c r="H90" s="220"/>
      <c r="I90" s="123"/>
      <c r="J90" s="98" t="e">
        <f>IF(AND(Q90="",#REF!&gt;0,#REF!&lt;5),K90,)</f>
        <v>#REF!</v>
      </c>
      <c r="K90" s="96" t="str">
        <f>IF(D90="","ZZZ9",IF(AND(#REF!&gt;0,#REF!&lt;5),D90&amp;#REF!,D90&amp;"9"))</f>
        <v>ZZZ9</v>
      </c>
      <c r="L90" s="100">
        <f t="shared" si="0"/>
        <v>999</v>
      </c>
      <c r="M90" s="122">
        <f t="shared" si="1"/>
        <v>999</v>
      </c>
      <c r="N90" s="119"/>
      <c r="O90" s="51"/>
      <c r="P90" s="66">
        <f t="shared" si="2"/>
        <v>999</v>
      </c>
      <c r="Q90" s="51"/>
    </row>
    <row r="91" spans="1:17" s="11" customFormat="1" ht="18.899999999999999" customHeight="1" x14ac:dyDescent="0.25">
      <c r="A91" s="101">
        <v>85</v>
      </c>
      <c r="B91" s="49"/>
      <c r="C91" s="49"/>
      <c r="D91" s="50"/>
      <c r="E91" s="114"/>
      <c r="F91" s="51"/>
      <c r="G91" s="51"/>
      <c r="H91" s="220"/>
      <c r="I91" s="123"/>
      <c r="J91" s="98" t="e">
        <f>IF(AND(Q91="",#REF!&gt;0,#REF!&lt;5),K91,)</f>
        <v>#REF!</v>
      </c>
      <c r="K91" s="96" t="str">
        <f>IF(D91="","ZZZ9",IF(AND(#REF!&gt;0,#REF!&lt;5),D91&amp;#REF!,D91&amp;"9"))</f>
        <v>ZZZ9</v>
      </c>
      <c r="L91" s="100">
        <f t="shared" si="0"/>
        <v>999</v>
      </c>
      <c r="M91" s="122">
        <f t="shared" si="1"/>
        <v>999</v>
      </c>
      <c r="N91" s="119"/>
      <c r="O91" s="51"/>
      <c r="P91" s="66">
        <f t="shared" si="2"/>
        <v>999</v>
      </c>
      <c r="Q91" s="51"/>
    </row>
    <row r="92" spans="1:17" s="11" customFormat="1" ht="18.899999999999999" customHeight="1" x14ac:dyDescent="0.25">
      <c r="A92" s="101">
        <v>86</v>
      </c>
      <c r="B92" s="49"/>
      <c r="C92" s="49"/>
      <c r="D92" s="50"/>
      <c r="E92" s="114"/>
      <c r="F92" s="51"/>
      <c r="G92" s="51"/>
      <c r="H92" s="220"/>
      <c r="I92" s="123"/>
      <c r="J92" s="98" t="e">
        <f>IF(AND(Q92="",#REF!&gt;0,#REF!&lt;5),K92,)</f>
        <v>#REF!</v>
      </c>
      <c r="K92" s="96" t="str">
        <f>IF(D92="","ZZZ9",IF(AND(#REF!&gt;0,#REF!&lt;5),D92&amp;#REF!,D92&amp;"9"))</f>
        <v>ZZZ9</v>
      </c>
      <c r="L92" s="100">
        <f t="shared" si="0"/>
        <v>999</v>
      </c>
      <c r="M92" s="122">
        <f t="shared" si="1"/>
        <v>999</v>
      </c>
      <c r="N92" s="119"/>
      <c r="O92" s="51"/>
      <c r="P92" s="66">
        <f t="shared" si="2"/>
        <v>999</v>
      </c>
      <c r="Q92" s="51"/>
    </row>
    <row r="93" spans="1:17" s="11" customFormat="1" ht="18.899999999999999" customHeight="1" x14ac:dyDescent="0.25">
      <c r="A93" s="101">
        <v>87</v>
      </c>
      <c r="B93" s="49"/>
      <c r="C93" s="49"/>
      <c r="D93" s="50"/>
      <c r="E93" s="114"/>
      <c r="F93" s="51"/>
      <c r="G93" s="51"/>
      <c r="H93" s="220"/>
      <c r="I93" s="123"/>
      <c r="J93" s="98" t="e">
        <f>IF(AND(Q93="",#REF!&gt;0,#REF!&lt;5),K93,)</f>
        <v>#REF!</v>
      </c>
      <c r="K93" s="96" t="str">
        <f>IF(D93="","ZZZ9",IF(AND(#REF!&gt;0,#REF!&lt;5),D93&amp;#REF!,D93&amp;"9"))</f>
        <v>ZZZ9</v>
      </c>
      <c r="L93" s="100">
        <f t="shared" si="0"/>
        <v>999</v>
      </c>
      <c r="M93" s="122">
        <f t="shared" si="1"/>
        <v>999</v>
      </c>
      <c r="N93" s="119"/>
      <c r="O93" s="51"/>
      <c r="P93" s="66">
        <f t="shared" si="2"/>
        <v>999</v>
      </c>
      <c r="Q93" s="51"/>
    </row>
    <row r="94" spans="1:17" s="11" customFormat="1" ht="18.899999999999999" customHeight="1" x14ac:dyDescent="0.25">
      <c r="A94" s="101">
        <v>88</v>
      </c>
      <c r="B94" s="49"/>
      <c r="C94" s="49"/>
      <c r="D94" s="50"/>
      <c r="E94" s="114"/>
      <c r="F94" s="51"/>
      <c r="G94" s="51"/>
      <c r="H94" s="220"/>
      <c r="I94" s="123"/>
      <c r="J94" s="98" t="e">
        <f>IF(AND(Q94="",#REF!&gt;0,#REF!&lt;5),K94,)</f>
        <v>#REF!</v>
      </c>
      <c r="K94" s="96" t="str">
        <f>IF(D94="","ZZZ9",IF(AND(#REF!&gt;0,#REF!&lt;5),D94&amp;#REF!,D94&amp;"9"))</f>
        <v>ZZZ9</v>
      </c>
      <c r="L94" s="100">
        <f t="shared" si="0"/>
        <v>999</v>
      </c>
      <c r="M94" s="122">
        <f t="shared" si="1"/>
        <v>999</v>
      </c>
      <c r="N94" s="119"/>
      <c r="O94" s="51"/>
      <c r="P94" s="66">
        <f t="shared" si="2"/>
        <v>999</v>
      </c>
      <c r="Q94" s="51"/>
    </row>
    <row r="95" spans="1:17" s="11" customFormat="1" ht="18.899999999999999" customHeight="1" x14ac:dyDescent="0.25">
      <c r="A95" s="101">
        <v>89</v>
      </c>
      <c r="B95" s="49"/>
      <c r="C95" s="49"/>
      <c r="D95" s="50"/>
      <c r="E95" s="114"/>
      <c r="F95" s="51"/>
      <c r="G95" s="51"/>
      <c r="H95" s="220"/>
      <c r="I95" s="123"/>
      <c r="J95" s="98" t="e">
        <f>IF(AND(Q95="",#REF!&gt;0,#REF!&lt;5),K95,)</f>
        <v>#REF!</v>
      </c>
      <c r="K95" s="96" t="str">
        <f>IF(D95="","ZZZ9",IF(AND(#REF!&gt;0,#REF!&lt;5),D95&amp;#REF!,D95&amp;"9"))</f>
        <v>ZZZ9</v>
      </c>
      <c r="L95" s="100">
        <f t="shared" si="0"/>
        <v>999</v>
      </c>
      <c r="M95" s="122">
        <f t="shared" si="1"/>
        <v>999</v>
      </c>
      <c r="N95" s="119"/>
      <c r="O95" s="51"/>
      <c r="P95" s="66">
        <f t="shared" si="2"/>
        <v>999</v>
      </c>
      <c r="Q95" s="51"/>
    </row>
    <row r="96" spans="1:17" s="11" customFormat="1" ht="18.899999999999999" customHeight="1" x14ac:dyDescent="0.25">
      <c r="A96" s="101">
        <v>90</v>
      </c>
      <c r="B96" s="49"/>
      <c r="C96" s="49"/>
      <c r="D96" s="50"/>
      <c r="E96" s="114"/>
      <c r="F96" s="51"/>
      <c r="G96" s="51"/>
      <c r="H96" s="220"/>
      <c r="I96" s="123"/>
      <c r="J96" s="98" t="e">
        <f>IF(AND(Q96="",#REF!&gt;0,#REF!&lt;5),K96,)</f>
        <v>#REF!</v>
      </c>
      <c r="K96" s="96" t="str">
        <f>IF(D96="","ZZZ9",IF(AND(#REF!&gt;0,#REF!&lt;5),D96&amp;#REF!,D96&amp;"9"))</f>
        <v>ZZZ9</v>
      </c>
      <c r="L96" s="100">
        <f t="shared" si="0"/>
        <v>999</v>
      </c>
      <c r="M96" s="122">
        <f t="shared" si="1"/>
        <v>999</v>
      </c>
      <c r="N96" s="119"/>
      <c r="O96" s="51"/>
      <c r="P96" s="66">
        <f t="shared" si="2"/>
        <v>999</v>
      </c>
      <c r="Q96" s="51"/>
    </row>
    <row r="97" spans="1:17" s="11" customFormat="1" ht="18.899999999999999" customHeight="1" x14ac:dyDescent="0.25">
      <c r="A97" s="101">
        <v>91</v>
      </c>
      <c r="B97" s="49"/>
      <c r="C97" s="49"/>
      <c r="D97" s="50"/>
      <c r="E97" s="114"/>
      <c r="F97" s="51"/>
      <c r="G97" s="51"/>
      <c r="H97" s="220"/>
      <c r="I97" s="123"/>
      <c r="J97" s="98" t="e">
        <f>IF(AND(Q97="",#REF!&gt;0,#REF!&lt;5),K97,)</f>
        <v>#REF!</v>
      </c>
      <c r="K97" s="96" t="str">
        <f>IF(D97="","ZZZ9",IF(AND(#REF!&gt;0,#REF!&lt;5),D97&amp;#REF!,D97&amp;"9"))</f>
        <v>ZZZ9</v>
      </c>
      <c r="L97" s="100">
        <f t="shared" si="0"/>
        <v>999</v>
      </c>
      <c r="M97" s="122">
        <f t="shared" si="1"/>
        <v>999</v>
      </c>
      <c r="N97" s="119"/>
      <c r="O97" s="51"/>
      <c r="P97" s="66">
        <f t="shared" si="2"/>
        <v>999</v>
      </c>
      <c r="Q97" s="51"/>
    </row>
    <row r="98" spans="1:17" s="11" customFormat="1" ht="18.899999999999999" customHeight="1" x14ac:dyDescent="0.25">
      <c r="A98" s="101">
        <v>92</v>
      </c>
      <c r="B98" s="49"/>
      <c r="C98" s="49"/>
      <c r="D98" s="50"/>
      <c r="E98" s="114"/>
      <c r="F98" s="51"/>
      <c r="G98" s="51"/>
      <c r="H98" s="220"/>
      <c r="I98" s="123"/>
      <c r="J98" s="98" t="e">
        <f>IF(AND(Q98="",#REF!&gt;0,#REF!&lt;5),K98,)</f>
        <v>#REF!</v>
      </c>
      <c r="K98" s="96" t="str">
        <f>IF(D98="","ZZZ9",IF(AND(#REF!&gt;0,#REF!&lt;5),D98&amp;#REF!,D98&amp;"9"))</f>
        <v>ZZZ9</v>
      </c>
      <c r="L98" s="100">
        <f t="shared" si="0"/>
        <v>999</v>
      </c>
      <c r="M98" s="122">
        <f t="shared" si="1"/>
        <v>999</v>
      </c>
      <c r="N98" s="119"/>
      <c r="O98" s="51"/>
      <c r="P98" s="66">
        <f t="shared" si="2"/>
        <v>999</v>
      </c>
      <c r="Q98" s="51"/>
    </row>
    <row r="99" spans="1:17" s="11" customFormat="1" ht="18.899999999999999" customHeight="1" x14ac:dyDescent="0.25">
      <c r="A99" s="101">
        <v>93</v>
      </c>
      <c r="B99" s="49"/>
      <c r="C99" s="49"/>
      <c r="D99" s="50"/>
      <c r="E99" s="114"/>
      <c r="F99" s="51"/>
      <c r="G99" s="51"/>
      <c r="H99" s="220"/>
      <c r="I99" s="123"/>
      <c r="J99" s="98" t="e">
        <f>IF(AND(Q99="",#REF!&gt;0,#REF!&lt;5),K99,)</f>
        <v>#REF!</v>
      </c>
      <c r="K99" s="96" t="str">
        <f>IF(D99="","ZZZ9",IF(AND(#REF!&gt;0,#REF!&lt;5),D99&amp;#REF!,D99&amp;"9"))</f>
        <v>ZZZ9</v>
      </c>
      <c r="L99" s="100">
        <f t="shared" si="0"/>
        <v>999</v>
      </c>
      <c r="M99" s="122">
        <f t="shared" si="1"/>
        <v>999</v>
      </c>
      <c r="N99" s="119"/>
      <c r="O99" s="51"/>
      <c r="P99" s="66">
        <f t="shared" si="2"/>
        <v>999</v>
      </c>
      <c r="Q99" s="51"/>
    </row>
    <row r="100" spans="1:17" s="11" customFormat="1" ht="18.899999999999999" customHeight="1" x14ac:dyDescent="0.25">
      <c r="A100" s="101">
        <v>94</v>
      </c>
      <c r="B100" s="49"/>
      <c r="C100" s="49"/>
      <c r="D100" s="50"/>
      <c r="E100" s="114"/>
      <c r="F100" s="51"/>
      <c r="G100" s="51"/>
      <c r="H100" s="220"/>
      <c r="I100" s="123"/>
      <c r="J100" s="98" t="e">
        <f>IF(AND(Q100="",#REF!&gt;0,#REF!&lt;5),K100,)</f>
        <v>#REF!</v>
      </c>
      <c r="K100" s="96" t="str">
        <f>IF(D100="","ZZZ9",IF(AND(#REF!&gt;0,#REF!&lt;5),D100&amp;#REF!,D100&amp;"9"))</f>
        <v>ZZZ9</v>
      </c>
      <c r="L100" s="100">
        <f t="shared" si="0"/>
        <v>999</v>
      </c>
      <c r="M100" s="122">
        <f t="shared" si="1"/>
        <v>999</v>
      </c>
      <c r="N100" s="119"/>
      <c r="O100" s="51"/>
      <c r="P100" s="66">
        <f t="shared" si="2"/>
        <v>999</v>
      </c>
      <c r="Q100" s="51"/>
    </row>
    <row r="101" spans="1:17" s="11" customFormat="1" ht="18.899999999999999" customHeight="1" x14ac:dyDescent="0.25">
      <c r="A101" s="101">
        <v>95</v>
      </c>
      <c r="B101" s="49"/>
      <c r="C101" s="49"/>
      <c r="D101" s="50"/>
      <c r="E101" s="114"/>
      <c r="F101" s="51"/>
      <c r="G101" s="51"/>
      <c r="H101" s="220"/>
      <c r="I101" s="123"/>
      <c r="J101" s="98" t="e">
        <f>IF(AND(Q101="",#REF!&gt;0,#REF!&lt;5),K101,)</f>
        <v>#REF!</v>
      </c>
      <c r="K101" s="96" t="str">
        <f>IF(D101="","ZZZ9",IF(AND(#REF!&gt;0,#REF!&lt;5),D101&amp;#REF!,D101&amp;"9"))</f>
        <v>ZZZ9</v>
      </c>
      <c r="L101" s="100">
        <f t="shared" si="0"/>
        <v>999</v>
      </c>
      <c r="M101" s="122">
        <f t="shared" si="1"/>
        <v>999</v>
      </c>
      <c r="N101" s="119"/>
      <c r="O101" s="51"/>
      <c r="P101" s="66">
        <f t="shared" si="2"/>
        <v>999</v>
      </c>
      <c r="Q101" s="51"/>
    </row>
    <row r="102" spans="1:17" s="11" customFormat="1" ht="18.899999999999999" customHeight="1" x14ac:dyDescent="0.25">
      <c r="A102" s="101">
        <v>96</v>
      </c>
      <c r="B102" s="49"/>
      <c r="C102" s="49"/>
      <c r="D102" s="50"/>
      <c r="E102" s="114"/>
      <c r="F102" s="51"/>
      <c r="G102" s="51"/>
      <c r="H102" s="220"/>
      <c r="I102" s="123"/>
      <c r="J102" s="98" t="e">
        <f>IF(AND(Q102="",#REF!&gt;0,#REF!&lt;5),K102,)</f>
        <v>#REF!</v>
      </c>
      <c r="K102" s="96" t="str">
        <f>IF(D102="","ZZZ9",IF(AND(#REF!&gt;0,#REF!&lt;5),D102&amp;#REF!,D102&amp;"9"))</f>
        <v>ZZZ9</v>
      </c>
      <c r="L102" s="100">
        <f t="shared" si="0"/>
        <v>999</v>
      </c>
      <c r="M102" s="122">
        <f t="shared" si="1"/>
        <v>999</v>
      </c>
      <c r="N102" s="119"/>
      <c r="O102" s="51"/>
      <c r="P102" s="66">
        <f t="shared" si="2"/>
        <v>999</v>
      </c>
      <c r="Q102" s="51"/>
    </row>
    <row r="103" spans="1:17" s="11" customFormat="1" ht="18.899999999999999" customHeight="1" x14ac:dyDescent="0.25">
      <c r="A103" s="101">
        <v>97</v>
      </c>
      <c r="B103" s="49"/>
      <c r="C103" s="49"/>
      <c r="D103" s="50"/>
      <c r="E103" s="114"/>
      <c r="F103" s="51"/>
      <c r="G103" s="51"/>
      <c r="H103" s="220"/>
      <c r="I103" s="123"/>
      <c r="J103" s="98" t="e">
        <f>IF(AND(Q103="",#REF!&gt;0,#REF!&lt;5),K103,)</f>
        <v>#REF!</v>
      </c>
      <c r="K103" s="96" t="str">
        <f>IF(D103="","ZZZ9",IF(AND(#REF!&gt;0,#REF!&lt;5),D103&amp;#REF!,D103&amp;"9"))</f>
        <v>ZZZ9</v>
      </c>
      <c r="L103" s="100">
        <f t="shared" si="0"/>
        <v>999</v>
      </c>
      <c r="M103" s="122">
        <f t="shared" si="1"/>
        <v>999</v>
      </c>
      <c r="N103" s="119"/>
      <c r="O103" s="51"/>
      <c r="P103" s="66">
        <f t="shared" si="2"/>
        <v>999</v>
      </c>
      <c r="Q103" s="51"/>
    </row>
    <row r="104" spans="1:17" s="11" customFormat="1" ht="18.899999999999999" customHeight="1" x14ac:dyDescent="0.25">
      <c r="A104" s="101">
        <v>98</v>
      </c>
      <c r="B104" s="49"/>
      <c r="C104" s="49"/>
      <c r="D104" s="50"/>
      <c r="E104" s="114"/>
      <c r="F104" s="51"/>
      <c r="G104" s="51"/>
      <c r="H104" s="220"/>
      <c r="I104" s="123"/>
      <c r="J104" s="98" t="e">
        <f>IF(AND(Q104="",#REF!&gt;0,#REF!&lt;5),K104,)</f>
        <v>#REF!</v>
      </c>
      <c r="K104" s="96" t="str">
        <f>IF(D104="","ZZZ9",IF(AND(#REF!&gt;0,#REF!&lt;5),D104&amp;#REF!,D104&amp;"9"))</f>
        <v>ZZZ9</v>
      </c>
      <c r="L104" s="100">
        <f t="shared" ref="L104:L156" si="3">IF(Q104="",999,Q104)</f>
        <v>999</v>
      </c>
      <c r="M104" s="122">
        <f t="shared" ref="M104:M156" si="4">IF(P104=999,999,1)</f>
        <v>999</v>
      </c>
      <c r="N104" s="119"/>
      <c r="O104" s="51"/>
      <c r="P104" s="66">
        <f t="shared" ref="P104:P156" si="5">IF(N104="DA",1,IF(N104="WC",2,IF(N104="SE",3,IF(N104="Q",4,IF(N104="LL",5,999)))))</f>
        <v>999</v>
      </c>
      <c r="Q104" s="51"/>
    </row>
    <row r="105" spans="1:17" s="11" customFormat="1" ht="18.899999999999999" customHeight="1" x14ac:dyDescent="0.25">
      <c r="A105" s="101">
        <v>99</v>
      </c>
      <c r="B105" s="49"/>
      <c r="C105" s="49"/>
      <c r="D105" s="50"/>
      <c r="E105" s="114"/>
      <c r="F105" s="51"/>
      <c r="G105" s="51"/>
      <c r="H105" s="220"/>
      <c r="I105" s="123"/>
      <c r="J105" s="98" t="e">
        <f>IF(AND(Q105="",#REF!&gt;0,#REF!&lt;5),K105,)</f>
        <v>#REF!</v>
      </c>
      <c r="K105" s="96" t="str">
        <f>IF(D105="","ZZZ9",IF(AND(#REF!&gt;0,#REF!&lt;5),D105&amp;#REF!,D105&amp;"9"))</f>
        <v>ZZZ9</v>
      </c>
      <c r="L105" s="100">
        <f t="shared" si="3"/>
        <v>999</v>
      </c>
      <c r="M105" s="122">
        <f t="shared" si="4"/>
        <v>999</v>
      </c>
      <c r="N105" s="119"/>
      <c r="O105" s="51"/>
      <c r="P105" s="66">
        <f t="shared" si="5"/>
        <v>999</v>
      </c>
      <c r="Q105" s="51"/>
    </row>
    <row r="106" spans="1:17" s="11" customFormat="1" ht="18.899999999999999" customHeight="1" x14ac:dyDescent="0.25">
      <c r="A106" s="101">
        <v>100</v>
      </c>
      <c r="B106" s="49"/>
      <c r="C106" s="49"/>
      <c r="D106" s="50"/>
      <c r="E106" s="114"/>
      <c r="F106" s="51"/>
      <c r="G106" s="51"/>
      <c r="H106" s="220"/>
      <c r="I106" s="123"/>
      <c r="J106" s="98" t="e">
        <f>IF(AND(Q106="",#REF!&gt;0,#REF!&lt;5),K106,)</f>
        <v>#REF!</v>
      </c>
      <c r="K106" s="96" t="str">
        <f>IF(D106="","ZZZ9",IF(AND(#REF!&gt;0,#REF!&lt;5),D106&amp;#REF!,D106&amp;"9"))</f>
        <v>ZZZ9</v>
      </c>
      <c r="L106" s="100">
        <f t="shared" si="3"/>
        <v>999</v>
      </c>
      <c r="M106" s="122">
        <f t="shared" si="4"/>
        <v>999</v>
      </c>
      <c r="N106" s="119"/>
      <c r="O106" s="51"/>
      <c r="P106" s="66">
        <f t="shared" si="5"/>
        <v>999</v>
      </c>
      <c r="Q106" s="51"/>
    </row>
    <row r="107" spans="1:17" s="11" customFormat="1" ht="18.899999999999999" customHeight="1" x14ac:dyDescent="0.25">
      <c r="A107" s="101">
        <v>101</v>
      </c>
      <c r="B107" s="49"/>
      <c r="C107" s="49"/>
      <c r="D107" s="50"/>
      <c r="E107" s="114"/>
      <c r="F107" s="51"/>
      <c r="G107" s="51"/>
      <c r="H107" s="220"/>
      <c r="I107" s="123"/>
      <c r="J107" s="98" t="e">
        <f>IF(AND(Q107="",#REF!&gt;0,#REF!&lt;5),K107,)</f>
        <v>#REF!</v>
      </c>
      <c r="K107" s="96" t="str">
        <f>IF(D107="","ZZZ9",IF(AND(#REF!&gt;0,#REF!&lt;5),D107&amp;#REF!,D107&amp;"9"))</f>
        <v>ZZZ9</v>
      </c>
      <c r="L107" s="100">
        <f t="shared" si="3"/>
        <v>999</v>
      </c>
      <c r="M107" s="122">
        <f t="shared" si="4"/>
        <v>999</v>
      </c>
      <c r="N107" s="119"/>
      <c r="O107" s="51"/>
      <c r="P107" s="66">
        <f t="shared" si="5"/>
        <v>999</v>
      </c>
      <c r="Q107" s="51"/>
    </row>
    <row r="108" spans="1:17" s="11" customFormat="1" ht="18.899999999999999" customHeight="1" x14ac:dyDescent="0.25">
      <c r="A108" s="101">
        <v>102</v>
      </c>
      <c r="B108" s="49"/>
      <c r="C108" s="49"/>
      <c r="D108" s="50"/>
      <c r="E108" s="114"/>
      <c r="F108" s="51"/>
      <c r="G108" s="51"/>
      <c r="H108" s="220"/>
      <c r="I108" s="123"/>
      <c r="J108" s="98" t="e">
        <f>IF(AND(Q108="",#REF!&gt;0,#REF!&lt;5),K108,)</f>
        <v>#REF!</v>
      </c>
      <c r="K108" s="96" t="str">
        <f>IF(D108="","ZZZ9",IF(AND(#REF!&gt;0,#REF!&lt;5),D108&amp;#REF!,D108&amp;"9"))</f>
        <v>ZZZ9</v>
      </c>
      <c r="L108" s="100">
        <f t="shared" si="3"/>
        <v>999</v>
      </c>
      <c r="M108" s="122">
        <f t="shared" si="4"/>
        <v>999</v>
      </c>
      <c r="N108" s="119"/>
      <c r="O108" s="51"/>
      <c r="P108" s="66">
        <f t="shared" si="5"/>
        <v>999</v>
      </c>
      <c r="Q108" s="51"/>
    </row>
    <row r="109" spans="1:17" s="11" customFormat="1" ht="18.899999999999999" customHeight="1" x14ac:dyDescent="0.25">
      <c r="A109" s="101">
        <v>103</v>
      </c>
      <c r="B109" s="49"/>
      <c r="C109" s="49"/>
      <c r="D109" s="50"/>
      <c r="E109" s="114"/>
      <c r="F109" s="51"/>
      <c r="G109" s="51"/>
      <c r="H109" s="220"/>
      <c r="I109" s="123"/>
      <c r="J109" s="98" t="e">
        <f>IF(AND(Q109="",#REF!&gt;0,#REF!&lt;5),K109,)</f>
        <v>#REF!</v>
      </c>
      <c r="K109" s="96" t="str">
        <f>IF(D109="","ZZZ9",IF(AND(#REF!&gt;0,#REF!&lt;5),D109&amp;#REF!,D109&amp;"9"))</f>
        <v>ZZZ9</v>
      </c>
      <c r="L109" s="100">
        <f t="shared" si="3"/>
        <v>999</v>
      </c>
      <c r="M109" s="122">
        <f t="shared" si="4"/>
        <v>999</v>
      </c>
      <c r="N109" s="119"/>
      <c r="O109" s="51"/>
      <c r="P109" s="66">
        <f t="shared" si="5"/>
        <v>999</v>
      </c>
      <c r="Q109" s="51"/>
    </row>
    <row r="110" spans="1:17" s="11" customFormat="1" ht="18.899999999999999" customHeight="1" x14ac:dyDescent="0.25">
      <c r="A110" s="101">
        <v>104</v>
      </c>
      <c r="B110" s="49"/>
      <c r="C110" s="49"/>
      <c r="D110" s="50"/>
      <c r="E110" s="114"/>
      <c r="F110" s="51"/>
      <c r="G110" s="51"/>
      <c r="H110" s="220"/>
      <c r="I110" s="123"/>
      <c r="J110" s="98" t="e">
        <f>IF(AND(Q110="",#REF!&gt;0,#REF!&lt;5),K110,)</f>
        <v>#REF!</v>
      </c>
      <c r="K110" s="96" t="str">
        <f>IF(D110="","ZZZ9",IF(AND(#REF!&gt;0,#REF!&lt;5),D110&amp;#REF!,D110&amp;"9"))</f>
        <v>ZZZ9</v>
      </c>
      <c r="L110" s="100">
        <f t="shared" si="3"/>
        <v>999</v>
      </c>
      <c r="M110" s="122">
        <f t="shared" si="4"/>
        <v>999</v>
      </c>
      <c r="N110" s="119"/>
      <c r="O110" s="51"/>
      <c r="P110" s="66">
        <f t="shared" si="5"/>
        <v>999</v>
      </c>
      <c r="Q110" s="51"/>
    </row>
    <row r="111" spans="1:17" s="11" customFormat="1" ht="18.899999999999999" customHeight="1" x14ac:dyDescent="0.25">
      <c r="A111" s="101">
        <v>105</v>
      </c>
      <c r="B111" s="49"/>
      <c r="C111" s="49"/>
      <c r="D111" s="50"/>
      <c r="E111" s="114"/>
      <c r="F111" s="51"/>
      <c r="G111" s="51"/>
      <c r="H111" s="220"/>
      <c r="I111" s="123"/>
      <c r="J111" s="98" t="e">
        <f>IF(AND(Q111="",#REF!&gt;0,#REF!&lt;5),K111,)</f>
        <v>#REF!</v>
      </c>
      <c r="K111" s="96" t="str">
        <f>IF(D111="","ZZZ9",IF(AND(#REF!&gt;0,#REF!&lt;5),D111&amp;#REF!,D111&amp;"9"))</f>
        <v>ZZZ9</v>
      </c>
      <c r="L111" s="100">
        <f t="shared" si="3"/>
        <v>999</v>
      </c>
      <c r="M111" s="122">
        <f t="shared" si="4"/>
        <v>999</v>
      </c>
      <c r="N111" s="119"/>
      <c r="O111" s="51"/>
      <c r="P111" s="66">
        <f t="shared" si="5"/>
        <v>999</v>
      </c>
      <c r="Q111" s="51"/>
    </row>
    <row r="112" spans="1:17" s="11" customFormat="1" ht="18.899999999999999" customHeight="1" x14ac:dyDescent="0.25">
      <c r="A112" s="101">
        <v>106</v>
      </c>
      <c r="B112" s="49"/>
      <c r="C112" s="49"/>
      <c r="D112" s="50"/>
      <c r="E112" s="114"/>
      <c r="F112" s="51"/>
      <c r="G112" s="51"/>
      <c r="H112" s="220"/>
      <c r="I112" s="123"/>
      <c r="J112" s="98" t="e">
        <f>IF(AND(Q112="",#REF!&gt;0,#REF!&lt;5),K112,)</f>
        <v>#REF!</v>
      </c>
      <c r="K112" s="96" t="str">
        <f>IF(D112="","ZZZ9",IF(AND(#REF!&gt;0,#REF!&lt;5),D112&amp;#REF!,D112&amp;"9"))</f>
        <v>ZZZ9</v>
      </c>
      <c r="L112" s="100">
        <f t="shared" si="3"/>
        <v>999</v>
      </c>
      <c r="M112" s="122">
        <f t="shared" si="4"/>
        <v>999</v>
      </c>
      <c r="N112" s="119"/>
      <c r="O112" s="51"/>
      <c r="P112" s="66">
        <f t="shared" si="5"/>
        <v>999</v>
      </c>
      <c r="Q112" s="51"/>
    </row>
    <row r="113" spans="1:17" s="11" customFormat="1" ht="18.899999999999999" customHeight="1" x14ac:dyDescent="0.25">
      <c r="A113" s="101">
        <v>107</v>
      </c>
      <c r="B113" s="49"/>
      <c r="C113" s="49"/>
      <c r="D113" s="50"/>
      <c r="E113" s="114"/>
      <c r="F113" s="51"/>
      <c r="G113" s="51"/>
      <c r="H113" s="220"/>
      <c r="I113" s="123"/>
      <c r="J113" s="98" t="e">
        <f>IF(AND(Q113="",#REF!&gt;0,#REF!&lt;5),K113,)</f>
        <v>#REF!</v>
      </c>
      <c r="K113" s="96" t="str">
        <f>IF(D113="","ZZZ9",IF(AND(#REF!&gt;0,#REF!&lt;5),D113&amp;#REF!,D113&amp;"9"))</f>
        <v>ZZZ9</v>
      </c>
      <c r="L113" s="100">
        <f t="shared" si="3"/>
        <v>999</v>
      </c>
      <c r="M113" s="122">
        <f t="shared" si="4"/>
        <v>999</v>
      </c>
      <c r="N113" s="119"/>
      <c r="O113" s="51"/>
      <c r="P113" s="66">
        <f t="shared" si="5"/>
        <v>999</v>
      </c>
      <c r="Q113" s="51"/>
    </row>
    <row r="114" spans="1:17" s="11" customFormat="1" ht="18.899999999999999" customHeight="1" x14ac:dyDescent="0.25">
      <c r="A114" s="101">
        <v>108</v>
      </c>
      <c r="B114" s="49"/>
      <c r="C114" s="49"/>
      <c r="D114" s="50"/>
      <c r="E114" s="114"/>
      <c r="F114" s="51"/>
      <c r="G114" s="51"/>
      <c r="H114" s="220"/>
      <c r="I114" s="123"/>
      <c r="J114" s="98" t="e">
        <f>IF(AND(Q114="",#REF!&gt;0,#REF!&lt;5),K114,)</f>
        <v>#REF!</v>
      </c>
      <c r="K114" s="96" t="str">
        <f>IF(D114="","ZZZ9",IF(AND(#REF!&gt;0,#REF!&lt;5),D114&amp;#REF!,D114&amp;"9"))</f>
        <v>ZZZ9</v>
      </c>
      <c r="L114" s="100">
        <f t="shared" si="3"/>
        <v>999</v>
      </c>
      <c r="M114" s="122">
        <f t="shared" si="4"/>
        <v>999</v>
      </c>
      <c r="N114" s="119"/>
      <c r="O114" s="51"/>
      <c r="P114" s="66">
        <f t="shared" si="5"/>
        <v>999</v>
      </c>
      <c r="Q114" s="51"/>
    </row>
    <row r="115" spans="1:17" s="11" customFormat="1" ht="18.899999999999999" customHeight="1" x14ac:dyDescent="0.25">
      <c r="A115" s="101">
        <v>109</v>
      </c>
      <c r="B115" s="49"/>
      <c r="C115" s="49"/>
      <c r="D115" s="50"/>
      <c r="E115" s="114"/>
      <c r="F115" s="51"/>
      <c r="G115" s="51"/>
      <c r="H115" s="220"/>
      <c r="I115" s="123"/>
      <c r="J115" s="98" t="e">
        <f>IF(AND(Q115="",#REF!&gt;0,#REF!&lt;5),K115,)</f>
        <v>#REF!</v>
      </c>
      <c r="K115" s="96" t="str">
        <f>IF(D115="","ZZZ9",IF(AND(#REF!&gt;0,#REF!&lt;5),D115&amp;#REF!,D115&amp;"9"))</f>
        <v>ZZZ9</v>
      </c>
      <c r="L115" s="100">
        <f t="shared" si="3"/>
        <v>999</v>
      </c>
      <c r="M115" s="122">
        <f t="shared" si="4"/>
        <v>999</v>
      </c>
      <c r="N115" s="119"/>
      <c r="O115" s="51"/>
      <c r="P115" s="66">
        <f t="shared" si="5"/>
        <v>999</v>
      </c>
      <c r="Q115" s="51"/>
    </row>
    <row r="116" spans="1:17" s="11" customFormat="1" ht="18.899999999999999" customHeight="1" x14ac:dyDescent="0.25">
      <c r="A116" s="101">
        <v>110</v>
      </c>
      <c r="B116" s="49"/>
      <c r="C116" s="49"/>
      <c r="D116" s="50"/>
      <c r="E116" s="114"/>
      <c r="F116" s="51"/>
      <c r="G116" s="51"/>
      <c r="H116" s="220"/>
      <c r="I116" s="123"/>
      <c r="J116" s="98" t="e">
        <f>IF(AND(Q116="",#REF!&gt;0,#REF!&lt;5),K116,)</f>
        <v>#REF!</v>
      </c>
      <c r="K116" s="96" t="str">
        <f>IF(D116="","ZZZ9",IF(AND(#REF!&gt;0,#REF!&lt;5),D116&amp;#REF!,D116&amp;"9"))</f>
        <v>ZZZ9</v>
      </c>
      <c r="L116" s="100">
        <f t="shared" si="3"/>
        <v>999</v>
      </c>
      <c r="M116" s="122">
        <f t="shared" si="4"/>
        <v>999</v>
      </c>
      <c r="N116" s="119"/>
      <c r="O116" s="51"/>
      <c r="P116" s="66">
        <f t="shared" si="5"/>
        <v>999</v>
      </c>
      <c r="Q116" s="51"/>
    </row>
    <row r="117" spans="1:17" s="11" customFormat="1" ht="18.899999999999999" customHeight="1" x14ac:dyDescent="0.25">
      <c r="A117" s="101">
        <v>111</v>
      </c>
      <c r="B117" s="49"/>
      <c r="C117" s="49"/>
      <c r="D117" s="50"/>
      <c r="E117" s="114"/>
      <c r="F117" s="51"/>
      <c r="G117" s="51"/>
      <c r="H117" s="220"/>
      <c r="I117" s="123"/>
      <c r="J117" s="98" t="e">
        <f>IF(AND(Q117="",#REF!&gt;0,#REF!&lt;5),K117,)</f>
        <v>#REF!</v>
      </c>
      <c r="K117" s="96" t="str">
        <f>IF(D117="","ZZZ9",IF(AND(#REF!&gt;0,#REF!&lt;5),D117&amp;#REF!,D117&amp;"9"))</f>
        <v>ZZZ9</v>
      </c>
      <c r="L117" s="100">
        <f t="shared" si="3"/>
        <v>999</v>
      </c>
      <c r="M117" s="122">
        <f t="shared" si="4"/>
        <v>999</v>
      </c>
      <c r="N117" s="119"/>
      <c r="O117" s="51"/>
      <c r="P117" s="66">
        <f t="shared" si="5"/>
        <v>999</v>
      </c>
      <c r="Q117" s="51"/>
    </row>
    <row r="118" spans="1:17" s="11" customFormat="1" ht="18.899999999999999" customHeight="1" x14ac:dyDescent="0.25">
      <c r="A118" s="101">
        <v>112</v>
      </c>
      <c r="B118" s="49"/>
      <c r="C118" s="49"/>
      <c r="D118" s="50"/>
      <c r="E118" s="114"/>
      <c r="F118" s="51"/>
      <c r="G118" s="51"/>
      <c r="H118" s="220"/>
      <c r="I118" s="123"/>
      <c r="J118" s="98" t="e">
        <f>IF(AND(Q118="",#REF!&gt;0,#REF!&lt;5),K118,)</f>
        <v>#REF!</v>
      </c>
      <c r="K118" s="96" t="str">
        <f>IF(D118="","ZZZ9",IF(AND(#REF!&gt;0,#REF!&lt;5),D118&amp;#REF!,D118&amp;"9"))</f>
        <v>ZZZ9</v>
      </c>
      <c r="L118" s="100">
        <f t="shared" si="3"/>
        <v>999</v>
      </c>
      <c r="M118" s="122">
        <f t="shared" si="4"/>
        <v>999</v>
      </c>
      <c r="N118" s="119"/>
      <c r="O118" s="51"/>
      <c r="P118" s="66">
        <f t="shared" si="5"/>
        <v>999</v>
      </c>
      <c r="Q118" s="51"/>
    </row>
    <row r="119" spans="1:17" s="11" customFormat="1" ht="18.899999999999999" customHeight="1" x14ac:dyDescent="0.25">
      <c r="A119" s="101">
        <v>113</v>
      </c>
      <c r="B119" s="49"/>
      <c r="C119" s="49"/>
      <c r="D119" s="50"/>
      <c r="E119" s="114"/>
      <c r="F119" s="51"/>
      <c r="G119" s="51"/>
      <c r="H119" s="220"/>
      <c r="I119" s="123"/>
      <c r="J119" s="98" t="e">
        <f>IF(AND(Q119="",#REF!&gt;0,#REF!&lt;5),K119,)</f>
        <v>#REF!</v>
      </c>
      <c r="K119" s="96" t="str">
        <f>IF(D119="","ZZZ9",IF(AND(#REF!&gt;0,#REF!&lt;5),D119&amp;#REF!,D119&amp;"9"))</f>
        <v>ZZZ9</v>
      </c>
      <c r="L119" s="100">
        <f t="shared" si="3"/>
        <v>999</v>
      </c>
      <c r="M119" s="122">
        <f t="shared" si="4"/>
        <v>999</v>
      </c>
      <c r="N119" s="119"/>
      <c r="O119" s="51"/>
      <c r="P119" s="66">
        <f t="shared" si="5"/>
        <v>999</v>
      </c>
      <c r="Q119" s="51"/>
    </row>
    <row r="120" spans="1:17" s="11" customFormat="1" ht="18.899999999999999" customHeight="1" x14ac:dyDescent="0.25">
      <c r="A120" s="101">
        <v>114</v>
      </c>
      <c r="B120" s="49"/>
      <c r="C120" s="49"/>
      <c r="D120" s="50"/>
      <c r="E120" s="114"/>
      <c r="F120" s="51"/>
      <c r="G120" s="51"/>
      <c r="H120" s="220"/>
      <c r="I120" s="123"/>
      <c r="J120" s="98" t="e">
        <f>IF(AND(Q120="",#REF!&gt;0,#REF!&lt;5),K120,)</f>
        <v>#REF!</v>
      </c>
      <c r="K120" s="96" t="str">
        <f>IF(D120="","ZZZ9",IF(AND(#REF!&gt;0,#REF!&lt;5),D120&amp;#REF!,D120&amp;"9"))</f>
        <v>ZZZ9</v>
      </c>
      <c r="L120" s="100">
        <f t="shared" si="3"/>
        <v>999</v>
      </c>
      <c r="M120" s="122">
        <f t="shared" si="4"/>
        <v>999</v>
      </c>
      <c r="N120" s="119"/>
      <c r="O120" s="51"/>
      <c r="P120" s="66">
        <f t="shared" si="5"/>
        <v>999</v>
      </c>
      <c r="Q120" s="51"/>
    </row>
    <row r="121" spans="1:17" s="11" customFormat="1" ht="18.899999999999999" customHeight="1" x14ac:dyDescent="0.25">
      <c r="A121" s="101">
        <v>115</v>
      </c>
      <c r="B121" s="49"/>
      <c r="C121" s="49"/>
      <c r="D121" s="50"/>
      <c r="E121" s="114"/>
      <c r="F121" s="51"/>
      <c r="G121" s="51"/>
      <c r="H121" s="220"/>
      <c r="I121" s="123"/>
      <c r="J121" s="98" t="e">
        <f>IF(AND(Q121="",#REF!&gt;0,#REF!&lt;5),K121,)</f>
        <v>#REF!</v>
      </c>
      <c r="K121" s="96" t="str">
        <f>IF(D121="","ZZZ9",IF(AND(#REF!&gt;0,#REF!&lt;5),D121&amp;#REF!,D121&amp;"9"))</f>
        <v>ZZZ9</v>
      </c>
      <c r="L121" s="100">
        <f t="shared" si="3"/>
        <v>999</v>
      </c>
      <c r="M121" s="122">
        <f t="shared" si="4"/>
        <v>999</v>
      </c>
      <c r="N121" s="119"/>
      <c r="O121" s="51"/>
      <c r="P121" s="66">
        <f t="shared" si="5"/>
        <v>999</v>
      </c>
      <c r="Q121" s="51"/>
    </row>
    <row r="122" spans="1:17" s="11" customFormat="1" ht="18.899999999999999" customHeight="1" x14ac:dyDescent="0.25">
      <c r="A122" s="101">
        <v>116</v>
      </c>
      <c r="B122" s="49"/>
      <c r="C122" s="49"/>
      <c r="D122" s="50"/>
      <c r="E122" s="114"/>
      <c r="F122" s="51"/>
      <c r="G122" s="51"/>
      <c r="H122" s="220"/>
      <c r="I122" s="123"/>
      <c r="J122" s="98" t="e">
        <f>IF(AND(Q122="",#REF!&gt;0,#REF!&lt;5),K122,)</f>
        <v>#REF!</v>
      </c>
      <c r="K122" s="96" t="str">
        <f>IF(D122="","ZZZ9",IF(AND(#REF!&gt;0,#REF!&lt;5),D122&amp;#REF!,D122&amp;"9"))</f>
        <v>ZZZ9</v>
      </c>
      <c r="L122" s="100">
        <f t="shared" si="3"/>
        <v>999</v>
      </c>
      <c r="M122" s="122">
        <f t="shared" si="4"/>
        <v>999</v>
      </c>
      <c r="N122" s="119"/>
      <c r="O122" s="51"/>
      <c r="P122" s="66">
        <f t="shared" si="5"/>
        <v>999</v>
      </c>
      <c r="Q122" s="51"/>
    </row>
    <row r="123" spans="1:17" s="11" customFormat="1" ht="18.899999999999999" customHeight="1" x14ac:dyDescent="0.25">
      <c r="A123" s="101">
        <v>117</v>
      </c>
      <c r="B123" s="49"/>
      <c r="C123" s="49"/>
      <c r="D123" s="50"/>
      <c r="E123" s="114"/>
      <c r="F123" s="51"/>
      <c r="G123" s="51"/>
      <c r="H123" s="220"/>
      <c r="I123" s="123"/>
      <c r="J123" s="98" t="e">
        <f>IF(AND(Q123="",#REF!&gt;0,#REF!&lt;5),K123,)</f>
        <v>#REF!</v>
      </c>
      <c r="K123" s="96" t="str">
        <f>IF(D123="","ZZZ9",IF(AND(#REF!&gt;0,#REF!&lt;5),D123&amp;#REF!,D123&amp;"9"))</f>
        <v>ZZZ9</v>
      </c>
      <c r="L123" s="100">
        <f t="shared" si="3"/>
        <v>999</v>
      </c>
      <c r="M123" s="122">
        <f t="shared" si="4"/>
        <v>999</v>
      </c>
      <c r="N123" s="119"/>
      <c r="O123" s="51"/>
      <c r="P123" s="66">
        <f t="shared" si="5"/>
        <v>999</v>
      </c>
      <c r="Q123" s="51"/>
    </row>
    <row r="124" spans="1:17" s="11" customFormat="1" ht="18.899999999999999" customHeight="1" x14ac:dyDescent="0.25">
      <c r="A124" s="101">
        <v>118</v>
      </c>
      <c r="B124" s="49"/>
      <c r="C124" s="49"/>
      <c r="D124" s="50"/>
      <c r="E124" s="114"/>
      <c r="F124" s="51"/>
      <c r="G124" s="51"/>
      <c r="H124" s="220"/>
      <c r="I124" s="123"/>
      <c r="J124" s="98" t="e">
        <f>IF(AND(Q124="",#REF!&gt;0,#REF!&lt;5),K124,)</f>
        <v>#REF!</v>
      </c>
      <c r="K124" s="96" t="str">
        <f>IF(D124="","ZZZ9",IF(AND(#REF!&gt;0,#REF!&lt;5),D124&amp;#REF!,D124&amp;"9"))</f>
        <v>ZZZ9</v>
      </c>
      <c r="L124" s="100">
        <f t="shared" si="3"/>
        <v>999</v>
      </c>
      <c r="M124" s="122">
        <f t="shared" si="4"/>
        <v>999</v>
      </c>
      <c r="N124" s="119"/>
      <c r="O124" s="51"/>
      <c r="P124" s="66">
        <f t="shared" si="5"/>
        <v>999</v>
      </c>
      <c r="Q124" s="51"/>
    </row>
    <row r="125" spans="1:17" s="11" customFormat="1" ht="18.899999999999999" customHeight="1" x14ac:dyDescent="0.25">
      <c r="A125" s="101">
        <v>119</v>
      </c>
      <c r="B125" s="49"/>
      <c r="C125" s="49"/>
      <c r="D125" s="50"/>
      <c r="E125" s="114"/>
      <c r="F125" s="51"/>
      <c r="G125" s="51"/>
      <c r="H125" s="220"/>
      <c r="I125" s="123"/>
      <c r="J125" s="98" t="e">
        <f>IF(AND(Q125="",#REF!&gt;0,#REF!&lt;5),K125,)</f>
        <v>#REF!</v>
      </c>
      <c r="K125" s="96" t="str">
        <f>IF(D125="","ZZZ9",IF(AND(#REF!&gt;0,#REF!&lt;5),D125&amp;#REF!,D125&amp;"9"))</f>
        <v>ZZZ9</v>
      </c>
      <c r="L125" s="100">
        <f t="shared" si="3"/>
        <v>999</v>
      </c>
      <c r="M125" s="122">
        <f t="shared" si="4"/>
        <v>999</v>
      </c>
      <c r="N125" s="119"/>
      <c r="O125" s="51"/>
      <c r="P125" s="66">
        <f t="shared" si="5"/>
        <v>999</v>
      </c>
      <c r="Q125" s="51"/>
    </row>
    <row r="126" spans="1:17" s="11" customFormat="1" ht="18.899999999999999" customHeight="1" x14ac:dyDescent="0.25">
      <c r="A126" s="101">
        <v>120</v>
      </c>
      <c r="B126" s="49"/>
      <c r="C126" s="49"/>
      <c r="D126" s="50"/>
      <c r="E126" s="114"/>
      <c r="F126" s="51"/>
      <c r="G126" s="51"/>
      <c r="H126" s="220"/>
      <c r="I126" s="123"/>
      <c r="J126" s="98" t="e">
        <f>IF(AND(Q126="",#REF!&gt;0,#REF!&lt;5),K126,)</f>
        <v>#REF!</v>
      </c>
      <c r="K126" s="96" t="str">
        <f>IF(D126="","ZZZ9",IF(AND(#REF!&gt;0,#REF!&lt;5),D126&amp;#REF!,D126&amp;"9"))</f>
        <v>ZZZ9</v>
      </c>
      <c r="L126" s="100">
        <f t="shared" si="3"/>
        <v>999</v>
      </c>
      <c r="M126" s="122">
        <f t="shared" si="4"/>
        <v>999</v>
      </c>
      <c r="N126" s="119"/>
      <c r="O126" s="51"/>
      <c r="P126" s="66">
        <f t="shared" si="5"/>
        <v>999</v>
      </c>
      <c r="Q126" s="51"/>
    </row>
    <row r="127" spans="1:17" s="11" customFormat="1" ht="18.899999999999999" customHeight="1" x14ac:dyDescent="0.25">
      <c r="A127" s="101">
        <v>121</v>
      </c>
      <c r="B127" s="49"/>
      <c r="C127" s="49"/>
      <c r="D127" s="50"/>
      <c r="E127" s="114"/>
      <c r="F127" s="51"/>
      <c r="G127" s="51"/>
      <c r="H127" s="220"/>
      <c r="I127" s="123"/>
      <c r="J127" s="98" t="e">
        <f>IF(AND(Q127="",#REF!&gt;0,#REF!&lt;5),K127,)</f>
        <v>#REF!</v>
      </c>
      <c r="K127" s="96" t="str">
        <f>IF(D127="","ZZZ9",IF(AND(#REF!&gt;0,#REF!&lt;5),D127&amp;#REF!,D127&amp;"9"))</f>
        <v>ZZZ9</v>
      </c>
      <c r="L127" s="100">
        <f t="shared" si="3"/>
        <v>999</v>
      </c>
      <c r="M127" s="122">
        <f t="shared" si="4"/>
        <v>999</v>
      </c>
      <c r="N127" s="119"/>
      <c r="O127" s="51"/>
      <c r="P127" s="66">
        <f t="shared" si="5"/>
        <v>999</v>
      </c>
      <c r="Q127" s="51"/>
    </row>
    <row r="128" spans="1:17" s="11" customFormat="1" ht="18.899999999999999" customHeight="1" x14ac:dyDescent="0.25">
      <c r="A128" s="101">
        <v>122</v>
      </c>
      <c r="B128" s="49"/>
      <c r="C128" s="49"/>
      <c r="D128" s="50"/>
      <c r="E128" s="114"/>
      <c r="F128" s="51"/>
      <c r="G128" s="51"/>
      <c r="H128" s="220"/>
      <c r="I128" s="123"/>
      <c r="J128" s="98" t="e">
        <f>IF(AND(Q128="",#REF!&gt;0,#REF!&lt;5),K128,)</f>
        <v>#REF!</v>
      </c>
      <c r="K128" s="96" t="str">
        <f>IF(D128="","ZZZ9",IF(AND(#REF!&gt;0,#REF!&lt;5),D128&amp;#REF!,D128&amp;"9"))</f>
        <v>ZZZ9</v>
      </c>
      <c r="L128" s="100">
        <f t="shared" si="3"/>
        <v>999</v>
      </c>
      <c r="M128" s="122">
        <f t="shared" si="4"/>
        <v>999</v>
      </c>
      <c r="N128" s="119"/>
      <c r="O128" s="51"/>
      <c r="P128" s="66">
        <f t="shared" si="5"/>
        <v>999</v>
      </c>
      <c r="Q128" s="51"/>
    </row>
    <row r="129" spans="1:17" s="11" customFormat="1" ht="18.899999999999999" customHeight="1" x14ac:dyDescent="0.25">
      <c r="A129" s="101">
        <v>123</v>
      </c>
      <c r="B129" s="49"/>
      <c r="C129" s="49"/>
      <c r="D129" s="50"/>
      <c r="E129" s="114"/>
      <c r="F129" s="51"/>
      <c r="G129" s="51"/>
      <c r="H129" s="220"/>
      <c r="I129" s="123"/>
      <c r="J129" s="98" t="e">
        <f>IF(AND(Q129="",#REF!&gt;0,#REF!&lt;5),K129,)</f>
        <v>#REF!</v>
      </c>
      <c r="K129" s="96" t="str">
        <f>IF(D129="","ZZZ9",IF(AND(#REF!&gt;0,#REF!&lt;5),D129&amp;#REF!,D129&amp;"9"))</f>
        <v>ZZZ9</v>
      </c>
      <c r="L129" s="100">
        <f t="shared" si="3"/>
        <v>999</v>
      </c>
      <c r="M129" s="122">
        <f t="shared" si="4"/>
        <v>999</v>
      </c>
      <c r="N129" s="119"/>
      <c r="O129" s="51"/>
      <c r="P129" s="66">
        <f t="shared" si="5"/>
        <v>999</v>
      </c>
      <c r="Q129" s="51"/>
    </row>
    <row r="130" spans="1:17" s="11" customFormat="1" ht="18.899999999999999" customHeight="1" x14ac:dyDescent="0.25">
      <c r="A130" s="101">
        <v>124</v>
      </c>
      <c r="B130" s="49"/>
      <c r="C130" s="49"/>
      <c r="D130" s="50"/>
      <c r="E130" s="114"/>
      <c r="F130" s="51"/>
      <c r="G130" s="51"/>
      <c r="H130" s="220"/>
      <c r="I130" s="123"/>
      <c r="J130" s="98" t="e">
        <f>IF(AND(Q130="",#REF!&gt;0,#REF!&lt;5),K130,)</f>
        <v>#REF!</v>
      </c>
      <c r="K130" s="96" t="str">
        <f>IF(D130="","ZZZ9",IF(AND(#REF!&gt;0,#REF!&lt;5),D130&amp;#REF!,D130&amp;"9"))</f>
        <v>ZZZ9</v>
      </c>
      <c r="L130" s="100">
        <f t="shared" si="3"/>
        <v>999</v>
      </c>
      <c r="M130" s="122">
        <f t="shared" si="4"/>
        <v>999</v>
      </c>
      <c r="N130" s="119"/>
      <c r="O130" s="51"/>
      <c r="P130" s="66">
        <f t="shared" si="5"/>
        <v>999</v>
      </c>
      <c r="Q130" s="51"/>
    </row>
    <row r="131" spans="1:17" s="11" customFormat="1" ht="18.899999999999999" customHeight="1" x14ac:dyDescent="0.25">
      <c r="A131" s="101">
        <v>125</v>
      </c>
      <c r="B131" s="49"/>
      <c r="C131" s="49"/>
      <c r="D131" s="50"/>
      <c r="E131" s="114"/>
      <c r="F131" s="51"/>
      <c r="G131" s="51"/>
      <c r="H131" s="220"/>
      <c r="I131" s="123"/>
      <c r="J131" s="98" t="e">
        <f>IF(AND(Q131="",#REF!&gt;0,#REF!&lt;5),K131,)</f>
        <v>#REF!</v>
      </c>
      <c r="K131" s="96" t="str">
        <f>IF(D131="","ZZZ9",IF(AND(#REF!&gt;0,#REF!&lt;5),D131&amp;#REF!,D131&amp;"9"))</f>
        <v>ZZZ9</v>
      </c>
      <c r="L131" s="100">
        <f t="shared" si="3"/>
        <v>999</v>
      </c>
      <c r="M131" s="122">
        <f t="shared" si="4"/>
        <v>999</v>
      </c>
      <c r="N131" s="119"/>
      <c r="O131" s="51"/>
      <c r="P131" s="66">
        <f t="shared" si="5"/>
        <v>999</v>
      </c>
      <c r="Q131" s="51"/>
    </row>
    <row r="132" spans="1:17" s="11" customFormat="1" ht="18.899999999999999" customHeight="1" x14ac:dyDescent="0.25">
      <c r="A132" s="101">
        <v>126</v>
      </c>
      <c r="B132" s="49"/>
      <c r="C132" s="49"/>
      <c r="D132" s="50"/>
      <c r="E132" s="114"/>
      <c r="F132" s="51"/>
      <c r="G132" s="51"/>
      <c r="H132" s="220"/>
      <c r="I132" s="123"/>
      <c r="J132" s="98" t="e">
        <f>IF(AND(Q132="",#REF!&gt;0,#REF!&lt;5),K132,)</f>
        <v>#REF!</v>
      </c>
      <c r="K132" s="96" t="str">
        <f>IF(D132="","ZZZ9",IF(AND(#REF!&gt;0,#REF!&lt;5),D132&amp;#REF!,D132&amp;"9"))</f>
        <v>ZZZ9</v>
      </c>
      <c r="L132" s="100">
        <f t="shared" si="3"/>
        <v>999</v>
      </c>
      <c r="M132" s="122">
        <f t="shared" si="4"/>
        <v>999</v>
      </c>
      <c r="N132" s="119"/>
      <c r="O132" s="51"/>
      <c r="P132" s="66">
        <f t="shared" si="5"/>
        <v>999</v>
      </c>
      <c r="Q132" s="51"/>
    </row>
    <row r="133" spans="1:17" s="11" customFormat="1" ht="18.899999999999999" customHeight="1" x14ac:dyDescent="0.25">
      <c r="A133" s="101">
        <v>127</v>
      </c>
      <c r="B133" s="49"/>
      <c r="C133" s="49"/>
      <c r="D133" s="50"/>
      <c r="E133" s="114"/>
      <c r="F133" s="51"/>
      <c r="G133" s="51"/>
      <c r="H133" s="220"/>
      <c r="I133" s="123"/>
      <c r="J133" s="98" t="e">
        <f>IF(AND(Q133="",#REF!&gt;0,#REF!&lt;5),K133,)</f>
        <v>#REF!</v>
      </c>
      <c r="K133" s="96" t="str">
        <f>IF(D133="","ZZZ9",IF(AND(#REF!&gt;0,#REF!&lt;5),D133&amp;#REF!,D133&amp;"9"))</f>
        <v>ZZZ9</v>
      </c>
      <c r="L133" s="100">
        <f t="shared" si="3"/>
        <v>999</v>
      </c>
      <c r="M133" s="122">
        <f t="shared" si="4"/>
        <v>999</v>
      </c>
      <c r="N133" s="119"/>
      <c r="O133" s="51"/>
      <c r="P133" s="66">
        <f t="shared" si="5"/>
        <v>999</v>
      </c>
      <c r="Q133" s="51"/>
    </row>
    <row r="134" spans="1:17" s="11" customFormat="1" ht="18.899999999999999" customHeight="1" x14ac:dyDescent="0.25">
      <c r="A134" s="101">
        <v>128</v>
      </c>
      <c r="B134" s="49"/>
      <c r="C134" s="49"/>
      <c r="D134" s="50"/>
      <c r="E134" s="114"/>
      <c r="F134" s="51"/>
      <c r="G134" s="51"/>
      <c r="H134" s="220"/>
      <c r="I134" s="123"/>
      <c r="J134" s="98" t="e">
        <f>IF(AND(Q134="",#REF!&gt;0,#REF!&lt;5),K134,)</f>
        <v>#REF!</v>
      </c>
      <c r="K134" s="96" t="str">
        <f>IF(D134="","ZZZ9",IF(AND(#REF!&gt;0,#REF!&lt;5),D134&amp;#REF!,D134&amp;"9"))</f>
        <v>ZZZ9</v>
      </c>
      <c r="L134" s="100">
        <f t="shared" si="3"/>
        <v>999</v>
      </c>
      <c r="M134" s="122">
        <f t="shared" si="4"/>
        <v>999</v>
      </c>
      <c r="N134" s="119"/>
      <c r="O134" s="123"/>
      <c r="P134" s="124">
        <f t="shared" si="5"/>
        <v>999</v>
      </c>
      <c r="Q134" s="123"/>
    </row>
    <row r="135" spans="1:17" x14ac:dyDescent="0.25">
      <c r="A135" s="101">
        <v>129</v>
      </c>
      <c r="B135" s="49"/>
      <c r="C135" s="49"/>
      <c r="D135" s="50"/>
      <c r="E135" s="114"/>
      <c r="F135" s="51"/>
      <c r="G135" s="51"/>
      <c r="H135" s="220"/>
      <c r="I135" s="123"/>
      <c r="J135" s="98" t="e">
        <f>IF(AND(Q135="",#REF!&gt;0,#REF!&lt;5),K135,)</f>
        <v>#REF!</v>
      </c>
      <c r="K135" s="96" t="str">
        <f>IF(D135="","ZZZ9",IF(AND(#REF!&gt;0,#REF!&lt;5),D135&amp;#REF!,D135&amp;"9"))</f>
        <v>ZZZ9</v>
      </c>
      <c r="L135" s="100">
        <f t="shared" si="3"/>
        <v>999</v>
      </c>
      <c r="M135" s="122">
        <f t="shared" si="4"/>
        <v>999</v>
      </c>
      <c r="N135" s="119"/>
      <c r="O135" s="51"/>
      <c r="P135" s="66">
        <f t="shared" si="5"/>
        <v>999</v>
      </c>
      <c r="Q135" s="51"/>
    </row>
    <row r="136" spans="1:17" x14ac:dyDescent="0.25">
      <c r="A136" s="101">
        <v>130</v>
      </c>
      <c r="B136" s="49"/>
      <c r="C136" s="49"/>
      <c r="D136" s="50"/>
      <c r="E136" s="114"/>
      <c r="F136" s="51"/>
      <c r="G136" s="51"/>
      <c r="H136" s="220"/>
      <c r="I136" s="123"/>
      <c r="J136" s="98" t="e">
        <f>IF(AND(Q136="",#REF!&gt;0,#REF!&lt;5),K136,)</f>
        <v>#REF!</v>
      </c>
      <c r="K136" s="96" t="str">
        <f>IF(D136="","ZZZ9",IF(AND(#REF!&gt;0,#REF!&lt;5),D136&amp;#REF!,D136&amp;"9"))</f>
        <v>ZZZ9</v>
      </c>
      <c r="L136" s="100">
        <f t="shared" si="3"/>
        <v>999</v>
      </c>
      <c r="M136" s="122">
        <f t="shared" si="4"/>
        <v>999</v>
      </c>
      <c r="N136" s="119"/>
      <c r="O136" s="51"/>
      <c r="P136" s="66">
        <f t="shared" si="5"/>
        <v>999</v>
      </c>
      <c r="Q136" s="51"/>
    </row>
    <row r="137" spans="1:17" x14ac:dyDescent="0.25">
      <c r="A137" s="101">
        <v>131</v>
      </c>
      <c r="B137" s="49"/>
      <c r="C137" s="49"/>
      <c r="D137" s="50"/>
      <c r="E137" s="114"/>
      <c r="F137" s="51"/>
      <c r="G137" s="51"/>
      <c r="H137" s="220"/>
      <c r="I137" s="123"/>
      <c r="J137" s="98" t="e">
        <f>IF(AND(Q137="",#REF!&gt;0,#REF!&lt;5),K137,)</f>
        <v>#REF!</v>
      </c>
      <c r="K137" s="96" t="str">
        <f>IF(D137="","ZZZ9",IF(AND(#REF!&gt;0,#REF!&lt;5),D137&amp;#REF!,D137&amp;"9"))</f>
        <v>ZZZ9</v>
      </c>
      <c r="L137" s="100">
        <f t="shared" si="3"/>
        <v>999</v>
      </c>
      <c r="M137" s="122">
        <f t="shared" si="4"/>
        <v>999</v>
      </c>
      <c r="N137" s="119"/>
      <c r="O137" s="51"/>
      <c r="P137" s="66">
        <f t="shared" si="5"/>
        <v>999</v>
      </c>
      <c r="Q137" s="51"/>
    </row>
    <row r="138" spans="1:17" x14ac:dyDescent="0.25">
      <c r="A138" s="101">
        <v>132</v>
      </c>
      <c r="B138" s="49"/>
      <c r="C138" s="49"/>
      <c r="D138" s="50"/>
      <c r="E138" s="114"/>
      <c r="F138" s="51"/>
      <c r="G138" s="51"/>
      <c r="H138" s="220"/>
      <c r="I138" s="123"/>
      <c r="J138" s="98" t="e">
        <f>IF(AND(Q138="",#REF!&gt;0,#REF!&lt;5),K138,)</f>
        <v>#REF!</v>
      </c>
      <c r="K138" s="96" t="str">
        <f>IF(D138="","ZZZ9",IF(AND(#REF!&gt;0,#REF!&lt;5),D138&amp;#REF!,D138&amp;"9"))</f>
        <v>ZZZ9</v>
      </c>
      <c r="L138" s="100">
        <f t="shared" si="3"/>
        <v>999</v>
      </c>
      <c r="M138" s="122">
        <f t="shared" si="4"/>
        <v>999</v>
      </c>
      <c r="N138" s="119"/>
      <c r="O138" s="51"/>
      <c r="P138" s="66">
        <f t="shared" si="5"/>
        <v>999</v>
      </c>
      <c r="Q138" s="51"/>
    </row>
    <row r="139" spans="1:17" x14ac:dyDescent="0.25">
      <c r="A139" s="101">
        <v>133</v>
      </c>
      <c r="B139" s="49"/>
      <c r="C139" s="49"/>
      <c r="D139" s="50"/>
      <c r="E139" s="114"/>
      <c r="F139" s="51"/>
      <c r="G139" s="51"/>
      <c r="H139" s="220"/>
      <c r="I139" s="123"/>
      <c r="J139" s="98" t="e">
        <f>IF(AND(Q139="",#REF!&gt;0,#REF!&lt;5),K139,)</f>
        <v>#REF!</v>
      </c>
      <c r="K139" s="96" t="str">
        <f>IF(D139="","ZZZ9",IF(AND(#REF!&gt;0,#REF!&lt;5),D139&amp;#REF!,D139&amp;"9"))</f>
        <v>ZZZ9</v>
      </c>
      <c r="L139" s="100">
        <f t="shared" si="3"/>
        <v>999</v>
      </c>
      <c r="M139" s="122">
        <f t="shared" si="4"/>
        <v>999</v>
      </c>
      <c r="N139" s="119"/>
      <c r="O139" s="51"/>
      <c r="P139" s="66">
        <f t="shared" si="5"/>
        <v>999</v>
      </c>
      <c r="Q139" s="51"/>
    </row>
    <row r="140" spans="1:17" x14ac:dyDescent="0.25">
      <c r="A140" s="101">
        <v>134</v>
      </c>
      <c r="B140" s="49"/>
      <c r="C140" s="49"/>
      <c r="D140" s="50"/>
      <c r="E140" s="114"/>
      <c r="F140" s="51"/>
      <c r="G140" s="51"/>
      <c r="H140" s="220"/>
      <c r="I140" s="123"/>
      <c r="J140" s="98" t="e">
        <f>IF(AND(Q140="",#REF!&gt;0,#REF!&lt;5),K140,)</f>
        <v>#REF!</v>
      </c>
      <c r="K140" s="96" t="str">
        <f>IF(D140="","ZZZ9",IF(AND(#REF!&gt;0,#REF!&lt;5),D140&amp;#REF!,D140&amp;"9"))</f>
        <v>ZZZ9</v>
      </c>
      <c r="L140" s="100">
        <f t="shared" si="3"/>
        <v>999</v>
      </c>
      <c r="M140" s="122">
        <f t="shared" si="4"/>
        <v>999</v>
      </c>
      <c r="N140" s="119"/>
      <c r="O140" s="51"/>
      <c r="P140" s="66">
        <f t="shared" si="5"/>
        <v>999</v>
      </c>
      <c r="Q140" s="51"/>
    </row>
    <row r="141" spans="1:17" x14ac:dyDescent="0.25">
      <c r="A141" s="101">
        <v>135</v>
      </c>
      <c r="B141" s="49"/>
      <c r="C141" s="49"/>
      <c r="D141" s="50"/>
      <c r="E141" s="114"/>
      <c r="F141" s="51"/>
      <c r="G141" s="51"/>
      <c r="H141" s="220"/>
      <c r="I141" s="123"/>
      <c r="J141" s="98" t="e">
        <f>IF(AND(Q141="",#REF!&gt;0,#REF!&lt;5),K141,)</f>
        <v>#REF!</v>
      </c>
      <c r="K141" s="96" t="str">
        <f>IF(D141="","ZZZ9",IF(AND(#REF!&gt;0,#REF!&lt;5),D141&amp;#REF!,D141&amp;"9"))</f>
        <v>ZZZ9</v>
      </c>
      <c r="L141" s="100">
        <f t="shared" si="3"/>
        <v>999</v>
      </c>
      <c r="M141" s="122">
        <f t="shared" si="4"/>
        <v>999</v>
      </c>
      <c r="N141" s="119"/>
      <c r="O141" s="123"/>
      <c r="P141" s="124">
        <f t="shared" si="5"/>
        <v>999</v>
      </c>
      <c r="Q141" s="123"/>
    </row>
    <row r="142" spans="1:17" x14ac:dyDescent="0.25">
      <c r="A142" s="101">
        <v>136</v>
      </c>
      <c r="B142" s="49"/>
      <c r="C142" s="49"/>
      <c r="D142" s="50"/>
      <c r="E142" s="114"/>
      <c r="F142" s="51"/>
      <c r="G142" s="51"/>
      <c r="H142" s="220"/>
      <c r="I142" s="123"/>
      <c r="J142" s="98" t="e">
        <f>IF(AND(Q142="",#REF!&gt;0,#REF!&lt;5),K142,)</f>
        <v>#REF!</v>
      </c>
      <c r="K142" s="96" t="str">
        <f>IF(D142="","ZZZ9",IF(AND(#REF!&gt;0,#REF!&lt;5),D142&amp;#REF!,D142&amp;"9"))</f>
        <v>ZZZ9</v>
      </c>
      <c r="L142" s="100">
        <f t="shared" si="3"/>
        <v>999</v>
      </c>
      <c r="M142" s="122">
        <f t="shared" si="4"/>
        <v>999</v>
      </c>
      <c r="N142" s="119"/>
      <c r="O142" s="51"/>
      <c r="P142" s="66">
        <f t="shared" si="5"/>
        <v>999</v>
      </c>
      <c r="Q142" s="51"/>
    </row>
    <row r="143" spans="1:17" x14ac:dyDescent="0.25">
      <c r="A143" s="101">
        <v>137</v>
      </c>
      <c r="B143" s="49"/>
      <c r="C143" s="49"/>
      <c r="D143" s="50"/>
      <c r="E143" s="114"/>
      <c r="F143" s="51"/>
      <c r="G143" s="51"/>
      <c r="H143" s="220"/>
      <c r="I143" s="123"/>
      <c r="J143" s="98" t="e">
        <f>IF(AND(Q143="",#REF!&gt;0,#REF!&lt;5),K143,)</f>
        <v>#REF!</v>
      </c>
      <c r="K143" s="96" t="str">
        <f>IF(D143="","ZZZ9",IF(AND(#REF!&gt;0,#REF!&lt;5),D143&amp;#REF!,D143&amp;"9"))</f>
        <v>ZZZ9</v>
      </c>
      <c r="L143" s="100">
        <f t="shared" si="3"/>
        <v>999</v>
      </c>
      <c r="M143" s="122">
        <f t="shared" si="4"/>
        <v>999</v>
      </c>
      <c r="N143" s="119"/>
      <c r="O143" s="51"/>
      <c r="P143" s="66">
        <f t="shared" si="5"/>
        <v>999</v>
      </c>
      <c r="Q143" s="51"/>
    </row>
    <row r="144" spans="1:17" x14ac:dyDescent="0.25">
      <c r="A144" s="101">
        <v>138</v>
      </c>
      <c r="B144" s="49"/>
      <c r="C144" s="49"/>
      <c r="D144" s="50"/>
      <c r="E144" s="114"/>
      <c r="F144" s="51"/>
      <c r="G144" s="51"/>
      <c r="H144" s="220"/>
      <c r="I144" s="123"/>
      <c r="J144" s="98" t="e">
        <f>IF(AND(Q144="",#REF!&gt;0,#REF!&lt;5),K144,)</f>
        <v>#REF!</v>
      </c>
      <c r="K144" s="96" t="str">
        <f>IF(D144="","ZZZ9",IF(AND(#REF!&gt;0,#REF!&lt;5),D144&amp;#REF!,D144&amp;"9"))</f>
        <v>ZZZ9</v>
      </c>
      <c r="L144" s="100">
        <f t="shared" si="3"/>
        <v>999</v>
      </c>
      <c r="M144" s="122">
        <f t="shared" si="4"/>
        <v>999</v>
      </c>
      <c r="N144" s="119"/>
      <c r="O144" s="51"/>
      <c r="P144" s="66">
        <f t="shared" si="5"/>
        <v>999</v>
      </c>
      <c r="Q144" s="51"/>
    </row>
    <row r="145" spans="1:17" x14ac:dyDescent="0.25">
      <c r="A145" s="101">
        <v>139</v>
      </c>
      <c r="B145" s="49"/>
      <c r="C145" s="49"/>
      <c r="D145" s="50"/>
      <c r="E145" s="114"/>
      <c r="F145" s="51"/>
      <c r="G145" s="51"/>
      <c r="H145" s="220"/>
      <c r="I145" s="123"/>
      <c r="J145" s="98" t="e">
        <f>IF(AND(Q145="",#REF!&gt;0,#REF!&lt;5),K145,)</f>
        <v>#REF!</v>
      </c>
      <c r="K145" s="96" t="str">
        <f>IF(D145="","ZZZ9",IF(AND(#REF!&gt;0,#REF!&lt;5),D145&amp;#REF!,D145&amp;"9"))</f>
        <v>ZZZ9</v>
      </c>
      <c r="L145" s="100">
        <f t="shared" si="3"/>
        <v>999</v>
      </c>
      <c r="M145" s="122">
        <f t="shared" si="4"/>
        <v>999</v>
      </c>
      <c r="N145" s="119"/>
      <c r="O145" s="51"/>
      <c r="P145" s="66">
        <f t="shared" si="5"/>
        <v>999</v>
      </c>
      <c r="Q145" s="51"/>
    </row>
    <row r="146" spans="1:17" x14ac:dyDescent="0.25">
      <c r="A146" s="101">
        <v>140</v>
      </c>
      <c r="B146" s="49"/>
      <c r="C146" s="49"/>
      <c r="D146" s="50"/>
      <c r="E146" s="114"/>
      <c r="F146" s="51"/>
      <c r="G146" s="51"/>
      <c r="H146" s="220"/>
      <c r="I146" s="123"/>
      <c r="J146" s="98" t="e">
        <f>IF(AND(Q146="",#REF!&gt;0,#REF!&lt;5),K146,)</f>
        <v>#REF!</v>
      </c>
      <c r="K146" s="96" t="str">
        <f>IF(D146="","ZZZ9",IF(AND(#REF!&gt;0,#REF!&lt;5),D146&amp;#REF!,D146&amp;"9"))</f>
        <v>ZZZ9</v>
      </c>
      <c r="L146" s="100">
        <f t="shared" si="3"/>
        <v>999</v>
      </c>
      <c r="M146" s="122">
        <f t="shared" si="4"/>
        <v>999</v>
      </c>
      <c r="N146" s="119"/>
      <c r="O146" s="51"/>
      <c r="P146" s="66">
        <f t="shared" si="5"/>
        <v>999</v>
      </c>
      <c r="Q146" s="51"/>
    </row>
    <row r="147" spans="1:17" x14ac:dyDescent="0.25">
      <c r="A147" s="101">
        <v>141</v>
      </c>
      <c r="B147" s="49"/>
      <c r="C147" s="49"/>
      <c r="D147" s="50"/>
      <c r="E147" s="114"/>
      <c r="F147" s="51"/>
      <c r="G147" s="51"/>
      <c r="H147" s="220"/>
      <c r="I147" s="123"/>
      <c r="J147" s="98" t="e">
        <f>IF(AND(Q147="",#REF!&gt;0,#REF!&lt;5),K147,)</f>
        <v>#REF!</v>
      </c>
      <c r="K147" s="96" t="str">
        <f>IF(D147="","ZZZ9",IF(AND(#REF!&gt;0,#REF!&lt;5),D147&amp;#REF!,D147&amp;"9"))</f>
        <v>ZZZ9</v>
      </c>
      <c r="L147" s="100">
        <f t="shared" si="3"/>
        <v>999</v>
      </c>
      <c r="M147" s="122">
        <f t="shared" si="4"/>
        <v>999</v>
      </c>
      <c r="N147" s="119"/>
      <c r="O147" s="51"/>
      <c r="P147" s="66">
        <f t="shared" si="5"/>
        <v>999</v>
      </c>
      <c r="Q147" s="51"/>
    </row>
    <row r="148" spans="1:17" x14ac:dyDescent="0.25">
      <c r="A148" s="101">
        <v>142</v>
      </c>
      <c r="B148" s="49"/>
      <c r="C148" s="49"/>
      <c r="D148" s="50"/>
      <c r="E148" s="114"/>
      <c r="F148" s="51"/>
      <c r="G148" s="51"/>
      <c r="H148" s="220"/>
      <c r="I148" s="123"/>
      <c r="J148" s="98" t="e">
        <f>IF(AND(Q148="",#REF!&gt;0,#REF!&lt;5),K148,)</f>
        <v>#REF!</v>
      </c>
      <c r="K148" s="96" t="str">
        <f>IF(D148="","ZZZ9",IF(AND(#REF!&gt;0,#REF!&lt;5),D148&amp;#REF!,D148&amp;"9"))</f>
        <v>ZZZ9</v>
      </c>
      <c r="L148" s="100">
        <f t="shared" si="3"/>
        <v>999</v>
      </c>
      <c r="M148" s="122">
        <f t="shared" si="4"/>
        <v>999</v>
      </c>
      <c r="N148" s="119"/>
      <c r="O148" s="123"/>
      <c r="P148" s="124">
        <f t="shared" si="5"/>
        <v>999</v>
      </c>
      <c r="Q148" s="123"/>
    </row>
    <row r="149" spans="1:17" x14ac:dyDescent="0.25">
      <c r="A149" s="101">
        <v>143</v>
      </c>
      <c r="B149" s="49"/>
      <c r="C149" s="49"/>
      <c r="D149" s="50"/>
      <c r="E149" s="114"/>
      <c r="F149" s="51"/>
      <c r="G149" s="51"/>
      <c r="H149" s="220"/>
      <c r="I149" s="123"/>
      <c r="J149" s="98" t="e">
        <f>IF(AND(Q149="",#REF!&gt;0,#REF!&lt;5),K149,)</f>
        <v>#REF!</v>
      </c>
      <c r="K149" s="96" t="str">
        <f>IF(D149="","ZZZ9",IF(AND(#REF!&gt;0,#REF!&lt;5),D149&amp;#REF!,D149&amp;"9"))</f>
        <v>ZZZ9</v>
      </c>
      <c r="L149" s="100">
        <f t="shared" si="3"/>
        <v>999</v>
      </c>
      <c r="M149" s="122">
        <f t="shared" si="4"/>
        <v>999</v>
      </c>
      <c r="N149" s="119"/>
      <c r="O149" s="51"/>
      <c r="P149" s="66">
        <f t="shared" si="5"/>
        <v>999</v>
      </c>
      <c r="Q149" s="51"/>
    </row>
    <row r="150" spans="1:17" x14ac:dyDescent="0.25">
      <c r="A150" s="101">
        <v>144</v>
      </c>
      <c r="B150" s="49"/>
      <c r="C150" s="49"/>
      <c r="D150" s="50"/>
      <c r="E150" s="114"/>
      <c r="F150" s="51"/>
      <c r="G150" s="51"/>
      <c r="H150" s="220"/>
      <c r="I150" s="123"/>
      <c r="J150" s="98" t="e">
        <f>IF(AND(Q150="",#REF!&gt;0,#REF!&lt;5),K150,)</f>
        <v>#REF!</v>
      </c>
      <c r="K150" s="96" t="str">
        <f>IF(D150="","ZZZ9",IF(AND(#REF!&gt;0,#REF!&lt;5),D150&amp;#REF!,D150&amp;"9"))</f>
        <v>ZZZ9</v>
      </c>
      <c r="L150" s="100">
        <f t="shared" si="3"/>
        <v>999</v>
      </c>
      <c r="M150" s="122">
        <f t="shared" si="4"/>
        <v>999</v>
      </c>
      <c r="N150" s="119"/>
      <c r="O150" s="51"/>
      <c r="P150" s="66">
        <f t="shared" si="5"/>
        <v>999</v>
      </c>
      <c r="Q150" s="51"/>
    </row>
    <row r="151" spans="1:17" x14ac:dyDescent="0.25">
      <c r="A151" s="101">
        <v>145</v>
      </c>
      <c r="B151" s="49"/>
      <c r="C151" s="49"/>
      <c r="D151" s="50"/>
      <c r="E151" s="114"/>
      <c r="F151" s="51"/>
      <c r="G151" s="51"/>
      <c r="H151" s="220"/>
      <c r="I151" s="123"/>
      <c r="J151" s="98" t="e">
        <f>IF(AND(Q151="",#REF!&gt;0,#REF!&lt;5),K151,)</f>
        <v>#REF!</v>
      </c>
      <c r="K151" s="96" t="str">
        <f>IF(D151="","ZZZ9",IF(AND(#REF!&gt;0,#REF!&lt;5),D151&amp;#REF!,D151&amp;"9"))</f>
        <v>ZZZ9</v>
      </c>
      <c r="L151" s="100">
        <f t="shared" si="3"/>
        <v>999</v>
      </c>
      <c r="M151" s="122">
        <f t="shared" si="4"/>
        <v>999</v>
      </c>
      <c r="N151" s="119"/>
      <c r="O151" s="51"/>
      <c r="P151" s="66">
        <f t="shared" si="5"/>
        <v>999</v>
      </c>
      <c r="Q151" s="51"/>
    </row>
    <row r="152" spans="1:17" x14ac:dyDescent="0.25">
      <c r="A152" s="101">
        <v>146</v>
      </c>
      <c r="B152" s="49"/>
      <c r="C152" s="49"/>
      <c r="D152" s="50"/>
      <c r="E152" s="114"/>
      <c r="F152" s="51"/>
      <c r="G152" s="51"/>
      <c r="H152" s="220"/>
      <c r="I152" s="123"/>
      <c r="J152" s="98" t="e">
        <f>IF(AND(Q152="",#REF!&gt;0,#REF!&lt;5),K152,)</f>
        <v>#REF!</v>
      </c>
      <c r="K152" s="96" t="str">
        <f>IF(D152="","ZZZ9",IF(AND(#REF!&gt;0,#REF!&lt;5),D152&amp;#REF!,D152&amp;"9"))</f>
        <v>ZZZ9</v>
      </c>
      <c r="L152" s="100">
        <f t="shared" si="3"/>
        <v>999</v>
      </c>
      <c r="M152" s="122">
        <f t="shared" si="4"/>
        <v>999</v>
      </c>
      <c r="N152" s="119"/>
      <c r="O152" s="51"/>
      <c r="P152" s="66">
        <f t="shared" si="5"/>
        <v>999</v>
      </c>
      <c r="Q152" s="51"/>
    </row>
    <row r="153" spans="1:17" x14ac:dyDescent="0.25">
      <c r="A153" s="101">
        <v>147</v>
      </c>
      <c r="B153" s="49"/>
      <c r="C153" s="49"/>
      <c r="D153" s="50"/>
      <c r="E153" s="114"/>
      <c r="F153" s="51"/>
      <c r="G153" s="51"/>
      <c r="H153" s="220"/>
      <c r="I153" s="123"/>
      <c r="J153" s="98" t="e">
        <f>IF(AND(Q153="",#REF!&gt;0,#REF!&lt;5),K153,)</f>
        <v>#REF!</v>
      </c>
      <c r="K153" s="96" t="str">
        <f>IF(D153="","ZZZ9",IF(AND(#REF!&gt;0,#REF!&lt;5),D153&amp;#REF!,D153&amp;"9"))</f>
        <v>ZZZ9</v>
      </c>
      <c r="L153" s="100">
        <f t="shared" si="3"/>
        <v>999</v>
      </c>
      <c r="M153" s="122">
        <f t="shared" si="4"/>
        <v>999</v>
      </c>
      <c r="N153" s="119"/>
      <c r="O153" s="51"/>
      <c r="P153" s="66">
        <f t="shared" si="5"/>
        <v>999</v>
      </c>
      <c r="Q153" s="51"/>
    </row>
    <row r="154" spans="1:17" x14ac:dyDescent="0.25">
      <c r="A154" s="101">
        <v>148</v>
      </c>
      <c r="B154" s="49"/>
      <c r="C154" s="49"/>
      <c r="D154" s="50"/>
      <c r="E154" s="114"/>
      <c r="F154" s="51"/>
      <c r="G154" s="51"/>
      <c r="H154" s="220"/>
      <c r="I154" s="123"/>
      <c r="J154" s="98" t="e">
        <f>IF(AND(Q154="",#REF!&gt;0,#REF!&lt;5),K154,)</f>
        <v>#REF!</v>
      </c>
      <c r="K154" s="96" t="str">
        <f>IF(D154="","ZZZ9",IF(AND(#REF!&gt;0,#REF!&lt;5),D154&amp;#REF!,D154&amp;"9"))</f>
        <v>ZZZ9</v>
      </c>
      <c r="L154" s="100">
        <f t="shared" si="3"/>
        <v>999</v>
      </c>
      <c r="M154" s="122">
        <f t="shared" si="4"/>
        <v>999</v>
      </c>
      <c r="N154" s="119"/>
      <c r="O154" s="51"/>
      <c r="P154" s="66">
        <f t="shared" si="5"/>
        <v>999</v>
      </c>
      <c r="Q154" s="51"/>
    </row>
    <row r="155" spans="1:17" x14ac:dyDescent="0.25">
      <c r="A155" s="101">
        <v>149</v>
      </c>
      <c r="B155" s="49"/>
      <c r="C155" s="49"/>
      <c r="D155" s="50"/>
      <c r="E155" s="114"/>
      <c r="F155" s="51"/>
      <c r="G155" s="51"/>
      <c r="H155" s="220"/>
      <c r="I155" s="123"/>
      <c r="J155" s="98" t="e">
        <f>IF(AND(Q155="",#REF!&gt;0,#REF!&lt;5),K155,)</f>
        <v>#REF!</v>
      </c>
      <c r="K155" s="96" t="str">
        <f>IF(D155="","ZZZ9",IF(AND(#REF!&gt;0,#REF!&lt;5),D155&amp;#REF!,D155&amp;"9"))</f>
        <v>ZZZ9</v>
      </c>
      <c r="L155" s="100">
        <f t="shared" si="3"/>
        <v>999</v>
      </c>
      <c r="M155" s="122">
        <f t="shared" si="4"/>
        <v>999</v>
      </c>
      <c r="N155" s="119"/>
      <c r="O155" s="51"/>
      <c r="P155" s="66">
        <f t="shared" si="5"/>
        <v>999</v>
      </c>
      <c r="Q155" s="51"/>
    </row>
    <row r="156" spans="1:17" x14ac:dyDescent="0.25">
      <c r="A156" s="101">
        <v>150</v>
      </c>
      <c r="B156" s="49"/>
      <c r="C156" s="49"/>
      <c r="D156" s="50"/>
      <c r="E156" s="114"/>
      <c r="F156" s="51"/>
      <c r="G156" s="51"/>
      <c r="H156" s="220"/>
      <c r="I156" s="123"/>
      <c r="J156" s="98" t="e">
        <f>IF(AND(Q156="",#REF!&gt;0,#REF!&lt;5),K156,)</f>
        <v>#REF!</v>
      </c>
      <c r="K156" s="96" t="str">
        <f>IF(D156="","ZZZ9",IF(AND(#REF!&gt;0,#REF!&lt;5),D156&amp;#REF!,D156&amp;"9"))</f>
        <v>ZZZ9</v>
      </c>
      <c r="L156" s="100">
        <f t="shared" si="3"/>
        <v>999</v>
      </c>
      <c r="M156" s="122">
        <f t="shared" si="4"/>
        <v>999</v>
      </c>
      <c r="N156" s="119"/>
      <c r="O156" s="51"/>
      <c r="P156" s="66">
        <f t="shared" si="5"/>
        <v>999</v>
      </c>
      <c r="Q156" s="51"/>
    </row>
  </sheetData>
  <conditionalFormatting sqref="A7:D156">
    <cfRule type="expression" dxfId="31" priority="1" stopIfTrue="1">
      <formula>$Q7&gt;=1</formula>
    </cfRule>
  </conditionalFormatting>
  <conditionalFormatting sqref="B9:D37">
    <cfRule type="expression" dxfId="30" priority="5" stopIfTrue="1">
      <formula>$Q9&gt;=1</formula>
    </cfRule>
  </conditionalFormatting>
  <conditionalFormatting sqref="E7:E14">
    <cfRule type="expression" dxfId="29" priority="10" stopIfTrue="1">
      <formula>AND(ROUNDDOWN(($A$4-E7)/365.25,0)&lt;=13,G7&lt;&gt;"OK")</formula>
    </cfRule>
    <cfRule type="expression" dxfId="28" priority="11" stopIfTrue="1">
      <formula>AND(ROUNDDOWN(($A$4-E7)/365.25,0)&lt;=14,G7&lt;&gt;"OK")</formula>
    </cfRule>
    <cfRule type="expression" dxfId="27" priority="12" stopIfTrue="1">
      <formula>AND(ROUNDDOWN(($A$4-E7)/365.25,0)&lt;=17,G7&lt;&gt;"OK")</formula>
    </cfRule>
    <cfRule type="expression" dxfId="26" priority="15" stopIfTrue="1">
      <formula>AND(ROUNDDOWN(($A$4-E7)/365.25,0)&lt;=13,G7&lt;&gt;"OK")</formula>
    </cfRule>
    <cfRule type="expression" dxfId="25" priority="16" stopIfTrue="1">
      <formula>AND(ROUNDDOWN(($A$4-E7)/365.25,0)&lt;=14,G7&lt;&gt;"OK")</formula>
    </cfRule>
    <cfRule type="expression" dxfId="24" priority="17" stopIfTrue="1">
      <formula>AND(ROUNDDOWN(($A$4-E7)/365.25,0)&lt;=17,G7&lt;&gt;"OK")</formula>
    </cfRule>
  </conditionalFormatting>
  <conditionalFormatting sqref="E7:E27 E29:E37">
    <cfRule type="expression" dxfId="23" priority="6" stopIfTrue="1">
      <formula>AND(ROUNDDOWN(($A$4-E7)/365.25,0)&lt;=13,G7&lt;&gt;"OK")</formula>
    </cfRule>
    <cfRule type="expression" dxfId="22" priority="7" stopIfTrue="1">
      <formula>AND(ROUNDDOWN(($A$4-E7)/365.25,0)&lt;=14,G7&lt;&gt;"OK")</formula>
    </cfRule>
    <cfRule type="expression" dxfId="21" priority="8" stopIfTrue="1">
      <formula>AND(ROUNDDOWN(($A$4-E7)/365.25,0)&lt;=17,G7&lt;&gt;"OK")</formula>
    </cfRule>
  </conditionalFormatting>
  <conditionalFormatting sqref="E7:E156">
    <cfRule type="expression" dxfId="20" priority="20" stopIfTrue="1">
      <formula>AND(ROUNDDOWN(($A$4-E7)/365.25,0)&lt;=13,G7&lt;&gt;"OK")</formula>
    </cfRule>
    <cfRule type="expression" dxfId="19" priority="21" stopIfTrue="1">
      <formula>AND(ROUNDDOWN(($A$4-E7)/365.25,0)&lt;=14,G7&lt;&gt;"OK")</formula>
    </cfRule>
    <cfRule type="expression" dxfId="18" priority="22" stopIfTrue="1">
      <formula>AND(ROUNDDOWN(($A$4-E7)/365.25,0)&lt;=17,G7&lt;&gt;"OK")</formula>
    </cfRule>
  </conditionalFormatting>
  <conditionalFormatting sqref="J7:J156">
    <cfRule type="cellIs" dxfId="17" priority="14" stopIfTrue="1" operator="equal">
      <formula>"Z"</formula>
    </cfRule>
  </conditionalFormatting>
  <printOptions horizontalCentered="1"/>
  <pageMargins left="0.35" right="0.35" top="0.39" bottom="0.39" header="0" footer="0"/>
  <pageSetup paperSize="9" orientation="landscape" horizontalDpi="200" verticalDpi="200" r:id="rId1"/>
  <headerFooter alignWithMargins="0"/>
  <rowBreaks count="6" manualBreakCount="6">
    <brk id="26" max="16383" man="1"/>
    <brk id="46" max="16383" man="1"/>
    <brk id="66" max="16383" man="1"/>
    <brk id="86" max="16383" man="1"/>
    <brk id="106" max="16383" man="1"/>
    <brk id="126" max="16383" man="1"/>
  </rowBreaks>
  <colBreaks count="1" manualBreakCount="1">
    <brk id="17"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701441" r:id="rId4" name="Button 1">
              <controlPr defaultSize="0" print="0" autoFill="0" autoPict="0" macro="[0]!egyeni_fotabla_sorsolasi_ranglista">
                <anchor moveWithCells="1" sizeWithCells="1">
                  <from>
                    <xdr:col>7</xdr:col>
                    <xdr:colOff>205740</xdr:colOff>
                    <xdr:row>0</xdr:row>
                    <xdr:rowOff>68580</xdr:rowOff>
                  </from>
                  <to>
                    <xdr:col>14</xdr:col>
                    <xdr:colOff>129540</xdr:colOff>
                    <xdr:row>1</xdr:row>
                    <xdr:rowOff>137160</xdr:rowOff>
                  </to>
                </anchor>
              </controlPr>
            </control>
          </mc:Choice>
        </mc:AlternateContent>
      </controls>
    </mc:Choice>
  </mc:AlternateContent>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0B8D6C-52C1-45DF-BB21-869F110CF2F4}">
  <sheetPr codeName="Sheet17">
    <tabColor indexed="42"/>
  </sheetPr>
  <dimension ref="A1:Q156"/>
  <sheetViews>
    <sheetView showGridLines="0" showZeros="0" workbookViewId="0">
      <pane ySplit="6" topLeftCell="A7" activePane="bottomLeft" state="frozen"/>
      <selection activeCell="F3" sqref="F3"/>
      <selection pane="bottomLeft"/>
    </sheetView>
  </sheetViews>
  <sheetFormatPr defaultRowHeight="13.2" x14ac:dyDescent="0.25"/>
  <cols>
    <col min="1" max="1" width="3.88671875" customWidth="1"/>
    <col min="2" max="2" width="13.5546875" customWidth="1"/>
    <col min="3" max="3" width="14" customWidth="1"/>
    <col min="4" max="4" width="25.5546875" style="34" bestFit="1" customWidth="1"/>
    <col min="5" max="5" width="12.109375" style="230" customWidth="1"/>
    <col min="6" max="6" width="6.109375" style="47" hidden="1" customWidth="1"/>
    <col min="7" max="7" width="29.88671875" style="47" customWidth="1"/>
    <col min="8" max="8" width="7.6640625" style="34" customWidth="1"/>
    <col min="9" max="13" width="7.44140625" style="34" hidden="1" customWidth="1"/>
    <col min="14" max="15" width="7.44140625" style="34" customWidth="1"/>
    <col min="16" max="16" width="7.44140625" style="34" hidden="1" customWidth="1"/>
    <col min="17" max="17" width="7.44140625" style="34" customWidth="1"/>
  </cols>
  <sheetData>
    <row r="1" spans="1:17" ht="24.6" x14ac:dyDescent="0.4">
      <c r="A1" s="258" t="str">
        <f>Altalanos!$A$6</f>
        <v>Somogy Vármegyei Tenisz DO A kategória</v>
      </c>
      <c r="B1" s="42"/>
      <c r="C1" s="42"/>
      <c r="D1" s="93"/>
      <c r="E1" s="111" t="s">
        <v>44</v>
      </c>
      <c r="F1" s="58"/>
      <c r="G1" s="102"/>
      <c r="H1" s="43"/>
      <c r="I1" s="43"/>
      <c r="J1" s="103"/>
      <c r="K1" s="103"/>
      <c r="L1" s="103"/>
      <c r="M1" s="103"/>
      <c r="N1" s="103"/>
      <c r="O1" s="103"/>
      <c r="P1" s="103"/>
      <c r="Q1" s="104"/>
    </row>
    <row r="2" spans="1:17" ht="13.8" thickBot="1" x14ac:dyDescent="0.3">
      <c r="B2" s="44" t="s">
        <v>43</v>
      </c>
      <c r="C2" s="241" t="str">
        <f>Altalanos!$C$8</f>
        <v>A-VIII.kcs.-U18+-L</v>
      </c>
      <c r="D2" s="58"/>
      <c r="E2" s="111" t="s">
        <v>29</v>
      </c>
      <c r="F2" s="48"/>
      <c r="G2" s="48"/>
      <c r="H2" s="223"/>
      <c r="I2" s="223"/>
      <c r="J2" s="43"/>
      <c r="K2" s="43"/>
      <c r="L2" s="43"/>
      <c r="M2" s="43"/>
      <c r="N2" s="52"/>
      <c r="O2" s="38"/>
      <c r="P2" s="38"/>
      <c r="Q2" s="52"/>
    </row>
    <row r="3" spans="1:17" s="2" customFormat="1" ht="13.8" thickBot="1" x14ac:dyDescent="0.3">
      <c r="A3" s="217" t="s">
        <v>42</v>
      </c>
      <c r="B3" s="221"/>
      <c r="C3" s="221"/>
      <c r="D3" s="221"/>
      <c r="E3" s="221"/>
      <c r="F3" s="221"/>
      <c r="G3" s="221"/>
      <c r="H3" s="221"/>
      <c r="I3" s="222"/>
      <c r="J3" s="53"/>
      <c r="K3" s="59"/>
      <c r="L3" s="59"/>
      <c r="M3" s="59"/>
      <c r="N3" s="128" t="s">
        <v>28</v>
      </c>
      <c r="O3" s="54"/>
      <c r="P3" s="60"/>
      <c r="Q3" s="112"/>
    </row>
    <row r="4" spans="1:17" s="2" customFormat="1" x14ac:dyDescent="0.25">
      <c r="A4" s="36" t="s">
        <v>21</v>
      </c>
      <c r="B4" s="36"/>
      <c r="C4" s="35" t="s">
        <v>19</v>
      </c>
      <c r="D4" s="36" t="s">
        <v>24</v>
      </c>
      <c r="E4" s="39"/>
      <c r="G4" s="61"/>
      <c r="H4" s="232" t="s">
        <v>25</v>
      </c>
      <c r="I4" s="227"/>
      <c r="J4" s="62"/>
      <c r="K4" s="63"/>
      <c r="L4" s="63"/>
      <c r="M4" s="63"/>
      <c r="N4" s="62"/>
      <c r="O4" s="113"/>
      <c r="P4" s="113"/>
      <c r="Q4" s="64"/>
    </row>
    <row r="5" spans="1:17" s="2" customFormat="1" ht="13.8" thickBot="1" x14ac:dyDescent="0.3">
      <c r="A5" s="105">
        <f>Altalanos!$A$10</f>
        <v>46135</v>
      </c>
      <c r="B5" s="105"/>
      <c r="C5" s="45" t="str">
        <f>Altalanos!$C$10</f>
        <v>Balatonboglár</v>
      </c>
      <c r="D5" s="46" t="str">
        <f>Altalanos!$D$10</f>
        <v xml:space="preserve">  </v>
      </c>
      <c r="E5" s="46"/>
      <c r="F5" s="46"/>
      <c r="G5" s="46"/>
      <c r="H5" s="125" t="str">
        <f>Altalanos!$E$10</f>
        <v>Nagyistók-Nádasi Judit</v>
      </c>
      <c r="I5" s="233"/>
      <c r="J5" s="65"/>
      <c r="K5" s="40"/>
      <c r="L5" s="40"/>
      <c r="M5" s="40"/>
      <c r="N5" s="65"/>
      <c r="O5" s="46"/>
      <c r="P5" s="46"/>
      <c r="Q5" s="235"/>
    </row>
    <row r="6" spans="1:17" ht="30" customHeight="1" thickBot="1" x14ac:dyDescent="0.3">
      <c r="A6" s="95" t="s">
        <v>30</v>
      </c>
      <c r="B6" s="55" t="s">
        <v>22</v>
      </c>
      <c r="C6" s="252" t="s">
        <v>23</v>
      </c>
      <c r="D6" s="55" t="s">
        <v>26</v>
      </c>
      <c r="E6" s="56" t="s">
        <v>27</v>
      </c>
      <c r="F6" s="56" t="s">
        <v>31</v>
      </c>
      <c r="G6" s="56" t="s">
        <v>83</v>
      </c>
      <c r="H6" s="224" t="s">
        <v>32</v>
      </c>
      <c r="I6" s="225"/>
      <c r="J6" s="97" t="s">
        <v>14</v>
      </c>
      <c r="K6" s="57" t="s">
        <v>12</v>
      </c>
      <c r="L6" s="99" t="s">
        <v>0</v>
      </c>
      <c r="M6" s="74" t="s">
        <v>13</v>
      </c>
      <c r="N6" s="118" t="s">
        <v>40</v>
      </c>
      <c r="O6" s="109" t="s">
        <v>33</v>
      </c>
      <c r="P6" s="110" t="s">
        <v>1</v>
      </c>
      <c r="Q6" s="56" t="s">
        <v>34</v>
      </c>
    </row>
    <row r="7" spans="1:17" s="11" customFormat="1" ht="18.899999999999999" customHeight="1" x14ac:dyDescent="0.25">
      <c r="A7" s="101">
        <v>1</v>
      </c>
      <c r="B7" s="244" t="s">
        <v>101</v>
      </c>
      <c r="C7" s="253" t="s">
        <v>102</v>
      </c>
      <c r="D7" s="250" t="s">
        <v>105</v>
      </c>
      <c r="E7" s="256" t="s">
        <v>107</v>
      </c>
      <c r="F7" s="218"/>
      <c r="G7" s="219"/>
      <c r="H7" s="50">
        <v>145</v>
      </c>
      <c r="I7" s="50"/>
      <c r="J7" s="98"/>
      <c r="K7" s="96"/>
      <c r="L7" s="100"/>
      <c r="M7" s="96"/>
      <c r="N7" s="94"/>
      <c r="O7" s="50"/>
      <c r="P7" s="66"/>
      <c r="Q7" s="51"/>
    </row>
    <row r="8" spans="1:17" s="11" customFormat="1" ht="18.899999999999999" customHeight="1" x14ac:dyDescent="0.25">
      <c r="A8" s="101">
        <v>2</v>
      </c>
      <c r="B8" s="246" t="s">
        <v>103</v>
      </c>
      <c r="C8" s="254" t="s">
        <v>104</v>
      </c>
      <c r="D8" s="251" t="s">
        <v>106</v>
      </c>
      <c r="E8" s="257" t="s">
        <v>115</v>
      </c>
      <c r="F8" s="220"/>
      <c r="G8" s="123"/>
      <c r="H8" s="50">
        <v>125</v>
      </c>
      <c r="I8" s="50"/>
      <c r="J8" s="98"/>
      <c r="K8" s="96"/>
      <c r="L8" s="100"/>
      <c r="M8" s="96"/>
      <c r="N8" s="94"/>
      <c r="O8" s="50"/>
      <c r="P8" s="66"/>
      <c r="Q8" s="51"/>
    </row>
    <row r="9" spans="1:17" s="11" customFormat="1" ht="18.899999999999999" customHeight="1" x14ac:dyDescent="0.25">
      <c r="A9" s="101">
        <v>3</v>
      </c>
      <c r="B9" s="49"/>
      <c r="C9" s="49"/>
      <c r="D9" s="50"/>
      <c r="E9" s="114"/>
      <c r="F9" s="220"/>
      <c r="G9" s="123"/>
      <c r="H9" s="50"/>
      <c r="I9" s="50"/>
      <c r="J9" s="98"/>
      <c r="K9" s="96"/>
      <c r="L9" s="100"/>
      <c r="M9" s="96"/>
      <c r="N9" s="94"/>
      <c r="O9" s="50"/>
      <c r="P9" s="229"/>
      <c r="Q9" s="119"/>
    </row>
    <row r="10" spans="1:17" s="11" customFormat="1" ht="18.899999999999999" customHeight="1" x14ac:dyDescent="0.25">
      <c r="A10" s="101">
        <v>4</v>
      </c>
      <c r="B10" s="49"/>
      <c r="C10" s="49"/>
      <c r="D10" s="50"/>
      <c r="E10" s="114"/>
      <c r="F10" s="220"/>
      <c r="G10" s="123"/>
      <c r="H10" s="50"/>
      <c r="I10" s="50"/>
      <c r="J10" s="98"/>
      <c r="K10" s="96"/>
      <c r="L10" s="100"/>
      <c r="M10" s="96"/>
      <c r="N10" s="94"/>
      <c r="O10" s="50"/>
      <c r="P10" s="228"/>
      <c r="Q10" s="226"/>
    </row>
    <row r="11" spans="1:17" s="11" customFormat="1" ht="18.899999999999999" customHeight="1" x14ac:dyDescent="0.25">
      <c r="A11" s="101">
        <v>5</v>
      </c>
      <c r="B11" s="49"/>
      <c r="C11" s="49"/>
      <c r="D11" s="50"/>
      <c r="E11" s="114"/>
      <c r="F11" s="220"/>
      <c r="G11" s="123"/>
      <c r="H11" s="50"/>
      <c r="I11" s="50"/>
      <c r="J11" s="98"/>
      <c r="K11" s="96"/>
      <c r="L11" s="100"/>
      <c r="M11" s="96"/>
      <c r="N11" s="94"/>
      <c r="O11" s="50"/>
      <c r="P11" s="228"/>
      <c r="Q11" s="226"/>
    </row>
    <row r="12" spans="1:17" s="11" customFormat="1" ht="18.899999999999999" customHeight="1" x14ac:dyDescent="0.25">
      <c r="A12" s="101">
        <v>6</v>
      </c>
      <c r="B12" s="49"/>
      <c r="C12" s="49"/>
      <c r="D12" s="50"/>
      <c r="E12" s="114"/>
      <c r="F12" s="220"/>
      <c r="G12" s="123"/>
      <c r="H12" s="50"/>
      <c r="I12" s="50"/>
      <c r="J12" s="98"/>
      <c r="K12" s="96"/>
      <c r="L12" s="100"/>
      <c r="M12" s="96"/>
      <c r="N12" s="94"/>
      <c r="O12" s="50"/>
      <c r="P12" s="228"/>
      <c r="Q12" s="226"/>
    </row>
    <row r="13" spans="1:17" s="11" customFormat="1" ht="18.899999999999999" customHeight="1" x14ac:dyDescent="0.25">
      <c r="A13" s="101">
        <v>7</v>
      </c>
      <c r="B13" s="49"/>
      <c r="C13" s="49"/>
      <c r="D13" s="50"/>
      <c r="E13" s="114"/>
      <c r="F13" s="220"/>
      <c r="G13" s="123"/>
      <c r="H13" s="50"/>
      <c r="I13" s="50"/>
      <c r="J13" s="98"/>
      <c r="K13" s="96"/>
      <c r="L13" s="100"/>
      <c r="M13" s="96"/>
      <c r="N13" s="94"/>
      <c r="O13" s="50"/>
      <c r="P13" s="228"/>
      <c r="Q13" s="226"/>
    </row>
    <row r="14" spans="1:17" s="11" customFormat="1" ht="18.899999999999999" customHeight="1" x14ac:dyDescent="0.25">
      <c r="A14" s="101">
        <v>8</v>
      </c>
      <c r="B14" s="49"/>
      <c r="C14" s="49"/>
      <c r="D14" s="50"/>
      <c r="E14" s="114"/>
      <c r="F14" s="220"/>
      <c r="G14" s="123"/>
      <c r="H14" s="50"/>
      <c r="I14" s="50"/>
      <c r="J14" s="98"/>
      <c r="K14" s="96"/>
      <c r="L14" s="100"/>
      <c r="M14" s="96"/>
      <c r="N14" s="94"/>
      <c r="O14" s="50"/>
      <c r="P14" s="228"/>
      <c r="Q14" s="226"/>
    </row>
    <row r="15" spans="1:17" s="11" customFormat="1" ht="18.899999999999999" customHeight="1" x14ac:dyDescent="0.25">
      <c r="A15" s="101">
        <v>9</v>
      </c>
      <c r="B15" s="49"/>
      <c r="C15" s="49"/>
      <c r="D15" s="50"/>
      <c r="E15" s="114"/>
      <c r="F15" s="51"/>
      <c r="G15" s="51"/>
      <c r="H15" s="50"/>
      <c r="I15" s="50"/>
      <c r="J15" s="98"/>
      <c r="K15" s="96"/>
      <c r="L15" s="100"/>
      <c r="M15" s="122"/>
      <c r="N15" s="94"/>
      <c r="O15" s="50"/>
      <c r="P15" s="51"/>
      <c r="Q15" s="51"/>
    </row>
    <row r="16" spans="1:17" s="11" customFormat="1" ht="18.899999999999999" customHeight="1" x14ac:dyDescent="0.25">
      <c r="A16" s="101">
        <v>10</v>
      </c>
      <c r="B16" s="238"/>
      <c r="C16" s="49"/>
      <c r="D16" s="50"/>
      <c r="E16" s="114"/>
      <c r="F16" s="51"/>
      <c r="G16" s="51"/>
      <c r="H16" s="50"/>
      <c r="I16" s="50"/>
      <c r="J16" s="98"/>
      <c r="K16" s="96"/>
      <c r="L16" s="100"/>
      <c r="M16" s="122"/>
      <c r="N16" s="94"/>
      <c r="O16" s="50"/>
      <c r="P16" s="66"/>
      <c r="Q16" s="51"/>
    </row>
    <row r="17" spans="1:17" s="11" customFormat="1" ht="18.899999999999999" customHeight="1" x14ac:dyDescent="0.25">
      <c r="A17" s="101">
        <v>11</v>
      </c>
      <c r="B17" s="49"/>
      <c r="C17" s="49"/>
      <c r="D17" s="50"/>
      <c r="E17" s="114"/>
      <c r="F17" s="51"/>
      <c r="G17" s="51"/>
      <c r="H17" s="50"/>
      <c r="I17" s="50"/>
      <c r="J17" s="98"/>
      <c r="K17" s="96"/>
      <c r="L17" s="100"/>
      <c r="M17" s="122"/>
      <c r="N17" s="94"/>
      <c r="O17" s="50"/>
      <c r="P17" s="66"/>
      <c r="Q17" s="51"/>
    </row>
    <row r="18" spans="1:17" s="11" customFormat="1" ht="18.899999999999999" customHeight="1" x14ac:dyDescent="0.25">
      <c r="A18" s="101">
        <v>12</v>
      </c>
      <c r="B18" s="49"/>
      <c r="C18" s="49"/>
      <c r="D18" s="50"/>
      <c r="E18" s="114"/>
      <c r="F18" s="51"/>
      <c r="G18" s="51"/>
      <c r="H18" s="50"/>
      <c r="I18" s="50"/>
      <c r="J18" s="98"/>
      <c r="K18" s="96"/>
      <c r="L18" s="100"/>
      <c r="M18" s="122"/>
      <c r="N18" s="94"/>
      <c r="O18" s="50"/>
      <c r="P18" s="66"/>
      <c r="Q18" s="51"/>
    </row>
    <row r="19" spans="1:17" s="11" customFormat="1" ht="18.899999999999999" customHeight="1" x14ac:dyDescent="0.25">
      <c r="A19" s="101">
        <v>13</v>
      </c>
      <c r="B19" s="49"/>
      <c r="C19" s="49"/>
      <c r="D19" s="50"/>
      <c r="E19" s="114"/>
      <c r="F19" s="51"/>
      <c r="G19" s="51"/>
      <c r="H19" s="50"/>
      <c r="I19" s="50"/>
      <c r="J19" s="98"/>
      <c r="K19" s="96"/>
      <c r="L19" s="100"/>
      <c r="M19" s="122"/>
      <c r="N19" s="94"/>
      <c r="O19" s="50"/>
      <c r="P19" s="66"/>
      <c r="Q19" s="51"/>
    </row>
    <row r="20" spans="1:17" s="11" customFormat="1" ht="18.899999999999999" customHeight="1" x14ac:dyDescent="0.25">
      <c r="A20" s="101">
        <v>14</v>
      </c>
      <c r="B20" s="49"/>
      <c r="C20" s="49"/>
      <c r="D20" s="50"/>
      <c r="E20" s="114"/>
      <c r="F20" s="51"/>
      <c r="G20" s="51"/>
      <c r="H20" s="50"/>
      <c r="I20" s="50"/>
      <c r="J20" s="98"/>
      <c r="K20" s="96"/>
      <c r="L20" s="100"/>
      <c r="M20" s="122"/>
      <c r="N20" s="94"/>
      <c r="O20" s="50"/>
      <c r="P20" s="66"/>
      <c r="Q20" s="51"/>
    </row>
    <row r="21" spans="1:17" s="11" customFormat="1" ht="18.899999999999999" customHeight="1" x14ac:dyDescent="0.25">
      <c r="A21" s="101">
        <v>15</v>
      </c>
      <c r="B21" s="49"/>
      <c r="C21" s="49"/>
      <c r="D21" s="50"/>
      <c r="E21" s="114"/>
      <c r="F21" s="51"/>
      <c r="G21" s="51"/>
      <c r="H21" s="50"/>
      <c r="I21" s="50"/>
      <c r="J21" s="98"/>
      <c r="K21" s="96"/>
      <c r="L21" s="100"/>
      <c r="M21" s="122"/>
      <c r="N21" s="94"/>
      <c r="O21" s="50"/>
      <c r="P21" s="66"/>
      <c r="Q21" s="51"/>
    </row>
    <row r="22" spans="1:17" s="11" customFormat="1" ht="18.899999999999999" customHeight="1" x14ac:dyDescent="0.25">
      <c r="A22" s="101">
        <v>16</v>
      </c>
      <c r="B22" s="49"/>
      <c r="C22" s="49"/>
      <c r="D22" s="50"/>
      <c r="E22" s="114"/>
      <c r="F22" s="51"/>
      <c r="G22" s="51"/>
      <c r="H22" s="50"/>
      <c r="I22" s="50"/>
      <c r="J22" s="98"/>
      <c r="K22" s="96"/>
      <c r="L22" s="100"/>
      <c r="M22" s="122"/>
      <c r="N22" s="94"/>
      <c r="O22" s="50"/>
      <c r="P22" s="66"/>
      <c r="Q22" s="51"/>
    </row>
    <row r="23" spans="1:17" s="11" customFormat="1" ht="18.899999999999999" customHeight="1" x14ac:dyDescent="0.25">
      <c r="A23" s="101">
        <v>17</v>
      </c>
      <c r="B23" s="49"/>
      <c r="C23" s="49"/>
      <c r="D23" s="50"/>
      <c r="E23" s="114"/>
      <c r="F23" s="51"/>
      <c r="G23" s="51"/>
      <c r="H23" s="50"/>
      <c r="I23" s="50"/>
      <c r="J23" s="98"/>
      <c r="K23" s="96"/>
      <c r="L23" s="100"/>
      <c r="M23" s="122"/>
      <c r="N23" s="94"/>
      <c r="O23" s="50"/>
      <c r="P23" s="66"/>
      <c r="Q23" s="51"/>
    </row>
    <row r="24" spans="1:17" s="11" customFormat="1" ht="18.899999999999999" customHeight="1" x14ac:dyDescent="0.25">
      <c r="A24" s="101">
        <v>18</v>
      </c>
      <c r="B24" s="49"/>
      <c r="C24" s="49"/>
      <c r="D24" s="50"/>
      <c r="E24" s="114"/>
      <c r="F24" s="51"/>
      <c r="G24" s="51"/>
      <c r="H24" s="50"/>
      <c r="I24" s="50"/>
      <c r="J24" s="98"/>
      <c r="K24" s="96"/>
      <c r="L24" s="100"/>
      <c r="M24" s="122"/>
      <c r="N24" s="94"/>
      <c r="O24" s="50"/>
      <c r="P24" s="66"/>
      <c r="Q24" s="51"/>
    </row>
    <row r="25" spans="1:17" s="11" customFormat="1" ht="18.899999999999999" customHeight="1" x14ac:dyDescent="0.25">
      <c r="A25" s="101">
        <v>19</v>
      </c>
      <c r="B25" s="49"/>
      <c r="C25" s="49"/>
      <c r="D25" s="50"/>
      <c r="E25" s="114"/>
      <c r="F25" s="51"/>
      <c r="G25" s="51"/>
      <c r="H25" s="50"/>
      <c r="I25" s="50"/>
      <c r="J25" s="98"/>
      <c r="K25" s="96"/>
      <c r="L25" s="100"/>
      <c r="M25" s="122"/>
      <c r="N25" s="94"/>
      <c r="O25" s="50"/>
      <c r="P25" s="66"/>
      <c r="Q25" s="51"/>
    </row>
    <row r="26" spans="1:17" s="11" customFormat="1" ht="18.899999999999999" customHeight="1" x14ac:dyDescent="0.25">
      <c r="A26" s="101">
        <v>20</v>
      </c>
      <c r="B26" s="49"/>
      <c r="C26" s="49"/>
      <c r="D26" s="50"/>
      <c r="E26" s="114"/>
      <c r="F26" s="51"/>
      <c r="G26" s="51"/>
      <c r="H26" s="50"/>
      <c r="I26" s="50"/>
      <c r="J26" s="98"/>
      <c r="K26" s="96"/>
      <c r="L26" s="100"/>
      <c r="M26" s="122"/>
      <c r="N26" s="94"/>
      <c r="O26" s="50"/>
      <c r="P26" s="66"/>
      <c r="Q26" s="51"/>
    </row>
    <row r="27" spans="1:17" s="11" customFormat="1" ht="18.899999999999999" customHeight="1" x14ac:dyDescent="0.25">
      <c r="A27" s="101">
        <v>21</v>
      </c>
      <c r="B27" s="49"/>
      <c r="C27" s="49"/>
      <c r="D27" s="50"/>
      <c r="E27" s="114"/>
      <c r="F27" s="51"/>
      <c r="G27" s="51"/>
      <c r="H27" s="50"/>
      <c r="I27" s="50"/>
      <c r="J27" s="98"/>
      <c r="K27" s="96"/>
      <c r="L27" s="100"/>
      <c r="M27" s="122"/>
      <c r="N27" s="94"/>
      <c r="O27" s="50"/>
      <c r="P27" s="66"/>
      <c r="Q27" s="51"/>
    </row>
    <row r="28" spans="1:17" s="11" customFormat="1" ht="18.899999999999999" customHeight="1" x14ac:dyDescent="0.25">
      <c r="A28" s="101">
        <v>22</v>
      </c>
      <c r="B28" s="49"/>
      <c r="C28" s="49"/>
      <c r="D28" s="50"/>
      <c r="E28" s="239"/>
      <c r="F28" s="234"/>
      <c r="G28" s="119"/>
      <c r="H28" s="50"/>
      <c r="I28" s="50"/>
      <c r="J28" s="98"/>
      <c r="K28" s="96"/>
      <c r="L28" s="100"/>
      <c r="M28" s="122"/>
      <c r="N28" s="94"/>
      <c r="O28" s="50"/>
      <c r="P28" s="66"/>
      <c r="Q28" s="51"/>
    </row>
    <row r="29" spans="1:17" s="11" customFormat="1" ht="18.899999999999999" customHeight="1" x14ac:dyDescent="0.25">
      <c r="A29" s="101">
        <v>23</v>
      </c>
      <c r="B29" s="49"/>
      <c r="C29" s="49"/>
      <c r="D29" s="50"/>
      <c r="E29" s="240"/>
      <c r="F29" s="51"/>
      <c r="G29" s="51"/>
      <c r="H29" s="50"/>
      <c r="I29" s="50"/>
      <c r="J29" s="98"/>
      <c r="K29" s="96"/>
      <c r="L29" s="100"/>
      <c r="M29" s="122"/>
      <c r="N29" s="94"/>
      <c r="O29" s="50"/>
      <c r="P29" s="66"/>
      <c r="Q29" s="51"/>
    </row>
    <row r="30" spans="1:17" s="11" customFormat="1" ht="18.899999999999999" customHeight="1" x14ac:dyDescent="0.25">
      <c r="A30" s="101">
        <v>24</v>
      </c>
      <c r="B30" s="49"/>
      <c r="C30" s="49"/>
      <c r="D30" s="50"/>
      <c r="E30" s="114"/>
      <c r="F30" s="51"/>
      <c r="G30" s="51"/>
      <c r="H30" s="50"/>
      <c r="I30" s="50"/>
      <c r="J30" s="98"/>
      <c r="K30" s="96"/>
      <c r="L30" s="100"/>
      <c r="M30" s="122"/>
      <c r="N30" s="94"/>
      <c r="O30" s="50"/>
      <c r="P30" s="66"/>
      <c r="Q30" s="51"/>
    </row>
    <row r="31" spans="1:17" s="11" customFormat="1" ht="18.899999999999999" customHeight="1" x14ac:dyDescent="0.25">
      <c r="A31" s="101">
        <v>25</v>
      </c>
      <c r="B31" s="49"/>
      <c r="C31" s="49"/>
      <c r="D31" s="50"/>
      <c r="E31" s="114"/>
      <c r="F31" s="51"/>
      <c r="G31" s="51"/>
      <c r="H31" s="50"/>
      <c r="I31" s="50"/>
      <c r="J31" s="98"/>
      <c r="K31" s="96"/>
      <c r="L31" s="100"/>
      <c r="M31" s="122"/>
      <c r="N31" s="94"/>
      <c r="O31" s="50"/>
      <c r="P31" s="66"/>
      <c r="Q31" s="51"/>
    </row>
    <row r="32" spans="1:17" s="11" customFormat="1" ht="18.899999999999999" customHeight="1" x14ac:dyDescent="0.25">
      <c r="A32" s="101">
        <v>26</v>
      </c>
      <c r="B32" s="49"/>
      <c r="C32" s="49"/>
      <c r="D32" s="50"/>
      <c r="E32" s="231"/>
      <c r="F32" s="51"/>
      <c r="G32" s="51"/>
      <c r="H32" s="50"/>
      <c r="I32" s="50"/>
      <c r="J32" s="98"/>
      <c r="K32" s="96"/>
      <c r="L32" s="100"/>
      <c r="M32" s="122"/>
      <c r="N32" s="94"/>
      <c r="O32" s="50"/>
      <c r="P32" s="66"/>
      <c r="Q32" s="51"/>
    </row>
    <row r="33" spans="1:17" s="11" customFormat="1" ht="18.899999999999999" customHeight="1" x14ac:dyDescent="0.25">
      <c r="A33" s="101">
        <v>27</v>
      </c>
      <c r="B33" s="49"/>
      <c r="C33" s="49"/>
      <c r="D33" s="50"/>
      <c r="E33" s="114"/>
      <c r="F33" s="51"/>
      <c r="G33" s="51"/>
      <c r="H33" s="50"/>
      <c r="I33" s="50"/>
      <c r="J33" s="98"/>
      <c r="K33" s="96"/>
      <c r="L33" s="100"/>
      <c r="M33" s="122"/>
      <c r="N33" s="94"/>
      <c r="O33" s="50"/>
      <c r="P33" s="66"/>
      <c r="Q33" s="51"/>
    </row>
    <row r="34" spans="1:17" s="11" customFormat="1" ht="18.899999999999999" customHeight="1" x14ac:dyDescent="0.25">
      <c r="A34" s="101">
        <v>28</v>
      </c>
      <c r="B34" s="49"/>
      <c r="C34" s="49"/>
      <c r="D34" s="50"/>
      <c r="E34" s="114"/>
      <c r="F34" s="51"/>
      <c r="G34" s="51"/>
      <c r="H34" s="50"/>
      <c r="I34" s="50"/>
      <c r="J34" s="98"/>
      <c r="K34" s="96"/>
      <c r="L34" s="100"/>
      <c r="M34" s="122"/>
      <c r="N34" s="94"/>
      <c r="O34" s="50"/>
      <c r="P34" s="66"/>
      <c r="Q34" s="51"/>
    </row>
    <row r="35" spans="1:17" s="11" customFormat="1" ht="18.899999999999999" customHeight="1" x14ac:dyDescent="0.25">
      <c r="A35" s="101">
        <v>29</v>
      </c>
      <c r="B35" s="49"/>
      <c r="C35" s="49"/>
      <c r="D35" s="50"/>
      <c r="E35" s="114"/>
      <c r="F35" s="51"/>
      <c r="G35" s="51"/>
      <c r="H35" s="50"/>
      <c r="I35" s="50"/>
      <c r="J35" s="98"/>
      <c r="K35" s="96"/>
      <c r="L35" s="100"/>
      <c r="M35" s="122"/>
      <c r="N35" s="94"/>
      <c r="O35" s="50"/>
      <c r="P35" s="66"/>
      <c r="Q35" s="51"/>
    </row>
    <row r="36" spans="1:17" s="11" customFormat="1" ht="18.899999999999999" customHeight="1" x14ac:dyDescent="0.25">
      <c r="A36" s="101">
        <v>30</v>
      </c>
      <c r="B36" s="49"/>
      <c r="C36" s="49"/>
      <c r="D36" s="50"/>
      <c r="E36" s="114"/>
      <c r="F36" s="51"/>
      <c r="G36" s="51"/>
      <c r="H36" s="50"/>
      <c r="I36" s="50"/>
      <c r="J36" s="98"/>
      <c r="K36" s="96"/>
      <c r="L36" s="100"/>
      <c r="M36" s="122"/>
      <c r="N36" s="94"/>
      <c r="O36" s="50"/>
      <c r="P36" s="66"/>
      <c r="Q36" s="51"/>
    </row>
    <row r="37" spans="1:17" s="11" customFormat="1" ht="18.899999999999999" customHeight="1" x14ac:dyDescent="0.25">
      <c r="A37" s="101">
        <v>31</v>
      </c>
      <c r="B37" s="49"/>
      <c r="C37" s="49"/>
      <c r="D37" s="50"/>
      <c r="E37" s="114"/>
      <c r="F37" s="51"/>
      <c r="G37" s="51"/>
      <c r="H37" s="50"/>
      <c r="I37" s="50"/>
      <c r="J37" s="98"/>
      <c r="K37" s="96"/>
      <c r="L37" s="100"/>
      <c r="M37" s="122"/>
      <c r="N37" s="94"/>
      <c r="O37" s="50"/>
      <c r="P37" s="66"/>
      <c r="Q37" s="51"/>
    </row>
    <row r="38" spans="1:17" s="11" customFormat="1" ht="18.899999999999999" customHeight="1" x14ac:dyDescent="0.25">
      <c r="A38" s="101">
        <v>32</v>
      </c>
      <c r="B38" s="49"/>
      <c r="C38" s="49"/>
      <c r="D38" s="50"/>
      <c r="E38" s="114"/>
      <c r="F38" s="51"/>
      <c r="G38" s="51"/>
      <c r="H38" s="220"/>
      <c r="I38" s="123"/>
      <c r="J38" s="98"/>
      <c r="K38" s="96"/>
      <c r="L38" s="100"/>
      <c r="M38" s="122"/>
      <c r="N38" s="94"/>
      <c r="O38" s="51"/>
      <c r="P38" s="66"/>
      <c r="Q38" s="51"/>
    </row>
    <row r="39" spans="1:17" s="11" customFormat="1" ht="18.899999999999999" customHeight="1" x14ac:dyDescent="0.25">
      <c r="A39" s="101">
        <v>33</v>
      </c>
      <c r="B39" s="49"/>
      <c r="C39" s="49"/>
      <c r="D39" s="50"/>
      <c r="E39" s="114"/>
      <c r="F39" s="51"/>
      <c r="G39" s="51"/>
      <c r="H39" s="220"/>
      <c r="I39" s="123"/>
      <c r="J39" s="98"/>
      <c r="K39" s="96"/>
      <c r="L39" s="100"/>
      <c r="M39" s="122"/>
      <c r="N39" s="119"/>
      <c r="O39" s="51"/>
      <c r="P39" s="66"/>
      <c r="Q39" s="51"/>
    </row>
    <row r="40" spans="1:17" s="11" customFormat="1" ht="18.899999999999999" customHeight="1" x14ac:dyDescent="0.25">
      <c r="A40" s="101">
        <v>34</v>
      </c>
      <c r="B40" s="49"/>
      <c r="C40" s="49"/>
      <c r="D40" s="50"/>
      <c r="E40" s="114"/>
      <c r="F40" s="51"/>
      <c r="G40" s="51"/>
      <c r="H40" s="220"/>
      <c r="I40" s="123"/>
      <c r="J40" s="98" t="e">
        <f>IF(AND(Q40="",#REF!&gt;0,#REF!&lt;5),K40,)</f>
        <v>#REF!</v>
      </c>
      <c r="K40" s="96" t="str">
        <f>IF(D40="","ZZZ9",IF(AND(#REF!&gt;0,#REF!&lt;5),D40&amp;#REF!,D40&amp;"9"))</f>
        <v>ZZZ9</v>
      </c>
      <c r="L40" s="100">
        <f t="shared" ref="L40:L103" si="0">IF(Q40="",999,Q40)</f>
        <v>999</v>
      </c>
      <c r="M40" s="122">
        <f t="shared" ref="M40:M103" si="1">IF(P40=999,999,1)</f>
        <v>999</v>
      </c>
      <c r="N40" s="119"/>
      <c r="O40" s="51"/>
      <c r="P40" s="66">
        <f t="shared" ref="P40:P103" si="2">IF(N40="DA",1,IF(N40="WC",2,IF(N40="SE",3,IF(N40="Q",4,IF(N40="LL",5,999)))))</f>
        <v>999</v>
      </c>
      <c r="Q40" s="51"/>
    </row>
    <row r="41" spans="1:17" s="11" customFormat="1" ht="18.899999999999999" customHeight="1" x14ac:dyDescent="0.25">
      <c r="A41" s="101">
        <v>35</v>
      </c>
      <c r="B41" s="49"/>
      <c r="C41" s="49"/>
      <c r="D41" s="50"/>
      <c r="E41" s="114"/>
      <c r="F41" s="51"/>
      <c r="G41" s="51"/>
      <c r="H41" s="220"/>
      <c r="I41" s="123"/>
      <c r="J41" s="98" t="e">
        <f>IF(AND(Q41="",#REF!&gt;0,#REF!&lt;5),K41,)</f>
        <v>#REF!</v>
      </c>
      <c r="K41" s="96" t="str">
        <f>IF(D41="","ZZZ9",IF(AND(#REF!&gt;0,#REF!&lt;5),D41&amp;#REF!,D41&amp;"9"))</f>
        <v>ZZZ9</v>
      </c>
      <c r="L41" s="100">
        <f t="shared" si="0"/>
        <v>999</v>
      </c>
      <c r="M41" s="122">
        <f t="shared" si="1"/>
        <v>999</v>
      </c>
      <c r="N41" s="119"/>
      <c r="O41" s="51"/>
      <c r="P41" s="66">
        <f t="shared" si="2"/>
        <v>999</v>
      </c>
      <c r="Q41" s="51"/>
    </row>
    <row r="42" spans="1:17" s="11" customFormat="1" ht="18.899999999999999" customHeight="1" x14ac:dyDescent="0.25">
      <c r="A42" s="101">
        <v>36</v>
      </c>
      <c r="B42" s="49"/>
      <c r="C42" s="49"/>
      <c r="D42" s="50"/>
      <c r="E42" s="114"/>
      <c r="F42" s="51"/>
      <c r="G42" s="51"/>
      <c r="H42" s="220"/>
      <c r="I42" s="123"/>
      <c r="J42" s="98" t="e">
        <f>IF(AND(Q42="",#REF!&gt;0,#REF!&lt;5),K42,)</f>
        <v>#REF!</v>
      </c>
      <c r="K42" s="96" t="str">
        <f>IF(D42="","ZZZ9",IF(AND(#REF!&gt;0,#REF!&lt;5),D42&amp;#REF!,D42&amp;"9"))</f>
        <v>ZZZ9</v>
      </c>
      <c r="L42" s="100">
        <f t="shared" si="0"/>
        <v>999</v>
      </c>
      <c r="M42" s="122">
        <f t="shared" si="1"/>
        <v>999</v>
      </c>
      <c r="N42" s="119"/>
      <c r="O42" s="51"/>
      <c r="P42" s="66">
        <f t="shared" si="2"/>
        <v>999</v>
      </c>
      <c r="Q42" s="51"/>
    </row>
    <row r="43" spans="1:17" s="11" customFormat="1" ht="18.899999999999999" customHeight="1" x14ac:dyDescent="0.25">
      <c r="A43" s="101">
        <v>37</v>
      </c>
      <c r="B43" s="49"/>
      <c r="C43" s="49"/>
      <c r="D43" s="50"/>
      <c r="E43" s="114"/>
      <c r="F43" s="51"/>
      <c r="G43" s="51"/>
      <c r="H43" s="220"/>
      <c r="I43" s="123"/>
      <c r="J43" s="98" t="e">
        <f>IF(AND(Q43="",#REF!&gt;0,#REF!&lt;5),K43,)</f>
        <v>#REF!</v>
      </c>
      <c r="K43" s="96" t="str">
        <f>IF(D43="","ZZZ9",IF(AND(#REF!&gt;0,#REF!&lt;5),D43&amp;#REF!,D43&amp;"9"))</f>
        <v>ZZZ9</v>
      </c>
      <c r="L43" s="100">
        <f t="shared" si="0"/>
        <v>999</v>
      </c>
      <c r="M43" s="122">
        <f t="shared" si="1"/>
        <v>999</v>
      </c>
      <c r="N43" s="119"/>
      <c r="O43" s="51"/>
      <c r="P43" s="66">
        <f t="shared" si="2"/>
        <v>999</v>
      </c>
      <c r="Q43" s="51"/>
    </row>
    <row r="44" spans="1:17" s="11" customFormat="1" ht="18.899999999999999" customHeight="1" x14ac:dyDescent="0.25">
      <c r="A44" s="101">
        <v>38</v>
      </c>
      <c r="B44" s="49"/>
      <c r="C44" s="49"/>
      <c r="D44" s="50"/>
      <c r="E44" s="114"/>
      <c r="F44" s="51"/>
      <c r="G44" s="51"/>
      <c r="H44" s="220"/>
      <c r="I44" s="123"/>
      <c r="J44" s="98" t="e">
        <f>IF(AND(Q44="",#REF!&gt;0,#REF!&lt;5),K44,)</f>
        <v>#REF!</v>
      </c>
      <c r="K44" s="96" t="str">
        <f>IF(D44="","ZZZ9",IF(AND(#REF!&gt;0,#REF!&lt;5),D44&amp;#REF!,D44&amp;"9"))</f>
        <v>ZZZ9</v>
      </c>
      <c r="L44" s="100">
        <f t="shared" si="0"/>
        <v>999</v>
      </c>
      <c r="M44" s="122">
        <f t="shared" si="1"/>
        <v>999</v>
      </c>
      <c r="N44" s="119"/>
      <c r="O44" s="51"/>
      <c r="P44" s="66">
        <f t="shared" si="2"/>
        <v>999</v>
      </c>
      <c r="Q44" s="51"/>
    </row>
    <row r="45" spans="1:17" s="11" customFormat="1" ht="18.899999999999999" customHeight="1" x14ac:dyDescent="0.25">
      <c r="A45" s="101">
        <v>39</v>
      </c>
      <c r="B45" s="49"/>
      <c r="C45" s="49"/>
      <c r="D45" s="50"/>
      <c r="E45" s="114"/>
      <c r="F45" s="51"/>
      <c r="G45" s="51"/>
      <c r="H45" s="220"/>
      <c r="I45" s="123"/>
      <c r="J45" s="98" t="e">
        <f>IF(AND(Q45="",#REF!&gt;0,#REF!&lt;5),K45,)</f>
        <v>#REF!</v>
      </c>
      <c r="K45" s="96" t="str">
        <f>IF(D45="","ZZZ9",IF(AND(#REF!&gt;0,#REF!&lt;5),D45&amp;#REF!,D45&amp;"9"))</f>
        <v>ZZZ9</v>
      </c>
      <c r="L45" s="100">
        <f t="shared" si="0"/>
        <v>999</v>
      </c>
      <c r="M45" s="122">
        <f t="shared" si="1"/>
        <v>999</v>
      </c>
      <c r="N45" s="119"/>
      <c r="O45" s="51"/>
      <c r="P45" s="66">
        <f t="shared" si="2"/>
        <v>999</v>
      </c>
      <c r="Q45" s="51"/>
    </row>
    <row r="46" spans="1:17" s="11" customFormat="1" ht="18.899999999999999" customHeight="1" x14ac:dyDescent="0.25">
      <c r="A46" s="101">
        <v>40</v>
      </c>
      <c r="B46" s="49"/>
      <c r="C46" s="49"/>
      <c r="D46" s="50"/>
      <c r="E46" s="114"/>
      <c r="F46" s="51"/>
      <c r="G46" s="51"/>
      <c r="H46" s="220"/>
      <c r="I46" s="123"/>
      <c r="J46" s="98" t="e">
        <f>IF(AND(Q46="",#REF!&gt;0,#REF!&lt;5),K46,)</f>
        <v>#REF!</v>
      </c>
      <c r="K46" s="96" t="str">
        <f>IF(D46="","ZZZ9",IF(AND(#REF!&gt;0,#REF!&lt;5),D46&amp;#REF!,D46&amp;"9"))</f>
        <v>ZZZ9</v>
      </c>
      <c r="L46" s="100">
        <f t="shared" si="0"/>
        <v>999</v>
      </c>
      <c r="M46" s="122">
        <f t="shared" si="1"/>
        <v>999</v>
      </c>
      <c r="N46" s="119"/>
      <c r="O46" s="51"/>
      <c r="P46" s="66">
        <f t="shared" si="2"/>
        <v>999</v>
      </c>
      <c r="Q46" s="51"/>
    </row>
    <row r="47" spans="1:17" s="11" customFormat="1" ht="18.899999999999999" customHeight="1" x14ac:dyDescent="0.25">
      <c r="A47" s="101">
        <v>41</v>
      </c>
      <c r="B47" s="49"/>
      <c r="C47" s="49"/>
      <c r="D47" s="50"/>
      <c r="E47" s="114"/>
      <c r="F47" s="51"/>
      <c r="G47" s="51"/>
      <c r="H47" s="220"/>
      <c r="I47" s="123"/>
      <c r="J47" s="98" t="e">
        <f>IF(AND(Q47="",#REF!&gt;0,#REF!&lt;5),K47,)</f>
        <v>#REF!</v>
      </c>
      <c r="K47" s="96" t="str">
        <f>IF(D47="","ZZZ9",IF(AND(#REF!&gt;0,#REF!&lt;5),D47&amp;#REF!,D47&amp;"9"))</f>
        <v>ZZZ9</v>
      </c>
      <c r="L47" s="100">
        <f t="shared" si="0"/>
        <v>999</v>
      </c>
      <c r="M47" s="122">
        <f t="shared" si="1"/>
        <v>999</v>
      </c>
      <c r="N47" s="119"/>
      <c r="O47" s="51"/>
      <c r="P47" s="66">
        <f t="shared" si="2"/>
        <v>999</v>
      </c>
      <c r="Q47" s="51"/>
    </row>
    <row r="48" spans="1:17" s="11" customFormat="1" ht="18.899999999999999" customHeight="1" x14ac:dyDescent="0.25">
      <c r="A48" s="101">
        <v>42</v>
      </c>
      <c r="B48" s="49"/>
      <c r="C48" s="49"/>
      <c r="D48" s="50"/>
      <c r="E48" s="114"/>
      <c r="F48" s="51"/>
      <c r="G48" s="51"/>
      <c r="H48" s="220"/>
      <c r="I48" s="123"/>
      <c r="J48" s="98" t="e">
        <f>IF(AND(Q48="",#REF!&gt;0,#REF!&lt;5),K48,)</f>
        <v>#REF!</v>
      </c>
      <c r="K48" s="96" t="str">
        <f>IF(D48="","ZZZ9",IF(AND(#REF!&gt;0,#REF!&lt;5),D48&amp;#REF!,D48&amp;"9"))</f>
        <v>ZZZ9</v>
      </c>
      <c r="L48" s="100">
        <f t="shared" si="0"/>
        <v>999</v>
      </c>
      <c r="M48" s="122">
        <f t="shared" si="1"/>
        <v>999</v>
      </c>
      <c r="N48" s="119"/>
      <c r="O48" s="51"/>
      <c r="P48" s="66">
        <f t="shared" si="2"/>
        <v>999</v>
      </c>
      <c r="Q48" s="51"/>
    </row>
    <row r="49" spans="1:17" s="11" customFormat="1" ht="18.899999999999999" customHeight="1" x14ac:dyDescent="0.25">
      <c r="A49" s="101">
        <v>43</v>
      </c>
      <c r="B49" s="49"/>
      <c r="C49" s="49"/>
      <c r="D49" s="50"/>
      <c r="E49" s="114"/>
      <c r="F49" s="51"/>
      <c r="G49" s="51"/>
      <c r="H49" s="220"/>
      <c r="I49" s="123"/>
      <c r="J49" s="98" t="e">
        <f>IF(AND(Q49="",#REF!&gt;0,#REF!&lt;5),K49,)</f>
        <v>#REF!</v>
      </c>
      <c r="K49" s="96" t="str">
        <f>IF(D49="","ZZZ9",IF(AND(#REF!&gt;0,#REF!&lt;5),D49&amp;#REF!,D49&amp;"9"))</f>
        <v>ZZZ9</v>
      </c>
      <c r="L49" s="100">
        <f t="shared" si="0"/>
        <v>999</v>
      </c>
      <c r="M49" s="122">
        <f t="shared" si="1"/>
        <v>999</v>
      </c>
      <c r="N49" s="119"/>
      <c r="O49" s="51"/>
      <c r="P49" s="66">
        <f t="shared" si="2"/>
        <v>999</v>
      </c>
      <c r="Q49" s="51"/>
    </row>
    <row r="50" spans="1:17" s="11" customFormat="1" ht="18.899999999999999" customHeight="1" x14ac:dyDescent="0.25">
      <c r="A50" s="101">
        <v>44</v>
      </c>
      <c r="B50" s="49"/>
      <c r="C50" s="49"/>
      <c r="D50" s="50"/>
      <c r="E50" s="114"/>
      <c r="F50" s="51"/>
      <c r="G50" s="51"/>
      <c r="H50" s="220"/>
      <c r="I50" s="123"/>
      <c r="J50" s="98" t="e">
        <f>IF(AND(Q50="",#REF!&gt;0,#REF!&lt;5),K50,)</f>
        <v>#REF!</v>
      </c>
      <c r="K50" s="96" t="str">
        <f>IF(D50="","ZZZ9",IF(AND(#REF!&gt;0,#REF!&lt;5),D50&amp;#REF!,D50&amp;"9"))</f>
        <v>ZZZ9</v>
      </c>
      <c r="L50" s="100">
        <f t="shared" si="0"/>
        <v>999</v>
      </c>
      <c r="M50" s="122">
        <f t="shared" si="1"/>
        <v>999</v>
      </c>
      <c r="N50" s="119"/>
      <c r="O50" s="51"/>
      <c r="P50" s="66">
        <f t="shared" si="2"/>
        <v>999</v>
      </c>
      <c r="Q50" s="51"/>
    </row>
    <row r="51" spans="1:17" s="11" customFormat="1" ht="18.899999999999999" customHeight="1" x14ac:dyDescent="0.25">
      <c r="A51" s="101">
        <v>45</v>
      </c>
      <c r="B51" s="49"/>
      <c r="C51" s="49"/>
      <c r="D51" s="50"/>
      <c r="E51" s="114"/>
      <c r="F51" s="51"/>
      <c r="G51" s="51"/>
      <c r="H51" s="220"/>
      <c r="I51" s="123"/>
      <c r="J51" s="98" t="e">
        <f>IF(AND(Q51="",#REF!&gt;0,#REF!&lt;5),K51,)</f>
        <v>#REF!</v>
      </c>
      <c r="K51" s="96" t="str">
        <f>IF(D51="","ZZZ9",IF(AND(#REF!&gt;0,#REF!&lt;5),D51&amp;#REF!,D51&amp;"9"))</f>
        <v>ZZZ9</v>
      </c>
      <c r="L51" s="100">
        <f t="shared" si="0"/>
        <v>999</v>
      </c>
      <c r="M51" s="122">
        <f t="shared" si="1"/>
        <v>999</v>
      </c>
      <c r="N51" s="119"/>
      <c r="O51" s="51"/>
      <c r="P51" s="66">
        <f t="shared" si="2"/>
        <v>999</v>
      </c>
      <c r="Q51" s="51"/>
    </row>
    <row r="52" spans="1:17" s="11" customFormat="1" ht="18.899999999999999" customHeight="1" x14ac:dyDescent="0.25">
      <c r="A52" s="101">
        <v>46</v>
      </c>
      <c r="B52" s="49"/>
      <c r="C52" s="49"/>
      <c r="D52" s="50"/>
      <c r="E52" s="114"/>
      <c r="F52" s="51"/>
      <c r="G52" s="51"/>
      <c r="H52" s="220"/>
      <c r="I52" s="123"/>
      <c r="J52" s="98" t="e">
        <f>IF(AND(Q52="",#REF!&gt;0,#REF!&lt;5),K52,)</f>
        <v>#REF!</v>
      </c>
      <c r="K52" s="96" t="str">
        <f>IF(D52="","ZZZ9",IF(AND(#REF!&gt;0,#REF!&lt;5),D52&amp;#REF!,D52&amp;"9"))</f>
        <v>ZZZ9</v>
      </c>
      <c r="L52" s="100">
        <f t="shared" si="0"/>
        <v>999</v>
      </c>
      <c r="M52" s="122">
        <f t="shared" si="1"/>
        <v>999</v>
      </c>
      <c r="N52" s="119"/>
      <c r="O52" s="51"/>
      <c r="P52" s="66">
        <f t="shared" si="2"/>
        <v>999</v>
      </c>
      <c r="Q52" s="51"/>
    </row>
    <row r="53" spans="1:17" s="11" customFormat="1" ht="18.899999999999999" customHeight="1" x14ac:dyDescent="0.25">
      <c r="A53" s="101">
        <v>47</v>
      </c>
      <c r="B53" s="49"/>
      <c r="C53" s="49"/>
      <c r="D53" s="50"/>
      <c r="E53" s="114"/>
      <c r="F53" s="51"/>
      <c r="G53" s="51"/>
      <c r="H53" s="220"/>
      <c r="I53" s="123"/>
      <c r="J53" s="98" t="e">
        <f>IF(AND(Q53="",#REF!&gt;0,#REF!&lt;5),K53,)</f>
        <v>#REF!</v>
      </c>
      <c r="K53" s="96" t="str">
        <f>IF(D53="","ZZZ9",IF(AND(#REF!&gt;0,#REF!&lt;5),D53&amp;#REF!,D53&amp;"9"))</f>
        <v>ZZZ9</v>
      </c>
      <c r="L53" s="100">
        <f t="shared" si="0"/>
        <v>999</v>
      </c>
      <c r="M53" s="122">
        <f t="shared" si="1"/>
        <v>999</v>
      </c>
      <c r="N53" s="119"/>
      <c r="O53" s="51"/>
      <c r="P53" s="66">
        <f t="shared" si="2"/>
        <v>999</v>
      </c>
      <c r="Q53" s="51"/>
    </row>
    <row r="54" spans="1:17" s="11" customFormat="1" ht="18.899999999999999" customHeight="1" x14ac:dyDescent="0.25">
      <c r="A54" s="101">
        <v>48</v>
      </c>
      <c r="B54" s="49"/>
      <c r="C54" s="49"/>
      <c r="D54" s="50"/>
      <c r="E54" s="114"/>
      <c r="F54" s="51"/>
      <c r="G54" s="51"/>
      <c r="H54" s="220"/>
      <c r="I54" s="123"/>
      <c r="J54" s="98" t="e">
        <f>IF(AND(Q54="",#REF!&gt;0,#REF!&lt;5),K54,)</f>
        <v>#REF!</v>
      </c>
      <c r="K54" s="96" t="str">
        <f>IF(D54="","ZZZ9",IF(AND(#REF!&gt;0,#REF!&lt;5),D54&amp;#REF!,D54&amp;"9"))</f>
        <v>ZZZ9</v>
      </c>
      <c r="L54" s="100">
        <f t="shared" si="0"/>
        <v>999</v>
      </c>
      <c r="M54" s="122">
        <f t="shared" si="1"/>
        <v>999</v>
      </c>
      <c r="N54" s="119"/>
      <c r="O54" s="51"/>
      <c r="P54" s="66">
        <f t="shared" si="2"/>
        <v>999</v>
      </c>
      <c r="Q54" s="51"/>
    </row>
    <row r="55" spans="1:17" s="11" customFormat="1" ht="18.899999999999999" customHeight="1" x14ac:dyDescent="0.25">
      <c r="A55" s="101">
        <v>49</v>
      </c>
      <c r="B55" s="49"/>
      <c r="C55" s="49"/>
      <c r="D55" s="50"/>
      <c r="E55" s="114"/>
      <c r="F55" s="51"/>
      <c r="G55" s="51"/>
      <c r="H55" s="220"/>
      <c r="I55" s="123"/>
      <c r="J55" s="98" t="e">
        <f>IF(AND(Q55="",#REF!&gt;0,#REF!&lt;5),K55,)</f>
        <v>#REF!</v>
      </c>
      <c r="K55" s="96" t="str">
        <f>IF(D55="","ZZZ9",IF(AND(#REF!&gt;0,#REF!&lt;5),D55&amp;#REF!,D55&amp;"9"))</f>
        <v>ZZZ9</v>
      </c>
      <c r="L55" s="100">
        <f t="shared" si="0"/>
        <v>999</v>
      </c>
      <c r="M55" s="122">
        <f t="shared" si="1"/>
        <v>999</v>
      </c>
      <c r="N55" s="119"/>
      <c r="O55" s="51"/>
      <c r="P55" s="66">
        <f t="shared" si="2"/>
        <v>999</v>
      </c>
      <c r="Q55" s="51"/>
    </row>
    <row r="56" spans="1:17" s="11" customFormat="1" ht="18.899999999999999" customHeight="1" x14ac:dyDescent="0.25">
      <c r="A56" s="101">
        <v>50</v>
      </c>
      <c r="B56" s="49"/>
      <c r="C56" s="49"/>
      <c r="D56" s="50"/>
      <c r="E56" s="114"/>
      <c r="F56" s="51"/>
      <c r="G56" s="51"/>
      <c r="H56" s="220"/>
      <c r="I56" s="123"/>
      <c r="J56" s="98" t="e">
        <f>IF(AND(Q56="",#REF!&gt;0,#REF!&lt;5),K56,)</f>
        <v>#REF!</v>
      </c>
      <c r="K56" s="96" t="str">
        <f>IF(D56="","ZZZ9",IF(AND(#REF!&gt;0,#REF!&lt;5),D56&amp;#REF!,D56&amp;"9"))</f>
        <v>ZZZ9</v>
      </c>
      <c r="L56" s="100">
        <f t="shared" si="0"/>
        <v>999</v>
      </c>
      <c r="M56" s="122">
        <f t="shared" si="1"/>
        <v>999</v>
      </c>
      <c r="N56" s="119"/>
      <c r="O56" s="51"/>
      <c r="P56" s="66">
        <f t="shared" si="2"/>
        <v>999</v>
      </c>
      <c r="Q56" s="51"/>
    </row>
    <row r="57" spans="1:17" s="11" customFormat="1" ht="18.899999999999999" customHeight="1" x14ac:dyDescent="0.25">
      <c r="A57" s="101">
        <v>51</v>
      </c>
      <c r="B57" s="49"/>
      <c r="C57" s="49"/>
      <c r="D57" s="50"/>
      <c r="E57" s="114"/>
      <c r="F57" s="51"/>
      <c r="G57" s="51"/>
      <c r="H57" s="220"/>
      <c r="I57" s="123"/>
      <c r="J57" s="98" t="e">
        <f>IF(AND(Q57="",#REF!&gt;0,#REF!&lt;5),K57,)</f>
        <v>#REF!</v>
      </c>
      <c r="K57" s="96" t="str">
        <f>IF(D57="","ZZZ9",IF(AND(#REF!&gt;0,#REF!&lt;5),D57&amp;#REF!,D57&amp;"9"))</f>
        <v>ZZZ9</v>
      </c>
      <c r="L57" s="100">
        <f t="shared" si="0"/>
        <v>999</v>
      </c>
      <c r="M57" s="122">
        <f t="shared" si="1"/>
        <v>999</v>
      </c>
      <c r="N57" s="119"/>
      <c r="O57" s="51"/>
      <c r="P57" s="66">
        <f t="shared" si="2"/>
        <v>999</v>
      </c>
      <c r="Q57" s="51"/>
    </row>
    <row r="58" spans="1:17" s="11" customFormat="1" ht="18.899999999999999" customHeight="1" x14ac:dyDescent="0.25">
      <c r="A58" s="101">
        <v>52</v>
      </c>
      <c r="B58" s="49"/>
      <c r="C58" s="49"/>
      <c r="D58" s="50"/>
      <c r="E58" s="114"/>
      <c r="F58" s="51"/>
      <c r="G58" s="51"/>
      <c r="H58" s="220"/>
      <c r="I58" s="123"/>
      <c r="J58" s="98" t="e">
        <f>IF(AND(Q58="",#REF!&gt;0,#REF!&lt;5),K58,)</f>
        <v>#REF!</v>
      </c>
      <c r="K58" s="96" t="str">
        <f>IF(D58="","ZZZ9",IF(AND(#REF!&gt;0,#REF!&lt;5),D58&amp;#REF!,D58&amp;"9"))</f>
        <v>ZZZ9</v>
      </c>
      <c r="L58" s="100">
        <f t="shared" si="0"/>
        <v>999</v>
      </c>
      <c r="M58" s="122">
        <f t="shared" si="1"/>
        <v>999</v>
      </c>
      <c r="N58" s="119"/>
      <c r="O58" s="51"/>
      <c r="P58" s="66">
        <f t="shared" si="2"/>
        <v>999</v>
      </c>
      <c r="Q58" s="51"/>
    </row>
    <row r="59" spans="1:17" s="11" customFormat="1" ht="18.899999999999999" customHeight="1" x14ac:dyDescent="0.25">
      <c r="A59" s="101">
        <v>53</v>
      </c>
      <c r="B59" s="49"/>
      <c r="C59" s="49"/>
      <c r="D59" s="50"/>
      <c r="E59" s="114"/>
      <c r="F59" s="51"/>
      <c r="G59" s="51"/>
      <c r="H59" s="220"/>
      <c r="I59" s="123"/>
      <c r="J59" s="98" t="e">
        <f>IF(AND(Q59="",#REF!&gt;0,#REF!&lt;5),K59,)</f>
        <v>#REF!</v>
      </c>
      <c r="K59" s="96" t="str">
        <f>IF(D59="","ZZZ9",IF(AND(#REF!&gt;0,#REF!&lt;5),D59&amp;#REF!,D59&amp;"9"))</f>
        <v>ZZZ9</v>
      </c>
      <c r="L59" s="100">
        <f t="shared" si="0"/>
        <v>999</v>
      </c>
      <c r="M59" s="122">
        <f t="shared" si="1"/>
        <v>999</v>
      </c>
      <c r="N59" s="119"/>
      <c r="O59" s="51"/>
      <c r="P59" s="66">
        <f t="shared" si="2"/>
        <v>999</v>
      </c>
      <c r="Q59" s="51"/>
    </row>
    <row r="60" spans="1:17" s="11" customFormat="1" ht="18.899999999999999" customHeight="1" x14ac:dyDescent="0.25">
      <c r="A60" s="101">
        <v>54</v>
      </c>
      <c r="B60" s="49"/>
      <c r="C60" s="49"/>
      <c r="D60" s="50"/>
      <c r="E60" s="114"/>
      <c r="F60" s="51"/>
      <c r="G60" s="51"/>
      <c r="H60" s="220"/>
      <c r="I60" s="123"/>
      <c r="J60" s="98" t="e">
        <f>IF(AND(Q60="",#REF!&gt;0,#REF!&lt;5),K60,)</f>
        <v>#REF!</v>
      </c>
      <c r="K60" s="96" t="str">
        <f>IF(D60="","ZZZ9",IF(AND(#REF!&gt;0,#REF!&lt;5),D60&amp;#REF!,D60&amp;"9"))</f>
        <v>ZZZ9</v>
      </c>
      <c r="L60" s="100">
        <f t="shared" si="0"/>
        <v>999</v>
      </c>
      <c r="M60" s="122">
        <f t="shared" si="1"/>
        <v>999</v>
      </c>
      <c r="N60" s="119"/>
      <c r="O60" s="51"/>
      <c r="P60" s="66">
        <f t="shared" si="2"/>
        <v>999</v>
      </c>
      <c r="Q60" s="51"/>
    </row>
    <row r="61" spans="1:17" s="11" customFormat="1" ht="18.899999999999999" customHeight="1" x14ac:dyDescent="0.25">
      <c r="A61" s="101">
        <v>55</v>
      </c>
      <c r="B61" s="49"/>
      <c r="C61" s="49"/>
      <c r="D61" s="50"/>
      <c r="E61" s="114"/>
      <c r="F61" s="51"/>
      <c r="G61" s="51"/>
      <c r="H61" s="220"/>
      <c r="I61" s="123"/>
      <c r="J61" s="98" t="e">
        <f>IF(AND(Q61="",#REF!&gt;0,#REF!&lt;5),K61,)</f>
        <v>#REF!</v>
      </c>
      <c r="K61" s="96" t="str">
        <f>IF(D61="","ZZZ9",IF(AND(#REF!&gt;0,#REF!&lt;5),D61&amp;#REF!,D61&amp;"9"))</f>
        <v>ZZZ9</v>
      </c>
      <c r="L61" s="100">
        <f t="shared" si="0"/>
        <v>999</v>
      </c>
      <c r="M61" s="122">
        <f t="shared" si="1"/>
        <v>999</v>
      </c>
      <c r="N61" s="119"/>
      <c r="O61" s="51"/>
      <c r="P61" s="66">
        <f t="shared" si="2"/>
        <v>999</v>
      </c>
      <c r="Q61" s="51"/>
    </row>
    <row r="62" spans="1:17" s="11" customFormat="1" ht="18.899999999999999" customHeight="1" x14ac:dyDescent="0.25">
      <c r="A62" s="101">
        <v>56</v>
      </c>
      <c r="B62" s="49"/>
      <c r="C62" s="49"/>
      <c r="D62" s="50"/>
      <c r="E62" s="114"/>
      <c r="F62" s="51"/>
      <c r="G62" s="51"/>
      <c r="H62" s="220"/>
      <c r="I62" s="123"/>
      <c r="J62" s="98" t="e">
        <f>IF(AND(Q62="",#REF!&gt;0,#REF!&lt;5),K62,)</f>
        <v>#REF!</v>
      </c>
      <c r="K62" s="96" t="str">
        <f>IF(D62="","ZZZ9",IF(AND(#REF!&gt;0,#REF!&lt;5),D62&amp;#REF!,D62&amp;"9"))</f>
        <v>ZZZ9</v>
      </c>
      <c r="L62" s="100">
        <f t="shared" si="0"/>
        <v>999</v>
      </c>
      <c r="M62" s="122">
        <f t="shared" si="1"/>
        <v>999</v>
      </c>
      <c r="N62" s="119"/>
      <c r="O62" s="51"/>
      <c r="P62" s="66">
        <f t="shared" si="2"/>
        <v>999</v>
      </c>
      <c r="Q62" s="51"/>
    </row>
    <row r="63" spans="1:17" s="11" customFormat="1" ht="18.899999999999999" customHeight="1" x14ac:dyDescent="0.25">
      <c r="A63" s="101">
        <v>57</v>
      </c>
      <c r="B63" s="49"/>
      <c r="C63" s="49"/>
      <c r="D63" s="50"/>
      <c r="E63" s="114"/>
      <c r="F63" s="51"/>
      <c r="G63" s="51"/>
      <c r="H63" s="220"/>
      <c r="I63" s="123"/>
      <c r="J63" s="98" t="e">
        <f>IF(AND(Q63="",#REF!&gt;0,#REF!&lt;5),K63,)</f>
        <v>#REF!</v>
      </c>
      <c r="K63" s="96" t="str">
        <f>IF(D63="","ZZZ9",IF(AND(#REF!&gt;0,#REF!&lt;5),D63&amp;#REF!,D63&amp;"9"))</f>
        <v>ZZZ9</v>
      </c>
      <c r="L63" s="100">
        <f t="shared" si="0"/>
        <v>999</v>
      </c>
      <c r="M63" s="122">
        <f t="shared" si="1"/>
        <v>999</v>
      </c>
      <c r="N63" s="119"/>
      <c r="O63" s="51"/>
      <c r="P63" s="66">
        <f t="shared" si="2"/>
        <v>999</v>
      </c>
      <c r="Q63" s="51"/>
    </row>
    <row r="64" spans="1:17" s="11" customFormat="1" ht="18.899999999999999" customHeight="1" x14ac:dyDescent="0.25">
      <c r="A64" s="101">
        <v>58</v>
      </c>
      <c r="B64" s="49"/>
      <c r="C64" s="49"/>
      <c r="D64" s="50"/>
      <c r="E64" s="114"/>
      <c r="F64" s="51"/>
      <c r="G64" s="51"/>
      <c r="H64" s="220"/>
      <c r="I64" s="123"/>
      <c r="J64" s="98" t="e">
        <f>IF(AND(Q64="",#REF!&gt;0,#REF!&lt;5),K64,)</f>
        <v>#REF!</v>
      </c>
      <c r="K64" s="96" t="str">
        <f>IF(D64="","ZZZ9",IF(AND(#REF!&gt;0,#REF!&lt;5),D64&amp;#REF!,D64&amp;"9"))</f>
        <v>ZZZ9</v>
      </c>
      <c r="L64" s="100">
        <f t="shared" si="0"/>
        <v>999</v>
      </c>
      <c r="M64" s="122">
        <f t="shared" si="1"/>
        <v>999</v>
      </c>
      <c r="N64" s="119"/>
      <c r="O64" s="51"/>
      <c r="P64" s="66">
        <f t="shared" si="2"/>
        <v>999</v>
      </c>
      <c r="Q64" s="51"/>
    </row>
    <row r="65" spans="1:17" s="11" customFormat="1" ht="18.899999999999999" customHeight="1" x14ac:dyDescent="0.25">
      <c r="A65" s="101">
        <v>59</v>
      </c>
      <c r="B65" s="49"/>
      <c r="C65" s="49"/>
      <c r="D65" s="50"/>
      <c r="E65" s="114"/>
      <c r="F65" s="51"/>
      <c r="G65" s="51"/>
      <c r="H65" s="220"/>
      <c r="I65" s="123"/>
      <c r="J65" s="98" t="e">
        <f>IF(AND(Q65="",#REF!&gt;0,#REF!&lt;5),K65,)</f>
        <v>#REF!</v>
      </c>
      <c r="K65" s="96" t="str">
        <f>IF(D65="","ZZZ9",IF(AND(#REF!&gt;0,#REF!&lt;5),D65&amp;#REF!,D65&amp;"9"))</f>
        <v>ZZZ9</v>
      </c>
      <c r="L65" s="100">
        <f t="shared" si="0"/>
        <v>999</v>
      </c>
      <c r="M65" s="122">
        <f t="shared" si="1"/>
        <v>999</v>
      </c>
      <c r="N65" s="119"/>
      <c r="O65" s="51"/>
      <c r="P65" s="66">
        <f t="shared" si="2"/>
        <v>999</v>
      </c>
      <c r="Q65" s="51"/>
    </row>
    <row r="66" spans="1:17" s="11" customFormat="1" ht="18.899999999999999" customHeight="1" x14ac:dyDescent="0.25">
      <c r="A66" s="101">
        <v>60</v>
      </c>
      <c r="B66" s="49"/>
      <c r="C66" s="49"/>
      <c r="D66" s="50"/>
      <c r="E66" s="114"/>
      <c r="F66" s="51"/>
      <c r="G66" s="51"/>
      <c r="H66" s="220"/>
      <c r="I66" s="123"/>
      <c r="J66" s="98" t="e">
        <f>IF(AND(Q66="",#REF!&gt;0,#REF!&lt;5),K66,)</f>
        <v>#REF!</v>
      </c>
      <c r="K66" s="96" t="str">
        <f>IF(D66="","ZZZ9",IF(AND(#REF!&gt;0,#REF!&lt;5),D66&amp;#REF!,D66&amp;"9"))</f>
        <v>ZZZ9</v>
      </c>
      <c r="L66" s="100">
        <f t="shared" si="0"/>
        <v>999</v>
      </c>
      <c r="M66" s="122">
        <f t="shared" si="1"/>
        <v>999</v>
      </c>
      <c r="N66" s="119"/>
      <c r="O66" s="51"/>
      <c r="P66" s="66">
        <f t="shared" si="2"/>
        <v>999</v>
      </c>
      <c r="Q66" s="51"/>
    </row>
    <row r="67" spans="1:17" s="11" customFormat="1" ht="18.899999999999999" customHeight="1" x14ac:dyDescent="0.25">
      <c r="A67" s="101">
        <v>61</v>
      </c>
      <c r="B67" s="49"/>
      <c r="C67" s="49"/>
      <c r="D67" s="50"/>
      <c r="E67" s="114"/>
      <c r="F67" s="51"/>
      <c r="G67" s="51"/>
      <c r="H67" s="220"/>
      <c r="I67" s="123"/>
      <c r="J67" s="98" t="e">
        <f>IF(AND(Q67="",#REF!&gt;0,#REF!&lt;5),K67,)</f>
        <v>#REF!</v>
      </c>
      <c r="K67" s="96" t="str">
        <f>IF(D67="","ZZZ9",IF(AND(#REF!&gt;0,#REF!&lt;5),D67&amp;#REF!,D67&amp;"9"))</f>
        <v>ZZZ9</v>
      </c>
      <c r="L67" s="100">
        <f t="shared" si="0"/>
        <v>999</v>
      </c>
      <c r="M67" s="122">
        <f t="shared" si="1"/>
        <v>999</v>
      </c>
      <c r="N67" s="119"/>
      <c r="O67" s="51"/>
      <c r="P67" s="66">
        <f t="shared" si="2"/>
        <v>999</v>
      </c>
      <c r="Q67" s="51"/>
    </row>
    <row r="68" spans="1:17" s="11" customFormat="1" ht="18.899999999999999" customHeight="1" x14ac:dyDescent="0.25">
      <c r="A68" s="101">
        <v>62</v>
      </c>
      <c r="B68" s="49"/>
      <c r="C68" s="49"/>
      <c r="D68" s="50"/>
      <c r="E68" s="114"/>
      <c r="F68" s="51"/>
      <c r="G68" s="51"/>
      <c r="H68" s="220"/>
      <c r="I68" s="123"/>
      <c r="J68" s="98" t="e">
        <f>IF(AND(Q68="",#REF!&gt;0,#REF!&lt;5),K68,)</f>
        <v>#REF!</v>
      </c>
      <c r="K68" s="96" t="str">
        <f>IF(D68="","ZZZ9",IF(AND(#REF!&gt;0,#REF!&lt;5),D68&amp;#REF!,D68&amp;"9"))</f>
        <v>ZZZ9</v>
      </c>
      <c r="L68" s="100">
        <f t="shared" si="0"/>
        <v>999</v>
      </c>
      <c r="M68" s="122">
        <f t="shared" si="1"/>
        <v>999</v>
      </c>
      <c r="N68" s="119"/>
      <c r="O68" s="51"/>
      <c r="P68" s="66">
        <f t="shared" si="2"/>
        <v>999</v>
      </c>
      <c r="Q68" s="51"/>
    </row>
    <row r="69" spans="1:17" s="11" customFormat="1" ht="18.899999999999999" customHeight="1" x14ac:dyDescent="0.25">
      <c r="A69" s="101">
        <v>63</v>
      </c>
      <c r="B69" s="49"/>
      <c r="C69" s="49"/>
      <c r="D69" s="50"/>
      <c r="E69" s="114"/>
      <c r="F69" s="51"/>
      <c r="G69" s="51"/>
      <c r="H69" s="220"/>
      <c r="I69" s="123"/>
      <c r="J69" s="98" t="e">
        <f>IF(AND(Q69="",#REF!&gt;0,#REF!&lt;5),K69,)</f>
        <v>#REF!</v>
      </c>
      <c r="K69" s="96" t="str">
        <f>IF(D69="","ZZZ9",IF(AND(#REF!&gt;0,#REF!&lt;5),D69&amp;#REF!,D69&amp;"9"))</f>
        <v>ZZZ9</v>
      </c>
      <c r="L69" s="100">
        <f t="shared" si="0"/>
        <v>999</v>
      </c>
      <c r="M69" s="122">
        <f t="shared" si="1"/>
        <v>999</v>
      </c>
      <c r="N69" s="119"/>
      <c r="O69" s="51"/>
      <c r="P69" s="66">
        <f t="shared" si="2"/>
        <v>999</v>
      </c>
      <c r="Q69" s="51"/>
    </row>
    <row r="70" spans="1:17" s="11" customFormat="1" ht="18.899999999999999" customHeight="1" x14ac:dyDescent="0.25">
      <c r="A70" s="101">
        <v>64</v>
      </c>
      <c r="B70" s="49"/>
      <c r="C70" s="49"/>
      <c r="D70" s="50"/>
      <c r="E70" s="114"/>
      <c r="F70" s="51"/>
      <c r="G70" s="51"/>
      <c r="H70" s="220"/>
      <c r="I70" s="123"/>
      <c r="J70" s="98" t="e">
        <f>IF(AND(Q70="",#REF!&gt;0,#REF!&lt;5),K70,)</f>
        <v>#REF!</v>
      </c>
      <c r="K70" s="96" t="str">
        <f>IF(D70="","ZZZ9",IF(AND(#REF!&gt;0,#REF!&lt;5),D70&amp;#REF!,D70&amp;"9"))</f>
        <v>ZZZ9</v>
      </c>
      <c r="L70" s="100">
        <f t="shared" si="0"/>
        <v>999</v>
      </c>
      <c r="M70" s="122">
        <f t="shared" si="1"/>
        <v>999</v>
      </c>
      <c r="N70" s="119"/>
      <c r="O70" s="51"/>
      <c r="P70" s="66">
        <f t="shared" si="2"/>
        <v>999</v>
      </c>
      <c r="Q70" s="51"/>
    </row>
    <row r="71" spans="1:17" s="11" customFormat="1" ht="18.899999999999999" customHeight="1" x14ac:dyDescent="0.25">
      <c r="A71" s="101">
        <v>65</v>
      </c>
      <c r="B71" s="49"/>
      <c r="C71" s="49"/>
      <c r="D71" s="50"/>
      <c r="E71" s="114"/>
      <c r="F71" s="51"/>
      <c r="G71" s="51"/>
      <c r="H71" s="220"/>
      <c r="I71" s="123"/>
      <c r="J71" s="98" t="e">
        <f>IF(AND(Q71="",#REF!&gt;0,#REF!&lt;5),K71,)</f>
        <v>#REF!</v>
      </c>
      <c r="K71" s="96" t="str">
        <f>IF(D71="","ZZZ9",IF(AND(#REF!&gt;0,#REF!&lt;5),D71&amp;#REF!,D71&amp;"9"))</f>
        <v>ZZZ9</v>
      </c>
      <c r="L71" s="100">
        <f t="shared" si="0"/>
        <v>999</v>
      </c>
      <c r="M71" s="122">
        <f t="shared" si="1"/>
        <v>999</v>
      </c>
      <c r="N71" s="119"/>
      <c r="O71" s="51"/>
      <c r="P71" s="66">
        <f t="shared" si="2"/>
        <v>999</v>
      </c>
      <c r="Q71" s="51"/>
    </row>
    <row r="72" spans="1:17" s="11" customFormat="1" ht="18.899999999999999" customHeight="1" x14ac:dyDescent="0.25">
      <c r="A72" s="101">
        <v>66</v>
      </c>
      <c r="B72" s="49"/>
      <c r="C72" s="49"/>
      <c r="D72" s="50"/>
      <c r="E72" s="114"/>
      <c r="F72" s="51"/>
      <c r="G72" s="51"/>
      <c r="H72" s="220"/>
      <c r="I72" s="123"/>
      <c r="J72" s="98" t="e">
        <f>IF(AND(Q72="",#REF!&gt;0,#REF!&lt;5),K72,)</f>
        <v>#REF!</v>
      </c>
      <c r="K72" s="96" t="str">
        <f>IF(D72="","ZZZ9",IF(AND(#REF!&gt;0,#REF!&lt;5),D72&amp;#REF!,D72&amp;"9"))</f>
        <v>ZZZ9</v>
      </c>
      <c r="L72" s="100">
        <f t="shared" si="0"/>
        <v>999</v>
      </c>
      <c r="M72" s="122">
        <f t="shared" si="1"/>
        <v>999</v>
      </c>
      <c r="N72" s="119"/>
      <c r="O72" s="51"/>
      <c r="P72" s="66">
        <f t="shared" si="2"/>
        <v>999</v>
      </c>
      <c r="Q72" s="51"/>
    </row>
    <row r="73" spans="1:17" s="11" customFormat="1" ht="18.899999999999999" customHeight="1" x14ac:dyDescent="0.25">
      <c r="A73" s="101">
        <v>67</v>
      </c>
      <c r="B73" s="49"/>
      <c r="C73" s="49"/>
      <c r="D73" s="50"/>
      <c r="E73" s="114"/>
      <c r="F73" s="51"/>
      <c r="G73" s="51"/>
      <c r="H73" s="220"/>
      <c r="I73" s="123"/>
      <c r="J73" s="98" t="e">
        <f>IF(AND(Q73="",#REF!&gt;0,#REF!&lt;5),K73,)</f>
        <v>#REF!</v>
      </c>
      <c r="K73" s="96" t="str">
        <f>IF(D73="","ZZZ9",IF(AND(#REF!&gt;0,#REF!&lt;5),D73&amp;#REF!,D73&amp;"9"))</f>
        <v>ZZZ9</v>
      </c>
      <c r="L73" s="100">
        <f t="shared" si="0"/>
        <v>999</v>
      </c>
      <c r="M73" s="122">
        <f t="shared" si="1"/>
        <v>999</v>
      </c>
      <c r="N73" s="119"/>
      <c r="O73" s="51"/>
      <c r="P73" s="66">
        <f t="shared" si="2"/>
        <v>999</v>
      </c>
      <c r="Q73" s="51"/>
    </row>
    <row r="74" spans="1:17" s="11" customFormat="1" ht="18.899999999999999" customHeight="1" x14ac:dyDescent="0.25">
      <c r="A74" s="101">
        <v>68</v>
      </c>
      <c r="B74" s="49"/>
      <c r="C74" s="49"/>
      <c r="D74" s="50"/>
      <c r="E74" s="114"/>
      <c r="F74" s="51"/>
      <c r="G74" s="51"/>
      <c r="H74" s="220"/>
      <c r="I74" s="123"/>
      <c r="J74" s="98" t="e">
        <f>IF(AND(Q74="",#REF!&gt;0,#REF!&lt;5),K74,)</f>
        <v>#REF!</v>
      </c>
      <c r="K74" s="96" t="str">
        <f>IF(D74="","ZZZ9",IF(AND(#REF!&gt;0,#REF!&lt;5),D74&amp;#REF!,D74&amp;"9"))</f>
        <v>ZZZ9</v>
      </c>
      <c r="L74" s="100">
        <f t="shared" si="0"/>
        <v>999</v>
      </c>
      <c r="M74" s="122">
        <f t="shared" si="1"/>
        <v>999</v>
      </c>
      <c r="N74" s="119"/>
      <c r="O74" s="51"/>
      <c r="P74" s="66">
        <f t="shared" si="2"/>
        <v>999</v>
      </c>
      <c r="Q74" s="51"/>
    </row>
    <row r="75" spans="1:17" s="11" customFormat="1" ht="18.899999999999999" customHeight="1" x14ac:dyDescent="0.25">
      <c r="A75" s="101">
        <v>69</v>
      </c>
      <c r="B75" s="49"/>
      <c r="C75" s="49"/>
      <c r="D75" s="50"/>
      <c r="E75" s="114"/>
      <c r="F75" s="51"/>
      <c r="G75" s="51"/>
      <c r="H75" s="220"/>
      <c r="I75" s="123"/>
      <c r="J75" s="98" t="e">
        <f>IF(AND(Q75="",#REF!&gt;0,#REF!&lt;5),K75,)</f>
        <v>#REF!</v>
      </c>
      <c r="K75" s="96" t="str">
        <f>IF(D75="","ZZZ9",IF(AND(#REF!&gt;0,#REF!&lt;5),D75&amp;#REF!,D75&amp;"9"))</f>
        <v>ZZZ9</v>
      </c>
      <c r="L75" s="100">
        <f t="shared" si="0"/>
        <v>999</v>
      </c>
      <c r="M75" s="122">
        <f t="shared" si="1"/>
        <v>999</v>
      </c>
      <c r="N75" s="119"/>
      <c r="O75" s="51"/>
      <c r="P75" s="66">
        <f t="shared" si="2"/>
        <v>999</v>
      </c>
      <c r="Q75" s="51"/>
    </row>
    <row r="76" spans="1:17" s="11" customFormat="1" ht="18.899999999999999" customHeight="1" x14ac:dyDescent="0.25">
      <c r="A76" s="101">
        <v>70</v>
      </c>
      <c r="B76" s="49"/>
      <c r="C76" s="49"/>
      <c r="D76" s="50"/>
      <c r="E76" s="114"/>
      <c r="F76" s="51"/>
      <c r="G76" s="51"/>
      <c r="H76" s="220"/>
      <c r="I76" s="123"/>
      <c r="J76" s="98" t="e">
        <f>IF(AND(Q76="",#REF!&gt;0,#REF!&lt;5),K76,)</f>
        <v>#REF!</v>
      </c>
      <c r="K76" s="96" t="str">
        <f>IF(D76="","ZZZ9",IF(AND(#REF!&gt;0,#REF!&lt;5),D76&amp;#REF!,D76&amp;"9"))</f>
        <v>ZZZ9</v>
      </c>
      <c r="L76" s="100">
        <f t="shared" si="0"/>
        <v>999</v>
      </c>
      <c r="M76" s="122">
        <f t="shared" si="1"/>
        <v>999</v>
      </c>
      <c r="N76" s="119"/>
      <c r="O76" s="51"/>
      <c r="P76" s="66">
        <f t="shared" si="2"/>
        <v>999</v>
      </c>
      <c r="Q76" s="51"/>
    </row>
    <row r="77" spans="1:17" s="11" customFormat="1" ht="18.899999999999999" customHeight="1" x14ac:dyDescent="0.25">
      <c r="A77" s="101">
        <v>71</v>
      </c>
      <c r="B77" s="49"/>
      <c r="C77" s="49"/>
      <c r="D77" s="50"/>
      <c r="E77" s="114"/>
      <c r="F77" s="51"/>
      <c r="G77" s="51"/>
      <c r="H77" s="220"/>
      <c r="I77" s="123"/>
      <c r="J77" s="98" t="e">
        <f>IF(AND(Q77="",#REF!&gt;0,#REF!&lt;5),K77,)</f>
        <v>#REF!</v>
      </c>
      <c r="K77" s="96" t="str">
        <f>IF(D77="","ZZZ9",IF(AND(#REF!&gt;0,#REF!&lt;5),D77&amp;#REF!,D77&amp;"9"))</f>
        <v>ZZZ9</v>
      </c>
      <c r="L77" s="100">
        <f t="shared" si="0"/>
        <v>999</v>
      </c>
      <c r="M77" s="122">
        <f t="shared" si="1"/>
        <v>999</v>
      </c>
      <c r="N77" s="119"/>
      <c r="O77" s="51"/>
      <c r="P77" s="66">
        <f t="shared" si="2"/>
        <v>999</v>
      </c>
      <c r="Q77" s="51"/>
    </row>
    <row r="78" spans="1:17" s="11" customFormat="1" ht="18.899999999999999" customHeight="1" x14ac:dyDescent="0.25">
      <c r="A78" s="101">
        <v>72</v>
      </c>
      <c r="B78" s="49"/>
      <c r="C78" s="49"/>
      <c r="D78" s="50"/>
      <c r="E78" s="114"/>
      <c r="F78" s="51"/>
      <c r="G78" s="51"/>
      <c r="H78" s="220"/>
      <c r="I78" s="123"/>
      <c r="J78" s="98" t="e">
        <f>IF(AND(Q78="",#REF!&gt;0,#REF!&lt;5),K78,)</f>
        <v>#REF!</v>
      </c>
      <c r="K78" s="96" t="str">
        <f>IF(D78="","ZZZ9",IF(AND(#REF!&gt;0,#REF!&lt;5),D78&amp;#REF!,D78&amp;"9"))</f>
        <v>ZZZ9</v>
      </c>
      <c r="L78" s="100">
        <f t="shared" si="0"/>
        <v>999</v>
      </c>
      <c r="M78" s="122">
        <f t="shared" si="1"/>
        <v>999</v>
      </c>
      <c r="N78" s="119"/>
      <c r="O78" s="51"/>
      <c r="P78" s="66">
        <f t="shared" si="2"/>
        <v>999</v>
      </c>
      <c r="Q78" s="51"/>
    </row>
    <row r="79" spans="1:17" s="11" customFormat="1" ht="18.899999999999999" customHeight="1" x14ac:dyDescent="0.25">
      <c r="A79" s="101">
        <v>73</v>
      </c>
      <c r="B79" s="49"/>
      <c r="C79" s="49"/>
      <c r="D79" s="50"/>
      <c r="E79" s="114"/>
      <c r="F79" s="51"/>
      <c r="G79" s="51"/>
      <c r="H79" s="220"/>
      <c r="I79" s="123"/>
      <c r="J79" s="98" t="e">
        <f>IF(AND(Q79="",#REF!&gt;0,#REF!&lt;5),K79,)</f>
        <v>#REF!</v>
      </c>
      <c r="K79" s="96" t="str">
        <f>IF(D79="","ZZZ9",IF(AND(#REF!&gt;0,#REF!&lt;5),D79&amp;#REF!,D79&amp;"9"))</f>
        <v>ZZZ9</v>
      </c>
      <c r="L79" s="100">
        <f t="shared" si="0"/>
        <v>999</v>
      </c>
      <c r="M79" s="122">
        <f t="shared" si="1"/>
        <v>999</v>
      </c>
      <c r="N79" s="119"/>
      <c r="O79" s="51"/>
      <c r="P79" s="66">
        <f t="shared" si="2"/>
        <v>999</v>
      </c>
      <c r="Q79" s="51"/>
    </row>
    <row r="80" spans="1:17" s="11" customFormat="1" ht="18.899999999999999" customHeight="1" x14ac:dyDescent="0.25">
      <c r="A80" s="101">
        <v>74</v>
      </c>
      <c r="B80" s="49"/>
      <c r="C80" s="49"/>
      <c r="D80" s="50"/>
      <c r="E80" s="114"/>
      <c r="F80" s="51"/>
      <c r="G80" s="51"/>
      <c r="H80" s="220"/>
      <c r="I80" s="123"/>
      <c r="J80" s="98" t="e">
        <f>IF(AND(Q80="",#REF!&gt;0,#REF!&lt;5),K80,)</f>
        <v>#REF!</v>
      </c>
      <c r="K80" s="96" t="str">
        <f>IF(D80="","ZZZ9",IF(AND(#REF!&gt;0,#REF!&lt;5),D80&amp;#REF!,D80&amp;"9"))</f>
        <v>ZZZ9</v>
      </c>
      <c r="L80" s="100">
        <f t="shared" si="0"/>
        <v>999</v>
      </c>
      <c r="M80" s="122">
        <f t="shared" si="1"/>
        <v>999</v>
      </c>
      <c r="N80" s="119"/>
      <c r="O80" s="51"/>
      <c r="P80" s="66">
        <f t="shared" si="2"/>
        <v>999</v>
      </c>
      <c r="Q80" s="51"/>
    </row>
    <row r="81" spans="1:17" s="11" customFormat="1" ht="18.899999999999999" customHeight="1" x14ac:dyDescent="0.25">
      <c r="A81" s="101">
        <v>75</v>
      </c>
      <c r="B81" s="49"/>
      <c r="C81" s="49"/>
      <c r="D81" s="50"/>
      <c r="E81" s="114"/>
      <c r="F81" s="51"/>
      <c r="G81" s="51"/>
      <c r="H81" s="220"/>
      <c r="I81" s="123"/>
      <c r="J81" s="98" t="e">
        <f>IF(AND(Q81="",#REF!&gt;0,#REF!&lt;5),K81,)</f>
        <v>#REF!</v>
      </c>
      <c r="K81" s="96" t="str">
        <f>IF(D81="","ZZZ9",IF(AND(#REF!&gt;0,#REF!&lt;5),D81&amp;#REF!,D81&amp;"9"))</f>
        <v>ZZZ9</v>
      </c>
      <c r="L81" s="100">
        <f t="shared" si="0"/>
        <v>999</v>
      </c>
      <c r="M81" s="122">
        <f t="shared" si="1"/>
        <v>999</v>
      </c>
      <c r="N81" s="119"/>
      <c r="O81" s="51"/>
      <c r="P81" s="66">
        <f t="shared" si="2"/>
        <v>999</v>
      </c>
      <c r="Q81" s="51"/>
    </row>
    <row r="82" spans="1:17" s="11" customFormat="1" ht="18.899999999999999" customHeight="1" x14ac:dyDescent="0.25">
      <c r="A82" s="101">
        <v>76</v>
      </c>
      <c r="B82" s="49"/>
      <c r="C82" s="49"/>
      <c r="D82" s="50"/>
      <c r="E82" s="114"/>
      <c r="F82" s="51"/>
      <c r="G82" s="51"/>
      <c r="H82" s="220"/>
      <c r="I82" s="123"/>
      <c r="J82" s="98" t="e">
        <f>IF(AND(Q82="",#REF!&gt;0,#REF!&lt;5),K82,)</f>
        <v>#REF!</v>
      </c>
      <c r="K82" s="96" t="str">
        <f>IF(D82="","ZZZ9",IF(AND(#REF!&gt;0,#REF!&lt;5),D82&amp;#REF!,D82&amp;"9"))</f>
        <v>ZZZ9</v>
      </c>
      <c r="L82" s="100">
        <f t="shared" si="0"/>
        <v>999</v>
      </c>
      <c r="M82" s="122">
        <f t="shared" si="1"/>
        <v>999</v>
      </c>
      <c r="N82" s="119"/>
      <c r="O82" s="51"/>
      <c r="P82" s="66">
        <f t="shared" si="2"/>
        <v>999</v>
      </c>
      <c r="Q82" s="51"/>
    </row>
    <row r="83" spans="1:17" s="11" customFormat="1" ht="18.899999999999999" customHeight="1" x14ac:dyDescent="0.25">
      <c r="A83" s="101">
        <v>77</v>
      </c>
      <c r="B83" s="49"/>
      <c r="C83" s="49"/>
      <c r="D83" s="50"/>
      <c r="E83" s="114"/>
      <c r="F83" s="51"/>
      <c r="G83" s="51"/>
      <c r="H83" s="220"/>
      <c r="I83" s="123"/>
      <c r="J83" s="98" t="e">
        <f>IF(AND(Q83="",#REF!&gt;0,#REF!&lt;5),K83,)</f>
        <v>#REF!</v>
      </c>
      <c r="K83" s="96" t="str">
        <f>IF(D83="","ZZZ9",IF(AND(#REF!&gt;0,#REF!&lt;5),D83&amp;#REF!,D83&amp;"9"))</f>
        <v>ZZZ9</v>
      </c>
      <c r="L83" s="100">
        <f t="shared" si="0"/>
        <v>999</v>
      </c>
      <c r="M83" s="122">
        <f t="shared" si="1"/>
        <v>999</v>
      </c>
      <c r="N83" s="119"/>
      <c r="O83" s="51"/>
      <c r="P83" s="66">
        <f t="shared" si="2"/>
        <v>999</v>
      </c>
      <c r="Q83" s="51"/>
    </row>
    <row r="84" spans="1:17" s="11" customFormat="1" ht="18.899999999999999" customHeight="1" x14ac:dyDescent="0.25">
      <c r="A84" s="101">
        <v>78</v>
      </c>
      <c r="B84" s="49"/>
      <c r="C84" s="49"/>
      <c r="D84" s="50"/>
      <c r="E84" s="114"/>
      <c r="F84" s="51"/>
      <c r="G84" s="51"/>
      <c r="H84" s="220"/>
      <c r="I84" s="123"/>
      <c r="J84" s="98" t="e">
        <f>IF(AND(Q84="",#REF!&gt;0,#REF!&lt;5),K84,)</f>
        <v>#REF!</v>
      </c>
      <c r="K84" s="96" t="str">
        <f>IF(D84="","ZZZ9",IF(AND(#REF!&gt;0,#REF!&lt;5),D84&amp;#REF!,D84&amp;"9"))</f>
        <v>ZZZ9</v>
      </c>
      <c r="L84" s="100">
        <f t="shared" si="0"/>
        <v>999</v>
      </c>
      <c r="M84" s="122">
        <f t="shared" si="1"/>
        <v>999</v>
      </c>
      <c r="N84" s="119"/>
      <c r="O84" s="51"/>
      <c r="P84" s="66">
        <f t="shared" si="2"/>
        <v>999</v>
      </c>
      <c r="Q84" s="51"/>
    </row>
    <row r="85" spans="1:17" s="11" customFormat="1" ht="18.899999999999999" customHeight="1" x14ac:dyDescent="0.25">
      <c r="A85" s="101">
        <v>79</v>
      </c>
      <c r="B85" s="49"/>
      <c r="C85" s="49"/>
      <c r="D85" s="50"/>
      <c r="E85" s="114"/>
      <c r="F85" s="51"/>
      <c r="G85" s="51"/>
      <c r="H85" s="220"/>
      <c r="I85" s="123"/>
      <c r="J85" s="98" t="e">
        <f>IF(AND(Q85="",#REF!&gt;0,#REF!&lt;5),K85,)</f>
        <v>#REF!</v>
      </c>
      <c r="K85" s="96" t="str">
        <f>IF(D85="","ZZZ9",IF(AND(#REF!&gt;0,#REF!&lt;5),D85&amp;#REF!,D85&amp;"9"))</f>
        <v>ZZZ9</v>
      </c>
      <c r="L85" s="100">
        <f t="shared" si="0"/>
        <v>999</v>
      </c>
      <c r="M85" s="122">
        <f t="shared" si="1"/>
        <v>999</v>
      </c>
      <c r="N85" s="119"/>
      <c r="O85" s="51"/>
      <c r="P85" s="66">
        <f t="shared" si="2"/>
        <v>999</v>
      </c>
      <c r="Q85" s="51"/>
    </row>
    <row r="86" spans="1:17" s="11" customFormat="1" ht="18.899999999999999" customHeight="1" x14ac:dyDescent="0.25">
      <c r="A86" s="101">
        <v>80</v>
      </c>
      <c r="B86" s="49"/>
      <c r="C86" s="49"/>
      <c r="D86" s="50"/>
      <c r="E86" s="114"/>
      <c r="F86" s="51"/>
      <c r="G86" s="51"/>
      <c r="H86" s="220"/>
      <c r="I86" s="123"/>
      <c r="J86" s="98" t="e">
        <f>IF(AND(Q86="",#REF!&gt;0,#REF!&lt;5),K86,)</f>
        <v>#REF!</v>
      </c>
      <c r="K86" s="96" t="str">
        <f>IF(D86="","ZZZ9",IF(AND(#REF!&gt;0,#REF!&lt;5),D86&amp;#REF!,D86&amp;"9"))</f>
        <v>ZZZ9</v>
      </c>
      <c r="L86" s="100">
        <f t="shared" si="0"/>
        <v>999</v>
      </c>
      <c r="M86" s="122">
        <f t="shared" si="1"/>
        <v>999</v>
      </c>
      <c r="N86" s="119"/>
      <c r="O86" s="51"/>
      <c r="P86" s="66">
        <f t="shared" si="2"/>
        <v>999</v>
      </c>
      <c r="Q86" s="51"/>
    </row>
    <row r="87" spans="1:17" s="11" customFormat="1" ht="18.899999999999999" customHeight="1" x14ac:dyDescent="0.25">
      <c r="A87" s="101">
        <v>81</v>
      </c>
      <c r="B87" s="49"/>
      <c r="C87" s="49"/>
      <c r="D87" s="50"/>
      <c r="E87" s="114"/>
      <c r="F87" s="51"/>
      <c r="G87" s="51"/>
      <c r="H87" s="220"/>
      <c r="I87" s="123"/>
      <c r="J87" s="98" t="e">
        <f>IF(AND(Q87="",#REF!&gt;0,#REF!&lt;5),K87,)</f>
        <v>#REF!</v>
      </c>
      <c r="K87" s="96" t="str">
        <f>IF(D87="","ZZZ9",IF(AND(#REF!&gt;0,#REF!&lt;5),D87&amp;#REF!,D87&amp;"9"))</f>
        <v>ZZZ9</v>
      </c>
      <c r="L87" s="100">
        <f t="shared" si="0"/>
        <v>999</v>
      </c>
      <c r="M87" s="122">
        <f t="shared" si="1"/>
        <v>999</v>
      </c>
      <c r="N87" s="119"/>
      <c r="O87" s="51"/>
      <c r="P87" s="66">
        <f t="shared" si="2"/>
        <v>999</v>
      </c>
      <c r="Q87" s="51"/>
    </row>
    <row r="88" spans="1:17" s="11" customFormat="1" ht="18.899999999999999" customHeight="1" x14ac:dyDescent="0.25">
      <c r="A88" s="101">
        <v>82</v>
      </c>
      <c r="B88" s="49"/>
      <c r="C88" s="49"/>
      <c r="D88" s="50"/>
      <c r="E88" s="114"/>
      <c r="F88" s="51"/>
      <c r="G88" s="51"/>
      <c r="H88" s="220"/>
      <c r="I88" s="123"/>
      <c r="J88" s="98" t="e">
        <f>IF(AND(Q88="",#REF!&gt;0,#REF!&lt;5),K88,)</f>
        <v>#REF!</v>
      </c>
      <c r="K88" s="96" t="str">
        <f>IF(D88="","ZZZ9",IF(AND(#REF!&gt;0,#REF!&lt;5),D88&amp;#REF!,D88&amp;"9"))</f>
        <v>ZZZ9</v>
      </c>
      <c r="L88" s="100">
        <f t="shared" si="0"/>
        <v>999</v>
      </c>
      <c r="M88" s="122">
        <f t="shared" si="1"/>
        <v>999</v>
      </c>
      <c r="N88" s="119"/>
      <c r="O88" s="51"/>
      <c r="P88" s="66">
        <f t="shared" si="2"/>
        <v>999</v>
      </c>
      <c r="Q88" s="51"/>
    </row>
    <row r="89" spans="1:17" s="11" customFormat="1" ht="18.899999999999999" customHeight="1" x14ac:dyDescent="0.25">
      <c r="A89" s="101">
        <v>83</v>
      </c>
      <c r="B89" s="49"/>
      <c r="C89" s="49"/>
      <c r="D89" s="50"/>
      <c r="E89" s="114"/>
      <c r="F89" s="51"/>
      <c r="G89" s="51"/>
      <c r="H89" s="220"/>
      <c r="I89" s="123"/>
      <c r="J89" s="98" t="e">
        <f>IF(AND(Q89="",#REF!&gt;0,#REF!&lt;5),K89,)</f>
        <v>#REF!</v>
      </c>
      <c r="K89" s="96" t="str">
        <f>IF(D89="","ZZZ9",IF(AND(#REF!&gt;0,#REF!&lt;5),D89&amp;#REF!,D89&amp;"9"))</f>
        <v>ZZZ9</v>
      </c>
      <c r="L89" s="100">
        <f t="shared" si="0"/>
        <v>999</v>
      </c>
      <c r="M89" s="122">
        <f t="shared" si="1"/>
        <v>999</v>
      </c>
      <c r="N89" s="119"/>
      <c r="O89" s="51"/>
      <c r="P89" s="66">
        <f t="shared" si="2"/>
        <v>999</v>
      </c>
      <c r="Q89" s="51"/>
    </row>
    <row r="90" spans="1:17" s="11" customFormat="1" ht="18.899999999999999" customHeight="1" x14ac:dyDescent="0.25">
      <c r="A90" s="101">
        <v>84</v>
      </c>
      <c r="B90" s="49"/>
      <c r="C90" s="49"/>
      <c r="D90" s="50"/>
      <c r="E90" s="114"/>
      <c r="F90" s="51"/>
      <c r="G90" s="51"/>
      <c r="H90" s="220"/>
      <c r="I90" s="123"/>
      <c r="J90" s="98" t="e">
        <f>IF(AND(Q90="",#REF!&gt;0,#REF!&lt;5),K90,)</f>
        <v>#REF!</v>
      </c>
      <c r="K90" s="96" t="str">
        <f>IF(D90="","ZZZ9",IF(AND(#REF!&gt;0,#REF!&lt;5),D90&amp;#REF!,D90&amp;"9"))</f>
        <v>ZZZ9</v>
      </c>
      <c r="L90" s="100">
        <f t="shared" si="0"/>
        <v>999</v>
      </c>
      <c r="M90" s="122">
        <f t="shared" si="1"/>
        <v>999</v>
      </c>
      <c r="N90" s="119"/>
      <c r="O90" s="51"/>
      <c r="P90" s="66">
        <f t="shared" si="2"/>
        <v>999</v>
      </c>
      <c r="Q90" s="51"/>
    </row>
    <row r="91" spans="1:17" s="11" customFormat="1" ht="18.899999999999999" customHeight="1" x14ac:dyDescent="0.25">
      <c r="A91" s="101">
        <v>85</v>
      </c>
      <c r="B91" s="49"/>
      <c r="C91" s="49"/>
      <c r="D91" s="50"/>
      <c r="E91" s="114"/>
      <c r="F91" s="51"/>
      <c r="G91" s="51"/>
      <c r="H91" s="220"/>
      <c r="I91" s="123"/>
      <c r="J91" s="98" t="e">
        <f>IF(AND(Q91="",#REF!&gt;0,#REF!&lt;5),K91,)</f>
        <v>#REF!</v>
      </c>
      <c r="K91" s="96" t="str">
        <f>IF(D91="","ZZZ9",IF(AND(#REF!&gt;0,#REF!&lt;5),D91&amp;#REF!,D91&amp;"9"))</f>
        <v>ZZZ9</v>
      </c>
      <c r="L91" s="100">
        <f t="shared" si="0"/>
        <v>999</v>
      </c>
      <c r="M91" s="122">
        <f t="shared" si="1"/>
        <v>999</v>
      </c>
      <c r="N91" s="119"/>
      <c r="O91" s="51"/>
      <c r="P91" s="66">
        <f t="shared" si="2"/>
        <v>999</v>
      </c>
      <c r="Q91" s="51"/>
    </row>
    <row r="92" spans="1:17" s="11" customFormat="1" ht="18.899999999999999" customHeight="1" x14ac:dyDescent="0.25">
      <c r="A92" s="101">
        <v>86</v>
      </c>
      <c r="B92" s="49"/>
      <c r="C92" s="49"/>
      <c r="D92" s="50"/>
      <c r="E92" s="114"/>
      <c r="F92" s="51"/>
      <c r="G92" s="51"/>
      <c r="H92" s="220"/>
      <c r="I92" s="123"/>
      <c r="J92" s="98" t="e">
        <f>IF(AND(Q92="",#REF!&gt;0,#REF!&lt;5),K92,)</f>
        <v>#REF!</v>
      </c>
      <c r="K92" s="96" t="str">
        <f>IF(D92="","ZZZ9",IF(AND(#REF!&gt;0,#REF!&lt;5),D92&amp;#REF!,D92&amp;"9"))</f>
        <v>ZZZ9</v>
      </c>
      <c r="L92" s="100">
        <f t="shared" si="0"/>
        <v>999</v>
      </c>
      <c r="M92" s="122">
        <f t="shared" si="1"/>
        <v>999</v>
      </c>
      <c r="N92" s="119"/>
      <c r="O92" s="51"/>
      <c r="P92" s="66">
        <f t="shared" si="2"/>
        <v>999</v>
      </c>
      <c r="Q92" s="51"/>
    </row>
    <row r="93" spans="1:17" s="11" customFormat="1" ht="18.899999999999999" customHeight="1" x14ac:dyDescent="0.25">
      <c r="A93" s="101">
        <v>87</v>
      </c>
      <c r="B93" s="49"/>
      <c r="C93" s="49"/>
      <c r="D93" s="50"/>
      <c r="E93" s="114"/>
      <c r="F93" s="51"/>
      <c r="G93" s="51"/>
      <c r="H93" s="220"/>
      <c r="I93" s="123"/>
      <c r="J93" s="98" t="e">
        <f>IF(AND(Q93="",#REF!&gt;0,#REF!&lt;5),K93,)</f>
        <v>#REF!</v>
      </c>
      <c r="K93" s="96" t="str">
        <f>IF(D93="","ZZZ9",IF(AND(#REF!&gt;0,#REF!&lt;5),D93&amp;#REF!,D93&amp;"9"))</f>
        <v>ZZZ9</v>
      </c>
      <c r="L93" s="100">
        <f t="shared" si="0"/>
        <v>999</v>
      </c>
      <c r="M93" s="122">
        <f t="shared" si="1"/>
        <v>999</v>
      </c>
      <c r="N93" s="119"/>
      <c r="O93" s="51"/>
      <c r="P93" s="66">
        <f t="shared" si="2"/>
        <v>999</v>
      </c>
      <c r="Q93" s="51"/>
    </row>
    <row r="94" spans="1:17" s="11" customFormat="1" ht="18.899999999999999" customHeight="1" x14ac:dyDescent="0.25">
      <c r="A94" s="101">
        <v>88</v>
      </c>
      <c r="B94" s="49"/>
      <c r="C94" s="49"/>
      <c r="D94" s="50"/>
      <c r="E94" s="114"/>
      <c r="F94" s="51"/>
      <c r="G94" s="51"/>
      <c r="H94" s="220"/>
      <c r="I94" s="123"/>
      <c r="J94" s="98" t="e">
        <f>IF(AND(Q94="",#REF!&gt;0,#REF!&lt;5),K94,)</f>
        <v>#REF!</v>
      </c>
      <c r="K94" s="96" t="str">
        <f>IF(D94="","ZZZ9",IF(AND(#REF!&gt;0,#REF!&lt;5),D94&amp;#REF!,D94&amp;"9"))</f>
        <v>ZZZ9</v>
      </c>
      <c r="L94" s="100">
        <f t="shared" si="0"/>
        <v>999</v>
      </c>
      <c r="M94" s="122">
        <f t="shared" si="1"/>
        <v>999</v>
      </c>
      <c r="N94" s="119"/>
      <c r="O94" s="51"/>
      <c r="P94" s="66">
        <f t="shared" si="2"/>
        <v>999</v>
      </c>
      <c r="Q94" s="51"/>
    </row>
    <row r="95" spans="1:17" s="11" customFormat="1" ht="18.899999999999999" customHeight="1" x14ac:dyDescent="0.25">
      <c r="A95" s="101">
        <v>89</v>
      </c>
      <c r="B95" s="49"/>
      <c r="C95" s="49"/>
      <c r="D95" s="50"/>
      <c r="E95" s="114"/>
      <c r="F95" s="51"/>
      <c r="G95" s="51"/>
      <c r="H95" s="220"/>
      <c r="I95" s="123"/>
      <c r="J95" s="98" t="e">
        <f>IF(AND(Q95="",#REF!&gt;0,#REF!&lt;5),K95,)</f>
        <v>#REF!</v>
      </c>
      <c r="K95" s="96" t="str">
        <f>IF(D95="","ZZZ9",IF(AND(#REF!&gt;0,#REF!&lt;5),D95&amp;#REF!,D95&amp;"9"))</f>
        <v>ZZZ9</v>
      </c>
      <c r="L95" s="100">
        <f t="shared" si="0"/>
        <v>999</v>
      </c>
      <c r="M95" s="122">
        <f t="shared" si="1"/>
        <v>999</v>
      </c>
      <c r="N95" s="119"/>
      <c r="O95" s="51"/>
      <c r="P95" s="66">
        <f t="shared" si="2"/>
        <v>999</v>
      </c>
      <c r="Q95" s="51"/>
    </row>
    <row r="96" spans="1:17" s="11" customFormat="1" ht="18.899999999999999" customHeight="1" x14ac:dyDescent="0.25">
      <c r="A96" s="101">
        <v>90</v>
      </c>
      <c r="B96" s="49"/>
      <c r="C96" s="49"/>
      <c r="D96" s="50"/>
      <c r="E96" s="114"/>
      <c r="F96" s="51"/>
      <c r="G96" s="51"/>
      <c r="H96" s="220"/>
      <c r="I96" s="123"/>
      <c r="J96" s="98" t="e">
        <f>IF(AND(Q96="",#REF!&gt;0,#REF!&lt;5),K96,)</f>
        <v>#REF!</v>
      </c>
      <c r="K96" s="96" t="str">
        <f>IF(D96="","ZZZ9",IF(AND(#REF!&gt;0,#REF!&lt;5),D96&amp;#REF!,D96&amp;"9"))</f>
        <v>ZZZ9</v>
      </c>
      <c r="L96" s="100">
        <f t="shared" si="0"/>
        <v>999</v>
      </c>
      <c r="M96" s="122">
        <f t="shared" si="1"/>
        <v>999</v>
      </c>
      <c r="N96" s="119"/>
      <c r="O96" s="51"/>
      <c r="P96" s="66">
        <f t="shared" si="2"/>
        <v>999</v>
      </c>
      <c r="Q96" s="51"/>
    </row>
    <row r="97" spans="1:17" s="11" customFormat="1" ht="18.899999999999999" customHeight="1" x14ac:dyDescent="0.25">
      <c r="A97" s="101">
        <v>91</v>
      </c>
      <c r="B97" s="49"/>
      <c r="C97" s="49"/>
      <c r="D97" s="50"/>
      <c r="E97" s="114"/>
      <c r="F97" s="51"/>
      <c r="G97" s="51"/>
      <c r="H97" s="220"/>
      <c r="I97" s="123"/>
      <c r="J97" s="98" t="e">
        <f>IF(AND(Q97="",#REF!&gt;0,#REF!&lt;5),K97,)</f>
        <v>#REF!</v>
      </c>
      <c r="K97" s="96" t="str">
        <f>IF(D97="","ZZZ9",IF(AND(#REF!&gt;0,#REF!&lt;5),D97&amp;#REF!,D97&amp;"9"))</f>
        <v>ZZZ9</v>
      </c>
      <c r="L97" s="100">
        <f t="shared" si="0"/>
        <v>999</v>
      </c>
      <c r="M97" s="122">
        <f t="shared" si="1"/>
        <v>999</v>
      </c>
      <c r="N97" s="119"/>
      <c r="O97" s="51"/>
      <c r="P97" s="66">
        <f t="shared" si="2"/>
        <v>999</v>
      </c>
      <c r="Q97" s="51"/>
    </row>
    <row r="98" spans="1:17" s="11" customFormat="1" ht="18.899999999999999" customHeight="1" x14ac:dyDescent="0.25">
      <c r="A98" s="101">
        <v>92</v>
      </c>
      <c r="B98" s="49"/>
      <c r="C98" s="49"/>
      <c r="D98" s="50"/>
      <c r="E98" s="114"/>
      <c r="F98" s="51"/>
      <c r="G98" s="51"/>
      <c r="H98" s="220"/>
      <c r="I98" s="123"/>
      <c r="J98" s="98" t="e">
        <f>IF(AND(Q98="",#REF!&gt;0,#REF!&lt;5),K98,)</f>
        <v>#REF!</v>
      </c>
      <c r="K98" s="96" t="str">
        <f>IF(D98="","ZZZ9",IF(AND(#REF!&gt;0,#REF!&lt;5),D98&amp;#REF!,D98&amp;"9"))</f>
        <v>ZZZ9</v>
      </c>
      <c r="L98" s="100">
        <f t="shared" si="0"/>
        <v>999</v>
      </c>
      <c r="M98" s="122">
        <f t="shared" si="1"/>
        <v>999</v>
      </c>
      <c r="N98" s="119"/>
      <c r="O98" s="51"/>
      <c r="P98" s="66">
        <f t="shared" si="2"/>
        <v>999</v>
      </c>
      <c r="Q98" s="51"/>
    </row>
    <row r="99" spans="1:17" s="11" customFormat="1" ht="18.899999999999999" customHeight="1" x14ac:dyDescent="0.25">
      <c r="A99" s="101">
        <v>93</v>
      </c>
      <c r="B99" s="49"/>
      <c r="C99" s="49"/>
      <c r="D99" s="50"/>
      <c r="E99" s="114"/>
      <c r="F99" s="51"/>
      <c r="G99" s="51"/>
      <c r="H99" s="220"/>
      <c r="I99" s="123"/>
      <c r="J99" s="98" t="e">
        <f>IF(AND(Q99="",#REF!&gt;0,#REF!&lt;5),K99,)</f>
        <v>#REF!</v>
      </c>
      <c r="K99" s="96" t="str">
        <f>IF(D99="","ZZZ9",IF(AND(#REF!&gt;0,#REF!&lt;5),D99&amp;#REF!,D99&amp;"9"))</f>
        <v>ZZZ9</v>
      </c>
      <c r="L99" s="100">
        <f t="shared" si="0"/>
        <v>999</v>
      </c>
      <c r="M99" s="122">
        <f t="shared" si="1"/>
        <v>999</v>
      </c>
      <c r="N99" s="119"/>
      <c r="O99" s="51"/>
      <c r="P99" s="66">
        <f t="shared" si="2"/>
        <v>999</v>
      </c>
      <c r="Q99" s="51"/>
    </row>
    <row r="100" spans="1:17" s="11" customFormat="1" ht="18.899999999999999" customHeight="1" x14ac:dyDescent="0.25">
      <c r="A100" s="101">
        <v>94</v>
      </c>
      <c r="B100" s="49"/>
      <c r="C100" s="49"/>
      <c r="D100" s="50"/>
      <c r="E100" s="114"/>
      <c r="F100" s="51"/>
      <c r="G100" s="51"/>
      <c r="H100" s="220"/>
      <c r="I100" s="123"/>
      <c r="J100" s="98" t="e">
        <f>IF(AND(Q100="",#REF!&gt;0,#REF!&lt;5),K100,)</f>
        <v>#REF!</v>
      </c>
      <c r="K100" s="96" t="str">
        <f>IF(D100="","ZZZ9",IF(AND(#REF!&gt;0,#REF!&lt;5),D100&amp;#REF!,D100&amp;"9"))</f>
        <v>ZZZ9</v>
      </c>
      <c r="L100" s="100">
        <f t="shared" si="0"/>
        <v>999</v>
      </c>
      <c r="M100" s="122">
        <f t="shared" si="1"/>
        <v>999</v>
      </c>
      <c r="N100" s="119"/>
      <c r="O100" s="51"/>
      <c r="P100" s="66">
        <f t="shared" si="2"/>
        <v>999</v>
      </c>
      <c r="Q100" s="51"/>
    </row>
    <row r="101" spans="1:17" s="11" customFormat="1" ht="18.899999999999999" customHeight="1" x14ac:dyDescent="0.25">
      <c r="A101" s="101">
        <v>95</v>
      </c>
      <c r="B101" s="49"/>
      <c r="C101" s="49"/>
      <c r="D101" s="50"/>
      <c r="E101" s="114"/>
      <c r="F101" s="51"/>
      <c r="G101" s="51"/>
      <c r="H101" s="220"/>
      <c r="I101" s="123"/>
      <c r="J101" s="98" t="e">
        <f>IF(AND(Q101="",#REF!&gt;0,#REF!&lt;5),K101,)</f>
        <v>#REF!</v>
      </c>
      <c r="K101" s="96" t="str">
        <f>IF(D101="","ZZZ9",IF(AND(#REF!&gt;0,#REF!&lt;5),D101&amp;#REF!,D101&amp;"9"))</f>
        <v>ZZZ9</v>
      </c>
      <c r="L101" s="100">
        <f t="shared" si="0"/>
        <v>999</v>
      </c>
      <c r="M101" s="122">
        <f t="shared" si="1"/>
        <v>999</v>
      </c>
      <c r="N101" s="119"/>
      <c r="O101" s="51"/>
      <c r="P101" s="66">
        <f t="shared" si="2"/>
        <v>999</v>
      </c>
      <c r="Q101" s="51"/>
    </row>
    <row r="102" spans="1:17" s="11" customFormat="1" ht="18.899999999999999" customHeight="1" x14ac:dyDescent="0.25">
      <c r="A102" s="101">
        <v>96</v>
      </c>
      <c r="B102" s="49"/>
      <c r="C102" s="49"/>
      <c r="D102" s="50"/>
      <c r="E102" s="114"/>
      <c r="F102" s="51"/>
      <c r="G102" s="51"/>
      <c r="H102" s="220"/>
      <c r="I102" s="123"/>
      <c r="J102" s="98" t="e">
        <f>IF(AND(Q102="",#REF!&gt;0,#REF!&lt;5),K102,)</f>
        <v>#REF!</v>
      </c>
      <c r="K102" s="96" t="str">
        <f>IF(D102="","ZZZ9",IF(AND(#REF!&gt;0,#REF!&lt;5),D102&amp;#REF!,D102&amp;"9"))</f>
        <v>ZZZ9</v>
      </c>
      <c r="L102" s="100">
        <f t="shared" si="0"/>
        <v>999</v>
      </c>
      <c r="M102" s="122">
        <f t="shared" si="1"/>
        <v>999</v>
      </c>
      <c r="N102" s="119"/>
      <c r="O102" s="51"/>
      <c r="P102" s="66">
        <f t="shared" si="2"/>
        <v>999</v>
      </c>
      <c r="Q102" s="51"/>
    </row>
    <row r="103" spans="1:17" s="11" customFormat="1" ht="18.899999999999999" customHeight="1" x14ac:dyDescent="0.25">
      <c r="A103" s="101">
        <v>97</v>
      </c>
      <c r="B103" s="49"/>
      <c r="C103" s="49"/>
      <c r="D103" s="50"/>
      <c r="E103" s="114"/>
      <c r="F103" s="51"/>
      <c r="G103" s="51"/>
      <c r="H103" s="220"/>
      <c r="I103" s="123"/>
      <c r="J103" s="98" t="e">
        <f>IF(AND(Q103="",#REF!&gt;0,#REF!&lt;5),K103,)</f>
        <v>#REF!</v>
      </c>
      <c r="K103" s="96" t="str">
        <f>IF(D103="","ZZZ9",IF(AND(#REF!&gt;0,#REF!&lt;5),D103&amp;#REF!,D103&amp;"9"))</f>
        <v>ZZZ9</v>
      </c>
      <c r="L103" s="100">
        <f t="shared" si="0"/>
        <v>999</v>
      </c>
      <c r="M103" s="122">
        <f t="shared" si="1"/>
        <v>999</v>
      </c>
      <c r="N103" s="119"/>
      <c r="O103" s="51"/>
      <c r="P103" s="66">
        <f t="shared" si="2"/>
        <v>999</v>
      </c>
      <c r="Q103" s="51"/>
    </row>
    <row r="104" spans="1:17" s="11" customFormat="1" ht="18.899999999999999" customHeight="1" x14ac:dyDescent="0.25">
      <c r="A104" s="101">
        <v>98</v>
      </c>
      <c r="B104" s="49"/>
      <c r="C104" s="49"/>
      <c r="D104" s="50"/>
      <c r="E104" s="114"/>
      <c r="F104" s="51"/>
      <c r="G104" s="51"/>
      <c r="H104" s="220"/>
      <c r="I104" s="123"/>
      <c r="J104" s="98" t="e">
        <f>IF(AND(Q104="",#REF!&gt;0,#REF!&lt;5),K104,)</f>
        <v>#REF!</v>
      </c>
      <c r="K104" s="96" t="str">
        <f>IF(D104="","ZZZ9",IF(AND(#REF!&gt;0,#REF!&lt;5),D104&amp;#REF!,D104&amp;"9"))</f>
        <v>ZZZ9</v>
      </c>
      <c r="L104" s="100">
        <f t="shared" ref="L104:L156" si="3">IF(Q104="",999,Q104)</f>
        <v>999</v>
      </c>
      <c r="M104" s="122">
        <f t="shared" ref="M104:M156" si="4">IF(P104=999,999,1)</f>
        <v>999</v>
      </c>
      <c r="N104" s="119"/>
      <c r="O104" s="51"/>
      <c r="P104" s="66">
        <f t="shared" ref="P104:P156" si="5">IF(N104="DA",1,IF(N104="WC",2,IF(N104="SE",3,IF(N104="Q",4,IF(N104="LL",5,999)))))</f>
        <v>999</v>
      </c>
      <c r="Q104" s="51"/>
    </row>
    <row r="105" spans="1:17" s="11" customFormat="1" ht="18.899999999999999" customHeight="1" x14ac:dyDescent="0.25">
      <c r="A105" s="101">
        <v>99</v>
      </c>
      <c r="B105" s="49"/>
      <c r="C105" s="49"/>
      <c r="D105" s="50"/>
      <c r="E105" s="114"/>
      <c r="F105" s="51"/>
      <c r="G105" s="51"/>
      <c r="H105" s="220"/>
      <c r="I105" s="123"/>
      <c r="J105" s="98" t="e">
        <f>IF(AND(Q105="",#REF!&gt;0,#REF!&lt;5),K105,)</f>
        <v>#REF!</v>
      </c>
      <c r="K105" s="96" t="str">
        <f>IF(D105="","ZZZ9",IF(AND(#REF!&gt;0,#REF!&lt;5),D105&amp;#REF!,D105&amp;"9"))</f>
        <v>ZZZ9</v>
      </c>
      <c r="L105" s="100">
        <f t="shared" si="3"/>
        <v>999</v>
      </c>
      <c r="M105" s="122">
        <f t="shared" si="4"/>
        <v>999</v>
      </c>
      <c r="N105" s="119"/>
      <c r="O105" s="51"/>
      <c r="P105" s="66">
        <f t="shared" si="5"/>
        <v>999</v>
      </c>
      <c r="Q105" s="51"/>
    </row>
    <row r="106" spans="1:17" s="11" customFormat="1" ht="18.899999999999999" customHeight="1" x14ac:dyDescent="0.25">
      <c r="A106" s="101">
        <v>100</v>
      </c>
      <c r="B106" s="49"/>
      <c r="C106" s="49"/>
      <c r="D106" s="50"/>
      <c r="E106" s="114"/>
      <c r="F106" s="51"/>
      <c r="G106" s="51"/>
      <c r="H106" s="220"/>
      <c r="I106" s="123"/>
      <c r="J106" s="98" t="e">
        <f>IF(AND(Q106="",#REF!&gt;0,#REF!&lt;5),K106,)</f>
        <v>#REF!</v>
      </c>
      <c r="K106" s="96" t="str">
        <f>IF(D106="","ZZZ9",IF(AND(#REF!&gt;0,#REF!&lt;5),D106&amp;#REF!,D106&amp;"9"))</f>
        <v>ZZZ9</v>
      </c>
      <c r="L106" s="100">
        <f t="shared" si="3"/>
        <v>999</v>
      </c>
      <c r="M106" s="122">
        <f t="shared" si="4"/>
        <v>999</v>
      </c>
      <c r="N106" s="119"/>
      <c r="O106" s="51"/>
      <c r="P106" s="66">
        <f t="shared" si="5"/>
        <v>999</v>
      </c>
      <c r="Q106" s="51"/>
    </row>
    <row r="107" spans="1:17" s="11" customFormat="1" ht="18.899999999999999" customHeight="1" x14ac:dyDescent="0.25">
      <c r="A107" s="101">
        <v>101</v>
      </c>
      <c r="B107" s="49"/>
      <c r="C107" s="49"/>
      <c r="D107" s="50"/>
      <c r="E107" s="114"/>
      <c r="F107" s="51"/>
      <c r="G107" s="51"/>
      <c r="H107" s="220"/>
      <c r="I107" s="123"/>
      <c r="J107" s="98" t="e">
        <f>IF(AND(Q107="",#REF!&gt;0,#REF!&lt;5),K107,)</f>
        <v>#REF!</v>
      </c>
      <c r="K107" s="96" t="str">
        <f>IF(D107="","ZZZ9",IF(AND(#REF!&gt;0,#REF!&lt;5),D107&amp;#REF!,D107&amp;"9"))</f>
        <v>ZZZ9</v>
      </c>
      <c r="L107" s="100">
        <f t="shared" si="3"/>
        <v>999</v>
      </c>
      <c r="M107" s="122">
        <f t="shared" si="4"/>
        <v>999</v>
      </c>
      <c r="N107" s="119"/>
      <c r="O107" s="51"/>
      <c r="P107" s="66">
        <f t="shared" si="5"/>
        <v>999</v>
      </c>
      <c r="Q107" s="51"/>
    </row>
    <row r="108" spans="1:17" s="11" customFormat="1" ht="18.899999999999999" customHeight="1" x14ac:dyDescent="0.25">
      <c r="A108" s="101">
        <v>102</v>
      </c>
      <c r="B108" s="49"/>
      <c r="C108" s="49"/>
      <c r="D108" s="50"/>
      <c r="E108" s="114"/>
      <c r="F108" s="51"/>
      <c r="G108" s="51"/>
      <c r="H108" s="220"/>
      <c r="I108" s="123"/>
      <c r="J108" s="98" t="e">
        <f>IF(AND(Q108="",#REF!&gt;0,#REF!&lt;5),K108,)</f>
        <v>#REF!</v>
      </c>
      <c r="K108" s="96" t="str">
        <f>IF(D108="","ZZZ9",IF(AND(#REF!&gt;0,#REF!&lt;5),D108&amp;#REF!,D108&amp;"9"))</f>
        <v>ZZZ9</v>
      </c>
      <c r="L108" s="100">
        <f t="shared" si="3"/>
        <v>999</v>
      </c>
      <c r="M108" s="122">
        <f t="shared" si="4"/>
        <v>999</v>
      </c>
      <c r="N108" s="119"/>
      <c r="O108" s="51"/>
      <c r="P108" s="66">
        <f t="shared" si="5"/>
        <v>999</v>
      </c>
      <c r="Q108" s="51"/>
    </row>
    <row r="109" spans="1:17" s="11" customFormat="1" ht="18.899999999999999" customHeight="1" x14ac:dyDescent="0.25">
      <c r="A109" s="101">
        <v>103</v>
      </c>
      <c r="B109" s="49"/>
      <c r="C109" s="49"/>
      <c r="D109" s="50"/>
      <c r="E109" s="114"/>
      <c r="F109" s="51"/>
      <c r="G109" s="51"/>
      <c r="H109" s="220"/>
      <c r="I109" s="123"/>
      <c r="J109" s="98" t="e">
        <f>IF(AND(Q109="",#REF!&gt;0,#REF!&lt;5),K109,)</f>
        <v>#REF!</v>
      </c>
      <c r="K109" s="96" t="str">
        <f>IF(D109="","ZZZ9",IF(AND(#REF!&gt;0,#REF!&lt;5),D109&amp;#REF!,D109&amp;"9"))</f>
        <v>ZZZ9</v>
      </c>
      <c r="L109" s="100">
        <f t="shared" si="3"/>
        <v>999</v>
      </c>
      <c r="M109" s="122">
        <f t="shared" si="4"/>
        <v>999</v>
      </c>
      <c r="N109" s="119"/>
      <c r="O109" s="51"/>
      <c r="P109" s="66">
        <f t="shared" si="5"/>
        <v>999</v>
      </c>
      <c r="Q109" s="51"/>
    </row>
    <row r="110" spans="1:17" s="11" customFormat="1" ht="18.899999999999999" customHeight="1" x14ac:dyDescent="0.25">
      <c r="A110" s="101">
        <v>104</v>
      </c>
      <c r="B110" s="49"/>
      <c r="C110" s="49"/>
      <c r="D110" s="50"/>
      <c r="E110" s="114"/>
      <c r="F110" s="51"/>
      <c r="G110" s="51"/>
      <c r="H110" s="220"/>
      <c r="I110" s="123"/>
      <c r="J110" s="98" t="e">
        <f>IF(AND(Q110="",#REF!&gt;0,#REF!&lt;5),K110,)</f>
        <v>#REF!</v>
      </c>
      <c r="K110" s="96" t="str">
        <f>IF(D110="","ZZZ9",IF(AND(#REF!&gt;0,#REF!&lt;5),D110&amp;#REF!,D110&amp;"9"))</f>
        <v>ZZZ9</v>
      </c>
      <c r="L110" s="100">
        <f t="shared" si="3"/>
        <v>999</v>
      </c>
      <c r="M110" s="122">
        <f t="shared" si="4"/>
        <v>999</v>
      </c>
      <c r="N110" s="119"/>
      <c r="O110" s="51"/>
      <c r="P110" s="66">
        <f t="shared" si="5"/>
        <v>999</v>
      </c>
      <c r="Q110" s="51"/>
    </row>
    <row r="111" spans="1:17" s="11" customFormat="1" ht="18.899999999999999" customHeight="1" x14ac:dyDescent="0.25">
      <c r="A111" s="101">
        <v>105</v>
      </c>
      <c r="B111" s="49"/>
      <c r="C111" s="49"/>
      <c r="D111" s="50"/>
      <c r="E111" s="114"/>
      <c r="F111" s="51"/>
      <c r="G111" s="51"/>
      <c r="H111" s="220"/>
      <c r="I111" s="123"/>
      <c r="J111" s="98" t="e">
        <f>IF(AND(Q111="",#REF!&gt;0,#REF!&lt;5),K111,)</f>
        <v>#REF!</v>
      </c>
      <c r="K111" s="96" t="str">
        <f>IF(D111="","ZZZ9",IF(AND(#REF!&gt;0,#REF!&lt;5),D111&amp;#REF!,D111&amp;"9"))</f>
        <v>ZZZ9</v>
      </c>
      <c r="L111" s="100">
        <f t="shared" si="3"/>
        <v>999</v>
      </c>
      <c r="M111" s="122">
        <f t="shared" si="4"/>
        <v>999</v>
      </c>
      <c r="N111" s="119"/>
      <c r="O111" s="51"/>
      <c r="P111" s="66">
        <f t="shared" si="5"/>
        <v>999</v>
      </c>
      <c r="Q111" s="51"/>
    </row>
    <row r="112" spans="1:17" s="11" customFormat="1" ht="18.899999999999999" customHeight="1" x14ac:dyDescent="0.25">
      <c r="A112" s="101">
        <v>106</v>
      </c>
      <c r="B112" s="49"/>
      <c r="C112" s="49"/>
      <c r="D112" s="50"/>
      <c r="E112" s="114"/>
      <c r="F112" s="51"/>
      <c r="G112" s="51"/>
      <c r="H112" s="220"/>
      <c r="I112" s="123"/>
      <c r="J112" s="98" t="e">
        <f>IF(AND(Q112="",#REF!&gt;0,#REF!&lt;5),K112,)</f>
        <v>#REF!</v>
      </c>
      <c r="K112" s="96" t="str">
        <f>IF(D112="","ZZZ9",IF(AND(#REF!&gt;0,#REF!&lt;5),D112&amp;#REF!,D112&amp;"9"))</f>
        <v>ZZZ9</v>
      </c>
      <c r="L112" s="100">
        <f t="shared" si="3"/>
        <v>999</v>
      </c>
      <c r="M112" s="122">
        <f t="shared" si="4"/>
        <v>999</v>
      </c>
      <c r="N112" s="119"/>
      <c r="O112" s="51"/>
      <c r="P112" s="66">
        <f t="shared" si="5"/>
        <v>999</v>
      </c>
      <c r="Q112" s="51"/>
    </row>
    <row r="113" spans="1:17" s="11" customFormat="1" ht="18.899999999999999" customHeight="1" x14ac:dyDescent="0.25">
      <c r="A113" s="101">
        <v>107</v>
      </c>
      <c r="B113" s="49"/>
      <c r="C113" s="49"/>
      <c r="D113" s="50"/>
      <c r="E113" s="114"/>
      <c r="F113" s="51"/>
      <c r="G113" s="51"/>
      <c r="H113" s="220"/>
      <c r="I113" s="123"/>
      <c r="J113" s="98" t="e">
        <f>IF(AND(Q113="",#REF!&gt;0,#REF!&lt;5),K113,)</f>
        <v>#REF!</v>
      </c>
      <c r="K113" s="96" t="str">
        <f>IF(D113="","ZZZ9",IF(AND(#REF!&gt;0,#REF!&lt;5),D113&amp;#REF!,D113&amp;"9"))</f>
        <v>ZZZ9</v>
      </c>
      <c r="L113" s="100">
        <f t="shared" si="3"/>
        <v>999</v>
      </c>
      <c r="M113" s="122">
        <f t="shared" si="4"/>
        <v>999</v>
      </c>
      <c r="N113" s="119"/>
      <c r="O113" s="51"/>
      <c r="P113" s="66">
        <f t="shared" si="5"/>
        <v>999</v>
      </c>
      <c r="Q113" s="51"/>
    </row>
    <row r="114" spans="1:17" s="11" customFormat="1" ht="18.899999999999999" customHeight="1" x14ac:dyDescent="0.25">
      <c r="A114" s="101">
        <v>108</v>
      </c>
      <c r="B114" s="49"/>
      <c r="C114" s="49"/>
      <c r="D114" s="50"/>
      <c r="E114" s="114"/>
      <c r="F114" s="51"/>
      <c r="G114" s="51"/>
      <c r="H114" s="220"/>
      <c r="I114" s="123"/>
      <c r="J114" s="98" t="e">
        <f>IF(AND(Q114="",#REF!&gt;0,#REF!&lt;5),K114,)</f>
        <v>#REF!</v>
      </c>
      <c r="K114" s="96" t="str">
        <f>IF(D114="","ZZZ9",IF(AND(#REF!&gt;0,#REF!&lt;5),D114&amp;#REF!,D114&amp;"9"))</f>
        <v>ZZZ9</v>
      </c>
      <c r="L114" s="100">
        <f t="shared" si="3"/>
        <v>999</v>
      </c>
      <c r="M114" s="122">
        <f t="shared" si="4"/>
        <v>999</v>
      </c>
      <c r="N114" s="119"/>
      <c r="O114" s="51"/>
      <c r="P114" s="66">
        <f t="shared" si="5"/>
        <v>999</v>
      </c>
      <c r="Q114" s="51"/>
    </row>
    <row r="115" spans="1:17" s="11" customFormat="1" ht="18.899999999999999" customHeight="1" x14ac:dyDescent="0.25">
      <c r="A115" s="101">
        <v>109</v>
      </c>
      <c r="B115" s="49"/>
      <c r="C115" s="49"/>
      <c r="D115" s="50"/>
      <c r="E115" s="114"/>
      <c r="F115" s="51"/>
      <c r="G115" s="51"/>
      <c r="H115" s="220"/>
      <c r="I115" s="123"/>
      <c r="J115" s="98" t="e">
        <f>IF(AND(Q115="",#REF!&gt;0,#REF!&lt;5),K115,)</f>
        <v>#REF!</v>
      </c>
      <c r="K115" s="96" t="str">
        <f>IF(D115="","ZZZ9",IF(AND(#REF!&gt;0,#REF!&lt;5),D115&amp;#REF!,D115&amp;"9"))</f>
        <v>ZZZ9</v>
      </c>
      <c r="L115" s="100">
        <f t="shared" si="3"/>
        <v>999</v>
      </c>
      <c r="M115" s="122">
        <f t="shared" si="4"/>
        <v>999</v>
      </c>
      <c r="N115" s="119"/>
      <c r="O115" s="51"/>
      <c r="P115" s="66">
        <f t="shared" si="5"/>
        <v>999</v>
      </c>
      <c r="Q115" s="51"/>
    </row>
    <row r="116" spans="1:17" s="11" customFormat="1" ht="18.899999999999999" customHeight="1" x14ac:dyDescent="0.25">
      <c r="A116" s="101">
        <v>110</v>
      </c>
      <c r="B116" s="49"/>
      <c r="C116" s="49"/>
      <c r="D116" s="50"/>
      <c r="E116" s="114"/>
      <c r="F116" s="51"/>
      <c r="G116" s="51"/>
      <c r="H116" s="220"/>
      <c r="I116" s="123"/>
      <c r="J116" s="98" t="e">
        <f>IF(AND(Q116="",#REF!&gt;0,#REF!&lt;5),K116,)</f>
        <v>#REF!</v>
      </c>
      <c r="K116" s="96" t="str">
        <f>IF(D116="","ZZZ9",IF(AND(#REF!&gt;0,#REF!&lt;5),D116&amp;#REF!,D116&amp;"9"))</f>
        <v>ZZZ9</v>
      </c>
      <c r="L116" s="100">
        <f t="shared" si="3"/>
        <v>999</v>
      </c>
      <c r="M116" s="122">
        <f t="shared" si="4"/>
        <v>999</v>
      </c>
      <c r="N116" s="119"/>
      <c r="O116" s="51"/>
      <c r="P116" s="66">
        <f t="shared" si="5"/>
        <v>999</v>
      </c>
      <c r="Q116" s="51"/>
    </row>
    <row r="117" spans="1:17" s="11" customFormat="1" ht="18.899999999999999" customHeight="1" x14ac:dyDescent="0.25">
      <c r="A117" s="101">
        <v>111</v>
      </c>
      <c r="B117" s="49"/>
      <c r="C117" s="49"/>
      <c r="D117" s="50"/>
      <c r="E117" s="114"/>
      <c r="F117" s="51"/>
      <c r="G117" s="51"/>
      <c r="H117" s="220"/>
      <c r="I117" s="123"/>
      <c r="J117" s="98" t="e">
        <f>IF(AND(Q117="",#REF!&gt;0,#REF!&lt;5),K117,)</f>
        <v>#REF!</v>
      </c>
      <c r="K117" s="96" t="str">
        <f>IF(D117="","ZZZ9",IF(AND(#REF!&gt;0,#REF!&lt;5),D117&amp;#REF!,D117&amp;"9"))</f>
        <v>ZZZ9</v>
      </c>
      <c r="L117" s="100">
        <f t="shared" si="3"/>
        <v>999</v>
      </c>
      <c r="M117" s="122">
        <f t="shared" si="4"/>
        <v>999</v>
      </c>
      <c r="N117" s="119"/>
      <c r="O117" s="51"/>
      <c r="P117" s="66">
        <f t="shared" si="5"/>
        <v>999</v>
      </c>
      <c r="Q117" s="51"/>
    </row>
    <row r="118" spans="1:17" s="11" customFormat="1" ht="18.899999999999999" customHeight="1" x14ac:dyDescent="0.25">
      <c r="A118" s="101">
        <v>112</v>
      </c>
      <c r="B118" s="49"/>
      <c r="C118" s="49"/>
      <c r="D118" s="50"/>
      <c r="E118" s="114"/>
      <c r="F118" s="51"/>
      <c r="G118" s="51"/>
      <c r="H118" s="220"/>
      <c r="I118" s="123"/>
      <c r="J118" s="98" t="e">
        <f>IF(AND(Q118="",#REF!&gt;0,#REF!&lt;5),K118,)</f>
        <v>#REF!</v>
      </c>
      <c r="K118" s="96" t="str">
        <f>IF(D118="","ZZZ9",IF(AND(#REF!&gt;0,#REF!&lt;5),D118&amp;#REF!,D118&amp;"9"))</f>
        <v>ZZZ9</v>
      </c>
      <c r="L118" s="100">
        <f t="shared" si="3"/>
        <v>999</v>
      </c>
      <c r="M118" s="122">
        <f t="shared" si="4"/>
        <v>999</v>
      </c>
      <c r="N118" s="119"/>
      <c r="O118" s="51"/>
      <c r="P118" s="66">
        <f t="shared" si="5"/>
        <v>999</v>
      </c>
      <c r="Q118" s="51"/>
    </row>
    <row r="119" spans="1:17" s="11" customFormat="1" ht="18.899999999999999" customHeight="1" x14ac:dyDescent="0.25">
      <c r="A119" s="101">
        <v>113</v>
      </c>
      <c r="B119" s="49"/>
      <c r="C119" s="49"/>
      <c r="D119" s="50"/>
      <c r="E119" s="114"/>
      <c r="F119" s="51"/>
      <c r="G119" s="51"/>
      <c r="H119" s="220"/>
      <c r="I119" s="123"/>
      <c r="J119" s="98" t="e">
        <f>IF(AND(Q119="",#REF!&gt;0,#REF!&lt;5),K119,)</f>
        <v>#REF!</v>
      </c>
      <c r="K119" s="96" t="str">
        <f>IF(D119="","ZZZ9",IF(AND(#REF!&gt;0,#REF!&lt;5),D119&amp;#REF!,D119&amp;"9"))</f>
        <v>ZZZ9</v>
      </c>
      <c r="L119" s="100">
        <f t="shared" si="3"/>
        <v>999</v>
      </c>
      <c r="M119" s="122">
        <f t="shared" si="4"/>
        <v>999</v>
      </c>
      <c r="N119" s="119"/>
      <c r="O119" s="51"/>
      <c r="P119" s="66">
        <f t="shared" si="5"/>
        <v>999</v>
      </c>
      <c r="Q119" s="51"/>
    </row>
    <row r="120" spans="1:17" s="11" customFormat="1" ht="18.899999999999999" customHeight="1" x14ac:dyDescent="0.25">
      <c r="A120" s="101">
        <v>114</v>
      </c>
      <c r="B120" s="49"/>
      <c r="C120" s="49"/>
      <c r="D120" s="50"/>
      <c r="E120" s="114"/>
      <c r="F120" s="51"/>
      <c r="G120" s="51"/>
      <c r="H120" s="220"/>
      <c r="I120" s="123"/>
      <c r="J120" s="98" t="e">
        <f>IF(AND(Q120="",#REF!&gt;0,#REF!&lt;5),K120,)</f>
        <v>#REF!</v>
      </c>
      <c r="K120" s="96" t="str">
        <f>IF(D120="","ZZZ9",IF(AND(#REF!&gt;0,#REF!&lt;5),D120&amp;#REF!,D120&amp;"9"))</f>
        <v>ZZZ9</v>
      </c>
      <c r="L120" s="100">
        <f t="shared" si="3"/>
        <v>999</v>
      </c>
      <c r="M120" s="122">
        <f t="shared" si="4"/>
        <v>999</v>
      </c>
      <c r="N120" s="119"/>
      <c r="O120" s="51"/>
      <c r="P120" s="66">
        <f t="shared" si="5"/>
        <v>999</v>
      </c>
      <c r="Q120" s="51"/>
    </row>
    <row r="121" spans="1:17" s="11" customFormat="1" ht="18.899999999999999" customHeight="1" x14ac:dyDescent="0.25">
      <c r="A121" s="101">
        <v>115</v>
      </c>
      <c r="B121" s="49"/>
      <c r="C121" s="49"/>
      <c r="D121" s="50"/>
      <c r="E121" s="114"/>
      <c r="F121" s="51"/>
      <c r="G121" s="51"/>
      <c r="H121" s="220"/>
      <c r="I121" s="123"/>
      <c r="J121" s="98" t="e">
        <f>IF(AND(Q121="",#REF!&gt;0,#REF!&lt;5),K121,)</f>
        <v>#REF!</v>
      </c>
      <c r="K121" s="96" t="str">
        <f>IF(D121="","ZZZ9",IF(AND(#REF!&gt;0,#REF!&lt;5),D121&amp;#REF!,D121&amp;"9"))</f>
        <v>ZZZ9</v>
      </c>
      <c r="L121" s="100">
        <f t="shared" si="3"/>
        <v>999</v>
      </c>
      <c r="M121" s="122">
        <f t="shared" si="4"/>
        <v>999</v>
      </c>
      <c r="N121" s="119"/>
      <c r="O121" s="51"/>
      <c r="P121" s="66">
        <f t="shared" si="5"/>
        <v>999</v>
      </c>
      <c r="Q121" s="51"/>
    </row>
    <row r="122" spans="1:17" s="11" customFormat="1" ht="18.899999999999999" customHeight="1" x14ac:dyDescent="0.25">
      <c r="A122" s="101">
        <v>116</v>
      </c>
      <c r="B122" s="49"/>
      <c r="C122" s="49"/>
      <c r="D122" s="50"/>
      <c r="E122" s="114"/>
      <c r="F122" s="51"/>
      <c r="G122" s="51"/>
      <c r="H122" s="220"/>
      <c r="I122" s="123"/>
      <c r="J122" s="98" t="e">
        <f>IF(AND(Q122="",#REF!&gt;0,#REF!&lt;5),K122,)</f>
        <v>#REF!</v>
      </c>
      <c r="K122" s="96" t="str">
        <f>IF(D122="","ZZZ9",IF(AND(#REF!&gt;0,#REF!&lt;5),D122&amp;#REF!,D122&amp;"9"))</f>
        <v>ZZZ9</v>
      </c>
      <c r="L122" s="100">
        <f t="shared" si="3"/>
        <v>999</v>
      </c>
      <c r="M122" s="122">
        <f t="shared" si="4"/>
        <v>999</v>
      </c>
      <c r="N122" s="119"/>
      <c r="O122" s="51"/>
      <c r="P122" s="66">
        <f t="shared" si="5"/>
        <v>999</v>
      </c>
      <c r="Q122" s="51"/>
    </row>
    <row r="123" spans="1:17" s="11" customFormat="1" ht="18.899999999999999" customHeight="1" x14ac:dyDescent="0.25">
      <c r="A123" s="101">
        <v>117</v>
      </c>
      <c r="B123" s="49"/>
      <c r="C123" s="49"/>
      <c r="D123" s="50"/>
      <c r="E123" s="114"/>
      <c r="F123" s="51"/>
      <c r="G123" s="51"/>
      <c r="H123" s="220"/>
      <c r="I123" s="123"/>
      <c r="J123" s="98" t="e">
        <f>IF(AND(Q123="",#REF!&gt;0,#REF!&lt;5),K123,)</f>
        <v>#REF!</v>
      </c>
      <c r="K123" s="96" t="str">
        <f>IF(D123="","ZZZ9",IF(AND(#REF!&gt;0,#REF!&lt;5),D123&amp;#REF!,D123&amp;"9"))</f>
        <v>ZZZ9</v>
      </c>
      <c r="L123" s="100">
        <f t="shared" si="3"/>
        <v>999</v>
      </c>
      <c r="M123" s="122">
        <f t="shared" si="4"/>
        <v>999</v>
      </c>
      <c r="N123" s="119"/>
      <c r="O123" s="51"/>
      <c r="P123" s="66">
        <f t="shared" si="5"/>
        <v>999</v>
      </c>
      <c r="Q123" s="51"/>
    </row>
    <row r="124" spans="1:17" s="11" customFormat="1" ht="18.899999999999999" customHeight="1" x14ac:dyDescent="0.25">
      <c r="A124" s="101">
        <v>118</v>
      </c>
      <c r="B124" s="49"/>
      <c r="C124" s="49"/>
      <c r="D124" s="50"/>
      <c r="E124" s="114"/>
      <c r="F124" s="51"/>
      <c r="G124" s="51"/>
      <c r="H124" s="220"/>
      <c r="I124" s="123"/>
      <c r="J124" s="98" t="e">
        <f>IF(AND(Q124="",#REF!&gt;0,#REF!&lt;5),K124,)</f>
        <v>#REF!</v>
      </c>
      <c r="K124" s="96" t="str">
        <f>IF(D124="","ZZZ9",IF(AND(#REF!&gt;0,#REF!&lt;5),D124&amp;#REF!,D124&amp;"9"))</f>
        <v>ZZZ9</v>
      </c>
      <c r="L124" s="100">
        <f t="shared" si="3"/>
        <v>999</v>
      </c>
      <c r="M124" s="122">
        <f t="shared" si="4"/>
        <v>999</v>
      </c>
      <c r="N124" s="119"/>
      <c r="O124" s="51"/>
      <c r="P124" s="66">
        <f t="shared" si="5"/>
        <v>999</v>
      </c>
      <c r="Q124" s="51"/>
    </row>
    <row r="125" spans="1:17" s="11" customFormat="1" ht="18.899999999999999" customHeight="1" x14ac:dyDescent="0.25">
      <c r="A125" s="101">
        <v>119</v>
      </c>
      <c r="B125" s="49"/>
      <c r="C125" s="49"/>
      <c r="D125" s="50"/>
      <c r="E125" s="114"/>
      <c r="F125" s="51"/>
      <c r="G125" s="51"/>
      <c r="H125" s="220"/>
      <c r="I125" s="123"/>
      <c r="J125" s="98" t="e">
        <f>IF(AND(Q125="",#REF!&gt;0,#REF!&lt;5),K125,)</f>
        <v>#REF!</v>
      </c>
      <c r="K125" s="96" t="str">
        <f>IF(D125="","ZZZ9",IF(AND(#REF!&gt;0,#REF!&lt;5),D125&amp;#REF!,D125&amp;"9"))</f>
        <v>ZZZ9</v>
      </c>
      <c r="L125" s="100">
        <f t="shared" si="3"/>
        <v>999</v>
      </c>
      <c r="M125" s="122">
        <f t="shared" si="4"/>
        <v>999</v>
      </c>
      <c r="N125" s="119"/>
      <c r="O125" s="51"/>
      <c r="P125" s="66">
        <f t="shared" si="5"/>
        <v>999</v>
      </c>
      <c r="Q125" s="51"/>
    </row>
    <row r="126" spans="1:17" s="11" customFormat="1" ht="18.899999999999999" customHeight="1" x14ac:dyDescent="0.25">
      <c r="A126" s="101">
        <v>120</v>
      </c>
      <c r="B126" s="49"/>
      <c r="C126" s="49"/>
      <c r="D126" s="50"/>
      <c r="E126" s="114"/>
      <c r="F126" s="51"/>
      <c r="G126" s="51"/>
      <c r="H126" s="220"/>
      <c r="I126" s="123"/>
      <c r="J126" s="98" t="e">
        <f>IF(AND(Q126="",#REF!&gt;0,#REF!&lt;5),K126,)</f>
        <v>#REF!</v>
      </c>
      <c r="K126" s="96" t="str">
        <f>IF(D126="","ZZZ9",IF(AND(#REF!&gt;0,#REF!&lt;5),D126&amp;#REF!,D126&amp;"9"))</f>
        <v>ZZZ9</v>
      </c>
      <c r="L126" s="100">
        <f t="shared" si="3"/>
        <v>999</v>
      </c>
      <c r="M126" s="122">
        <f t="shared" si="4"/>
        <v>999</v>
      </c>
      <c r="N126" s="119"/>
      <c r="O126" s="51"/>
      <c r="P126" s="66">
        <f t="shared" si="5"/>
        <v>999</v>
      </c>
      <c r="Q126" s="51"/>
    </row>
    <row r="127" spans="1:17" s="11" customFormat="1" ht="18.899999999999999" customHeight="1" x14ac:dyDescent="0.25">
      <c r="A127" s="101">
        <v>121</v>
      </c>
      <c r="B127" s="49"/>
      <c r="C127" s="49"/>
      <c r="D127" s="50"/>
      <c r="E127" s="114"/>
      <c r="F127" s="51"/>
      <c r="G127" s="51"/>
      <c r="H127" s="220"/>
      <c r="I127" s="123"/>
      <c r="J127" s="98" t="e">
        <f>IF(AND(Q127="",#REF!&gt;0,#REF!&lt;5),K127,)</f>
        <v>#REF!</v>
      </c>
      <c r="K127" s="96" t="str">
        <f>IF(D127="","ZZZ9",IF(AND(#REF!&gt;0,#REF!&lt;5),D127&amp;#REF!,D127&amp;"9"))</f>
        <v>ZZZ9</v>
      </c>
      <c r="L127" s="100">
        <f t="shared" si="3"/>
        <v>999</v>
      </c>
      <c r="M127" s="122">
        <f t="shared" si="4"/>
        <v>999</v>
      </c>
      <c r="N127" s="119"/>
      <c r="O127" s="51"/>
      <c r="P127" s="66">
        <f t="shared" si="5"/>
        <v>999</v>
      </c>
      <c r="Q127" s="51"/>
    </row>
    <row r="128" spans="1:17" s="11" customFormat="1" ht="18.899999999999999" customHeight="1" x14ac:dyDescent="0.25">
      <c r="A128" s="101">
        <v>122</v>
      </c>
      <c r="B128" s="49"/>
      <c r="C128" s="49"/>
      <c r="D128" s="50"/>
      <c r="E128" s="114"/>
      <c r="F128" s="51"/>
      <c r="G128" s="51"/>
      <c r="H128" s="220"/>
      <c r="I128" s="123"/>
      <c r="J128" s="98" t="e">
        <f>IF(AND(Q128="",#REF!&gt;0,#REF!&lt;5),K128,)</f>
        <v>#REF!</v>
      </c>
      <c r="K128" s="96" t="str">
        <f>IF(D128="","ZZZ9",IF(AND(#REF!&gt;0,#REF!&lt;5),D128&amp;#REF!,D128&amp;"9"))</f>
        <v>ZZZ9</v>
      </c>
      <c r="L128" s="100">
        <f t="shared" si="3"/>
        <v>999</v>
      </c>
      <c r="M128" s="122">
        <f t="shared" si="4"/>
        <v>999</v>
      </c>
      <c r="N128" s="119"/>
      <c r="O128" s="51"/>
      <c r="P128" s="66">
        <f t="shared" si="5"/>
        <v>999</v>
      </c>
      <c r="Q128" s="51"/>
    </row>
    <row r="129" spans="1:17" s="11" customFormat="1" ht="18.899999999999999" customHeight="1" x14ac:dyDescent="0.25">
      <c r="A129" s="101">
        <v>123</v>
      </c>
      <c r="B129" s="49"/>
      <c r="C129" s="49"/>
      <c r="D129" s="50"/>
      <c r="E129" s="114"/>
      <c r="F129" s="51"/>
      <c r="G129" s="51"/>
      <c r="H129" s="220"/>
      <c r="I129" s="123"/>
      <c r="J129" s="98" t="e">
        <f>IF(AND(Q129="",#REF!&gt;0,#REF!&lt;5),K129,)</f>
        <v>#REF!</v>
      </c>
      <c r="K129" s="96" t="str">
        <f>IF(D129="","ZZZ9",IF(AND(#REF!&gt;0,#REF!&lt;5),D129&amp;#REF!,D129&amp;"9"))</f>
        <v>ZZZ9</v>
      </c>
      <c r="L129" s="100">
        <f t="shared" si="3"/>
        <v>999</v>
      </c>
      <c r="M129" s="122">
        <f t="shared" si="4"/>
        <v>999</v>
      </c>
      <c r="N129" s="119"/>
      <c r="O129" s="51"/>
      <c r="P129" s="66">
        <f t="shared" si="5"/>
        <v>999</v>
      </c>
      <c r="Q129" s="51"/>
    </row>
    <row r="130" spans="1:17" s="11" customFormat="1" ht="18.899999999999999" customHeight="1" x14ac:dyDescent="0.25">
      <c r="A130" s="101">
        <v>124</v>
      </c>
      <c r="B130" s="49"/>
      <c r="C130" s="49"/>
      <c r="D130" s="50"/>
      <c r="E130" s="114"/>
      <c r="F130" s="51"/>
      <c r="G130" s="51"/>
      <c r="H130" s="220"/>
      <c r="I130" s="123"/>
      <c r="J130" s="98" t="e">
        <f>IF(AND(Q130="",#REF!&gt;0,#REF!&lt;5),K130,)</f>
        <v>#REF!</v>
      </c>
      <c r="K130" s="96" t="str">
        <f>IF(D130="","ZZZ9",IF(AND(#REF!&gt;0,#REF!&lt;5),D130&amp;#REF!,D130&amp;"9"))</f>
        <v>ZZZ9</v>
      </c>
      <c r="L130" s="100">
        <f t="shared" si="3"/>
        <v>999</v>
      </c>
      <c r="M130" s="122">
        <f t="shared" si="4"/>
        <v>999</v>
      </c>
      <c r="N130" s="119"/>
      <c r="O130" s="51"/>
      <c r="P130" s="66">
        <f t="shared" si="5"/>
        <v>999</v>
      </c>
      <c r="Q130" s="51"/>
    </row>
    <row r="131" spans="1:17" s="11" customFormat="1" ht="18.899999999999999" customHeight="1" x14ac:dyDescent="0.25">
      <c r="A131" s="101">
        <v>125</v>
      </c>
      <c r="B131" s="49"/>
      <c r="C131" s="49"/>
      <c r="D131" s="50"/>
      <c r="E131" s="114"/>
      <c r="F131" s="51"/>
      <c r="G131" s="51"/>
      <c r="H131" s="220"/>
      <c r="I131" s="123"/>
      <c r="J131" s="98" t="e">
        <f>IF(AND(Q131="",#REF!&gt;0,#REF!&lt;5),K131,)</f>
        <v>#REF!</v>
      </c>
      <c r="K131" s="96" t="str">
        <f>IF(D131="","ZZZ9",IF(AND(#REF!&gt;0,#REF!&lt;5),D131&amp;#REF!,D131&amp;"9"))</f>
        <v>ZZZ9</v>
      </c>
      <c r="L131" s="100">
        <f t="shared" si="3"/>
        <v>999</v>
      </c>
      <c r="M131" s="122">
        <f t="shared" si="4"/>
        <v>999</v>
      </c>
      <c r="N131" s="119"/>
      <c r="O131" s="51"/>
      <c r="P131" s="66">
        <f t="shared" si="5"/>
        <v>999</v>
      </c>
      <c r="Q131" s="51"/>
    </row>
    <row r="132" spans="1:17" s="11" customFormat="1" ht="18.899999999999999" customHeight="1" x14ac:dyDescent="0.25">
      <c r="A132" s="101">
        <v>126</v>
      </c>
      <c r="B132" s="49"/>
      <c r="C132" s="49"/>
      <c r="D132" s="50"/>
      <c r="E132" s="114"/>
      <c r="F132" s="51"/>
      <c r="G132" s="51"/>
      <c r="H132" s="220"/>
      <c r="I132" s="123"/>
      <c r="J132" s="98" t="e">
        <f>IF(AND(Q132="",#REF!&gt;0,#REF!&lt;5),K132,)</f>
        <v>#REF!</v>
      </c>
      <c r="K132" s="96" t="str">
        <f>IF(D132="","ZZZ9",IF(AND(#REF!&gt;0,#REF!&lt;5),D132&amp;#REF!,D132&amp;"9"))</f>
        <v>ZZZ9</v>
      </c>
      <c r="L132" s="100">
        <f t="shared" si="3"/>
        <v>999</v>
      </c>
      <c r="M132" s="122">
        <f t="shared" si="4"/>
        <v>999</v>
      </c>
      <c r="N132" s="119"/>
      <c r="O132" s="51"/>
      <c r="P132" s="66">
        <f t="shared" si="5"/>
        <v>999</v>
      </c>
      <c r="Q132" s="51"/>
    </row>
    <row r="133" spans="1:17" s="11" customFormat="1" ht="18.899999999999999" customHeight="1" x14ac:dyDescent="0.25">
      <c r="A133" s="101">
        <v>127</v>
      </c>
      <c r="B133" s="49"/>
      <c r="C133" s="49"/>
      <c r="D133" s="50"/>
      <c r="E133" s="114"/>
      <c r="F133" s="51"/>
      <c r="G133" s="51"/>
      <c r="H133" s="220"/>
      <c r="I133" s="123"/>
      <c r="J133" s="98" t="e">
        <f>IF(AND(Q133="",#REF!&gt;0,#REF!&lt;5),K133,)</f>
        <v>#REF!</v>
      </c>
      <c r="K133" s="96" t="str">
        <f>IF(D133="","ZZZ9",IF(AND(#REF!&gt;0,#REF!&lt;5),D133&amp;#REF!,D133&amp;"9"))</f>
        <v>ZZZ9</v>
      </c>
      <c r="L133" s="100">
        <f t="shared" si="3"/>
        <v>999</v>
      </c>
      <c r="M133" s="122">
        <f t="shared" si="4"/>
        <v>999</v>
      </c>
      <c r="N133" s="119"/>
      <c r="O133" s="51"/>
      <c r="P133" s="66">
        <f t="shared" si="5"/>
        <v>999</v>
      </c>
      <c r="Q133" s="51"/>
    </row>
    <row r="134" spans="1:17" s="11" customFormat="1" ht="18.899999999999999" customHeight="1" x14ac:dyDescent="0.25">
      <c r="A134" s="101">
        <v>128</v>
      </c>
      <c r="B134" s="49"/>
      <c r="C134" s="49"/>
      <c r="D134" s="50"/>
      <c r="E134" s="114"/>
      <c r="F134" s="51"/>
      <c r="G134" s="51"/>
      <c r="H134" s="220"/>
      <c r="I134" s="123"/>
      <c r="J134" s="98" t="e">
        <f>IF(AND(Q134="",#REF!&gt;0,#REF!&lt;5),K134,)</f>
        <v>#REF!</v>
      </c>
      <c r="K134" s="96" t="str">
        <f>IF(D134="","ZZZ9",IF(AND(#REF!&gt;0,#REF!&lt;5),D134&amp;#REF!,D134&amp;"9"))</f>
        <v>ZZZ9</v>
      </c>
      <c r="L134" s="100">
        <f t="shared" si="3"/>
        <v>999</v>
      </c>
      <c r="M134" s="122">
        <f t="shared" si="4"/>
        <v>999</v>
      </c>
      <c r="N134" s="119"/>
      <c r="O134" s="123"/>
      <c r="P134" s="124">
        <f t="shared" si="5"/>
        <v>999</v>
      </c>
      <c r="Q134" s="123"/>
    </row>
    <row r="135" spans="1:17" x14ac:dyDescent="0.25">
      <c r="A135" s="101">
        <v>129</v>
      </c>
      <c r="B135" s="49"/>
      <c r="C135" s="49"/>
      <c r="D135" s="50"/>
      <c r="E135" s="114"/>
      <c r="F135" s="51"/>
      <c r="G135" s="51"/>
      <c r="H135" s="220"/>
      <c r="I135" s="123"/>
      <c r="J135" s="98" t="e">
        <f>IF(AND(Q135="",#REF!&gt;0,#REF!&lt;5),K135,)</f>
        <v>#REF!</v>
      </c>
      <c r="K135" s="96" t="str">
        <f>IF(D135="","ZZZ9",IF(AND(#REF!&gt;0,#REF!&lt;5),D135&amp;#REF!,D135&amp;"9"))</f>
        <v>ZZZ9</v>
      </c>
      <c r="L135" s="100">
        <f t="shared" si="3"/>
        <v>999</v>
      </c>
      <c r="M135" s="122">
        <f t="shared" si="4"/>
        <v>999</v>
      </c>
      <c r="N135" s="119"/>
      <c r="O135" s="51"/>
      <c r="P135" s="66">
        <f t="shared" si="5"/>
        <v>999</v>
      </c>
      <c r="Q135" s="51"/>
    </row>
    <row r="136" spans="1:17" x14ac:dyDescent="0.25">
      <c r="A136" s="101">
        <v>130</v>
      </c>
      <c r="B136" s="49"/>
      <c r="C136" s="49"/>
      <c r="D136" s="50"/>
      <c r="E136" s="114"/>
      <c r="F136" s="51"/>
      <c r="G136" s="51"/>
      <c r="H136" s="220"/>
      <c r="I136" s="123"/>
      <c r="J136" s="98" t="e">
        <f>IF(AND(Q136="",#REF!&gt;0,#REF!&lt;5),K136,)</f>
        <v>#REF!</v>
      </c>
      <c r="K136" s="96" t="str">
        <f>IF(D136="","ZZZ9",IF(AND(#REF!&gt;0,#REF!&lt;5),D136&amp;#REF!,D136&amp;"9"))</f>
        <v>ZZZ9</v>
      </c>
      <c r="L136" s="100">
        <f t="shared" si="3"/>
        <v>999</v>
      </c>
      <c r="M136" s="122">
        <f t="shared" si="4"/>
        <v>999</v>
      </c>
      <c r="N136" s="119"/>
      <c r="O136" s="51"/>
      <c r="P136" s="66">
        <f t="shared" si="5"/>
        <v>999</v>
      </c>
      <c r="Q136" s="51"/>
    </row>
    <row r="137" spans="1:17" x14ac:dyDescent="0.25">
      <c r="A137" s="101">
        <v>131</v>
      </c>
      <c r="B137" s="49"/>
      <c r="C137" s="49"/>
      <c r="D137" s="50"/>
      <c r="E137" s="114"/>
      <c r="F137" s="51"/>
      <c r="G137" s="51"/>
      <c r="H137" s="220"/>
      <c r="I137" s="123"/>
      <c r="J137" s="98" t="e">
        <f>IF(AND(Q137="",#REF!&gt;0,#REF!&lt;5),K137,)</f>
        <v>#REF!</v>
      </c>
      <c r="K137" s="96" t="str">
        <f>IF(D137="","ZZZ9",IF(AND(#REF!&gt;0,#REF!&lt;5),D137&amp;#REF!,D137&amp;"9"))</f>
        <v>ZZZ9</v>
      </c>
      <c r="L137" s="100">
        <f t="shared" si="3"/>
        <v>999</v>
      </c>
      <c r="M137" s="122">
        <f t="shared" si="4"/>
        <v>999</v>
      </c>
      <c r="N137" s="119"/>
      <c r="O137" s="51"/>
      <c r="P137" s="66">
        <f t="shared" si="5"/>
        <v>999</v>
      </c>
      <c r="Q137" s="51"/>
    </row>
    <row r="138" spans="1:17" x14ac:dyDescent="0.25">
      <c r="A138" s="101">
        <v>132</v>
      </c>
      <c r="B138" s="49"/>
      <c r="C138" s="49"/>
      <c r="D138" s="50"/>
      <c r="E138" s="114"/>
      <c r="F138" s="51"/>
      <c r="G138" s="51"/>
      <c r="H138" s="220"/>
      <c r="I138" s="123"/>
      <c r="J138" s="98" t="e">
        <f>IF(AND(Q138="",#REF!&gt;0,#REF!&lt;5),K138,)</f>
        <v>#REF!</v>
      </c>
      <c r="K138" s="96" t="str">
        <f>IF(D138="","ZZZ9",IF(AND(#REF!&gt;0,#REF!&lt;5),D138&amp;#REF!,D138&amp;"9"))</f>
        <v>ZZZ9</v>
      </c>
      <c r="L138" s="100">
        <f t="shared" si="3"/>
        <v>999</v>
      </c>
      <c r="M138" s="122">
        <f t="shared" si="4"/>
        <v>999</v>
      </c>
      <c r="N138" s="119"/>
      <c r="O138" s="51"/>
      <c r="P138" s="66">
        <f t="shared" si="5"/>
        <v>999</v>
      </c>
      <c r="Q138" s="51"/>
    </row>
    <row r="139" spans="1:17" x14ac:dyDescent="0.25">
      <c r="A139" s="101">
        <v>133</v>
      </c>
      <c r="B139" s="49"/>
      <c r="C139" s="49"/>
      <c r="D139" s="50"/>
      <c r="E139" s="114"/>
      <c r="F139" s="51"/>
      <c r="G139" s="51"/>
      <c r="H139" s="220"/>
      <c r="I139" s="123"/>
      <c r="J139" s="98" t="e">
        <f>IF(AND(Q139="",#REF!&gt;0,#REF!&lt;5),K139,)</f>
        <v>#REF!</v>
      </c>
      <c r="K139" s="96" t="str">
        <f>IF(D139="","ZZZ9",IF(AND(#REF!&gt;0,#REF!&lt;5),D139&amp;#REF!,D139&amp;"9"))</f>
        <v>ZZZ9</v>
      </c>
      <c r="L139" s="100">
        <f t="shared" si="3"/>
        <v>999</v>
      </c>
      <c r="M139" s="122">
        <f t="shared" si="4"/>
        <v>999</v>
      </c>
      <c r="N139" s="119"/>
      <c r="O139" s="51"/>
      <c r="P139" s="66">
        <f t="shared" si="5"/>
        <v>999</v>
      </c>
      <c r="Q139" s="51"/>
    </row>
    <row r="140" spans="1:17" x14ac:dyDescent="0.25">
      <c r="A140" s="101">
        <v>134</v>
      </c>
      <c r="B140" s="49"/>
      <c r="C140" s="49"/>
      <c r="D140" s="50"/>
      <c r="E140" s="114"/>
      <c r="F140" s="51"/>
      <c r="G140" s="51"/>
      <c r="H140" s="220"/>
      <c r="I140" s="123"/>
      <c r="J140" s="98" t="e">
        <f>IF(AND(Q140="",#REF!&gt;0,#REF!&lt;5),K140,)</f>
        <v>#REF!</v>
      </c>
      <c r="K140" s="96" t="str">
        <f>IF(D140="","ZZZ9",IF(AND(#REF!&gt;0,#REF!&lt;5),D140&amp;#REF!,D140&amp;"9"))</f>
        <v>ZZZ9</v>
      </c>
      <c r="L140" s="100">
        <f t="shared" si="3"/>
        <v>999</v>
      </c>
      <c r="M140" s="122">
        <f t="shared" si="4"/>
        <v>999</v>
      </c>
      <c r="N140" s="119"/>
      <c r="O140" s="51"/>
      <c r="P140" s="66">
        <f t="shared" si="5"/>
        <v>999</v>
      </c>
      <c r="Q140" s="51"/>
    </row>
    <row r="141" spans="1:17" x14ac:dyDescent="0.25">
      <c r="A141" s="101">
        <v>135</v>
      </c>
      <c r="B141" s="49"/>
      <c r="C141" s="49"/>
      <c r="D141" s="50"/>
      <c r="E141" s="114"/>
      <c r="F141" s="51"/>
      <c r="G141" s="51"/>
      <c r="H141" s="220"/>
      <c r="I141" s="123"/>
      <c r="J141" s="98" t="e">
        <f>IF(AND(Q141="",#REF!&gt;0,#REF!&lt;5),K141,)</f>
        <v>#REF!</v>
      </c>
      <c r="K141" s="96" t="str">
        <f>IF(D141="","ZZZ9",IF(AND(#REF!&gt;0,#REF!&lt;5),D141&amp;#REF!,D141&amp;"9"))</f>
        <v>ZZZ9</v>
      </c>
      <c r="L141" s="100">
        <f t="shared" si="3"/>
        <v>999</v>
      </c>
      <c r="M141" s="122">
        <f t="shared" si="4"/>
        <v>999</v>
      </c>
      <c r="N141" s="119"/>
      <c r="O141" s="123"/>
      <c r="P141" s="124">
        <f t="shared" si="5"/>
        <v>999</v>
      </c>
      <c r="Q141" s="123"/>
    </row>
    <row r="142" spans="1:17" x14ac:dyDescent="0.25">
      <c r="A142" s="101">
        <v>136</v>
      </c>
      <c r="B142" s="49"/>
      <c r="C142" s="49"/>
      <c r="D142" s="50"/>
      <c r="E142" s="114"/>
      <c r="F142" s="51"/>
      <c r="G142" s="51"/>
      <c r="H142" s="220"/>
      <c r="I142" s="123"/>
      <c r="J142" s="98" t="e">
        <f>IF(AND(Q142="",#REF!&gt;0,#REF!&lt;5),K142,)</f>
        <v>#REF!</v>
      </c>
      <c r="K142" s="96" t="str">
        <f>IF(D142="","ZZZ9",IF(AND(#REF!&gt;0,#REF!&lt;5),D142&amp;#REF!,D142&amp;"9"))</f>
        <v>ZZZ9</v>
      </c>
      <c r="L142" s="100">
        <f t="shared" si="3"/>
        <v>999</v>
      </c>
      <c r="M142" s="122">
        <f t="shared" si="4"/>
        <v>999</v>
      </c>
      <c r="N142" s="119"/>
      <c r="O142" s="51"/>
      <c r="P142" s="66">
        <f t="shared" si="5"/>
        <v>999</v>
      </c>
      <c r="Q142" s="51"/>
    </row>
    <row r="143" spans="1:17" x14ac:dyDescent="0.25">
      <c r="A143" s="101">
        <v>137</v>
      </c>
      <c r="B143" s="49"/>
      <c r="C143" s="49"/>
      <c r="D143" s="50"/>
      <c r="E143" s="114"/>
      <c r="F143" s="51"/>
      <c r="G143" s="51"/>
      <c r="H143" s="220"/>
      <c r="I143" s="123"/>
      <c r="J143" s="98" t="e">
        <f>IF(AND(Q143="",#REF!&gt;0,#REF!&lt;5),K143,)</f>
        <v>#REF!</v>
      </c>
      <c r="K143" s="96" t="str">
        <f>IF(D143="","ZZZ9",IF(AND(#REF!&gt;0,#REF!&lt;5),D143&amp;#REF!,D143&amp;"9"))</f>
        <v>ZZZ9</v>
      </c>
      <c r="L143" s="100">
        <f t="shared" si="3"/>
        <v>999</v>
      </c>
      <c r="M143" s="122">
        <f t="shared" si="4"/>
        <v>999</v>
      </c>
      <c r="N143" s="119"/>
      <c r="O143" s="51"/>
      <c r="P143" s="66">
        <f t="shared" si="5"/>
        <v>999</v>
      </c>
      <c r="Q143" s="51"/>
    </row>
    <row r="144" spans="1:17" x14ac:dyDescent="0.25">
      <c r="A144" s="101">
        <v>138</v>
      </c>
      <c r="B144" s="49"/>
      <c r="C144" s="49"/>
      <c r="D144" s="50"/>
      <c r="E144" s="114"/>
      <c r="F144" s="51"/>
      <c r="G144" s="51"/>
      <c r="H144" s="220"/>
      <c r="I144" s="123"/>
      <c r="J144" s="98" t="e">
        <f>IF(AND(Q144="",#REF!&gt;0,#REF!&lt;5),K144,)</f>
        <v>#REF!</v>
      </c>
      <c r="K144" s="96" t="str">
        <f>IF(D144="","ZZZ9",IF(AND(#REF!&gt;0,#REF!&lt;5),D144&amp;#REF!,D144&amp;"9"))</f>
        <v>ZZZ9</v>
      </c>
      <c r="L144" s="100">
        <f t="shared" si="3"/>
        <v>999</v>
      </c>
      <c r="M144" s="122">
        <f t="shared" si="4"/>
        <v>999</v>
      </c>
      <c r="N144" s="119"/>
      <c r="O144" s="51"/>
      <c r="P144" s="66">
        <f t="shared" si="5"/>
        <v>999</v>
      </c>
      <c r="Q144" s="51"/>
    </row>
    <row r="145" spans="1:17" x14ac:dyDescent="0.25">
      <c r="A145" s="101">
        <v>139</v>
      </c>
      <c r="B145" s="49"/>
      <c r="C145" s="49"/>
      <c r="D145" s="50"/>
      <c r="E145" s="114"/>
      <c r="F145" s="51"/>
      <c r="G145" s="51"/>
      <c r="H145" s="220"/>
      <c r="I145" s="123"/>
      <c r="J145" s="98" t="e">
        <f>IF(AND(Q145="",#REF!&gt;0,#REF!&lt;5),K145,)</f>
        <v>#REF!</v>
      </c>
      <c r="K145" s="96" t="str">
        <f>IF(D145="","ZZZ9",IF(AND(#REF!&gt;0,#REF!&lt;5),D145&amp;#REF!,D145&amp;"9"))</f>
        <v>ZZZ9</v>
      </c>
      <c r="L145" s="100">
        <f t="shared" si="3"/>
        <v>999</v>
      </c>
      <c r="M145" s="122">
        <f t="shared" si="4"/>
        <v>999</v>
      </c>
      <c r="N145" s="119"/>
      <c r="O145" s="51"/>
      <c r="P145" s="66">
        <f t="shared" si="5"/>
        <v>999</v>
      </c>
      <c r="Q145" s="51"/>
    </row>
    <row r="146" spans="1:17" x14ac:dyDescent="0.25">
      <c r="A146" s="101">
        <v>140</v>
      </c>
      <c r="B146" s="49"/>
      <c r="C146" s="49"/>
      <c r="D146" s="50"/>
      <c r="E146" s="114"/>
      <c r="F146" s="51"/>
      <c r="G146" s="51"/>
      <c r="H146" s="220"/>
      <c r="I146" s="123"/>
      <c r="J146" s="98" t="e">
        <f>IF(AND(Q146="",#REF!&gt;0,#REF!&lt;5),K146,)</f>
        <v>#REF!</v>
      </c>
      <c r="K146" s="96" t="str">
        <f>IF(D146="","ZZZ9",IF(AND(#REF!&gt;0,#REF!&lt;5),D146&amp;#REF!,D146&amp;"9"))</f>
        <v>ZZZ9</v>
      </c>
      <c r="L146" s="100">
        <f t="shared" si="3"/>
        <v>999</v>
      </c>
      <c r="M146" s="122">
        <f t="shared" si="4"/>
        <v>999</v>
      </c>
      <c r="N146" s="119"/>
      <c r="O146" s="51"/>
      <c r="P146" s="66">
        <f t="shared" si="5"/>
        <v>999</v>
      </c>
      <c r="Q146" s="51"/>
    </row>
    <row r="147" spans="1:17" x14ac:dyDescent="0.25">
      <c r="A147" s="101">
        <v>141</v>
      </c>
      <c r="B147" s="49"/>
      <c r="C147" s="49"/>
      <c r="D147" s="50"/>
      <c r="E147" s="114"/>
      <c r="F147" s="51"/>
      <c r="G147" s="51"/>
      <c r="H147" s="220"/>
      <c r="I147" s="123"/>
      <c r="J147" s="98" t="e">
        <f>IF(AND(Q147="",#REF!&gt;0,#REF!&lt;5),K147,)</f>
        <v>#REF!</v>
      </c>
      <c r="K147" s="96" t="str">
        <f>IF(D147="","ZZZ9",IF(AND(#REF!&gt;0,#REF!&lt;5),D147&amp;#REF!,D147&amp;"9"))</f>
        <v>ZZZ9</v>
      </c>
      <c r="L147" s="100">
        <f t="shared" si="3"/>
        <v>999</v>
      </c>
      <c r="M147" s="122">
        <f t="shared" si="4"/>
        <v>999</v>
      </c>
      <c r="N147" s="119"/>
      <c r="O147" s="51"/>
      <c r="P147" s="66">
        <f t="shared" si="5"/>
        <v>999</v>
      </c>
      <c r="Q147" s="51"/>
    </row>
    <row r="148" spans="1:17" x14ac:dyDescent="0.25">
      <c r="A148" s="101">
        <v>142</v>
      </c>
      <c r="B148" s="49"/>
      <c r="C148" s="49"/>
      <c r="D148" s="50"/>
      <c r="E148" s="114"/>
      <c r="F148" s="51"/>
      <c r="G148" s="51"/>
      <c r="H148" s="220"/>
      <c r="I148" s="123"/>
      <c r="J148" s="98" t="e">
        <f>IF(AND(Q148="",#REF!&gt;0,#REF!&lt;5),K148,)</f>
        <v>#REF!</v>
      </c>
      <c r="K148" s="96" t="str">
        <f>IF(D148="","ZZZ9",IF(AND(#REF!&gt;0,#REF!&lt;5),D148&amp;#REF!,D148&amp;"9"))</f>
        <v>ZZZ9</v>
      </c>
      <c r="L148" s="100">
        <f t="shared" si="3"/>
        <v>999</v>
      </c>
      <c r="M148" s="122">
        <f t="shared" si="4"/>
        <v>999</v>
      </c>
      <c r="N148" s="119"/>
      <c r="O148" s="123"/>
      <c r="P148" s="124">
        <f t="shared" si="5"/>
        <v>999</v>
      </c>
      <c r="Q148" s="123"/>
    </row>
    <row r="149" spans="1:17" x14ac:dyDescent="0.25">
      <c r="A149" s="101">
        <v>143</v>
      </c>
      <c r="B149" s="49"/>
      <c r="C149" s="49"/>
      <c r="D149" s="50"/>
      <c r="E149" s="114"/>
      <c r="F149" s="51"/>
      <c r="G149" s="51"/>
      <c r="H149" s="220"/>
      <c r="I149" s="123"/>
      <c r="J149" s="98" t="e">
        <f>IF(AND(Q149="",#REF!&gt;0,#REF!&lt;5),K149,)</f>
        <v>#REF!</v>
      </c>
      <c r="K149" s="96" t="str">
        <f>IF(D149="","ZZZ9",IF(AND(#REF!&gt;0,#REF!&lt;5),D149&amp;#REF!,D149&amp;"9"))</f>
        <v>ZZZ9</v>
      </c>
      <c r="L149" s="100">
        <f t="shared" si="3"/>
        <v>999</v>
      </c>
      <c r="M149" s="122">
        <f t="shared" si="4"/>
        <v>999</v>
      </c>
      <c r="N149" s="119"/>
      <c r="O149" s="51"/>
      <c r="P149" s="66">
        <f t="shared" si="5"/>
        <v>999</v>
      </c>
      <c r="Q149" s="51"/>
    </row>
    <row r="150" spans="1:17" x14ac:dyDescent="0.25">
      <c r="A150" s="101">
        <v>144</v>
      </c>
      <c r="B150" s="49"/>
      <c r="C150" s="49"/>
      <c r="D150" s="50"/>
      <c r="E150" s="114"/>
      <c r="F150" s="51"/>
      <c r="G150" s="51"/>
      <c r="H150" s="220"/>
      <c r="I150" s="123"/>
      <c r="J150" s="98" t="e">
        <f>IF(AND(Q150="",#REF!&gt;0,#REF!&lt;5),K150,)</f>
        <v>#REF!</v>
      </c>
      <c r="K150" s="96" t="str">
        <f>IF(D150="","ZZZ9",IF(AND(#REF!&gt;0,#REF!&lt;5),D150&amp;#REF!,D150&amp;"9"))</f>
        <v>ZZZ9</v>
      </c>
      <c r="L150" s="100">
        <f t="shared" si="3"/>
        <v>999</v>
      </c>
      <c r="M150" s="122">
        <f t="shared" si="4"/>
        <v>999</v>
      </c>
      <c r="N150" s="119"/>
      <c r="O150" s="51"/>
      <c r="P150" s="66">
        <f t="shared" si="5"/>
        <v>999</v>
      </c>
      <c r="Q150" s="51"/>
    </row>
    <row r="151" spans="1:17" x14ac:dyDescent="0.25">
      <c r="A151" s="101">
        <v>145</v>
      </c>
      <c r="B151" s="49"/>
      <c r="C151" s="49"/>
      <c r="D151" s="50"/>
      <c r="E151" s="114"/>
      <c r="F151" s="51"/>
      <c r="G151" s="51"/>
      <c r="H151" s="220"/>
      <c r="I151" s="123"/>
      <c r="J151" s="98" t="e">
        <f>IF(AND(Q151="",#REF!&gt;0,#REF!&lt;5),K151,)</f>
        <v>#REF!</v>
      </c>
      <c r="K151" s="96" t="str">
        <f>IF(D151="","ZZZ9",IF(AND(#REF!&gt;0,#REF!&lt;5),D151&amp;#REF!,D151&amp;"9"))</f>
        <v>ZZZ9</v>
      </c>
      <c r="L151" s="100">
        <f t="shared" si="3"/>
        <v>999</v>
      </c>
      <c r="M151" s="122">
        <f t="shared" si="4"/>
        <v>999</v>
      </c>
      <c r="N151" s="119"/>
      <c r="O151" s="51"/>
      <c r="P151" s="66">
        <f t="shared" si="5"/>
        <v>999</v>
      </c>
      <c r="Q151" s="51"/>
    </row>
    <row r="152" spans="1:17" x14ac:dyDescent="0.25">
      <c r="A152" s="101">
        <v>146</v>
      </c>
      <c r="B152" s="49"/>
      <c r="C152" s="49"/>
      <c r="D152" s="50"/>
      <c r="E152" s="114"/>
      <c r="F152" s="51"/>
      <c r="G152" s="51"/>
      <c r="H152" s="220"/>
      <c r="I152" s="123"/>
      <c r="J152" s="98" t="e">
        <f>IF(AND(Q152="",#REF!&gt;0,#REF!&lt;5),K152,)</f>
        <v>#REF!</v>
      </c>
      <c r="K152" s="96" t="str">
        <f>IF(D152="","ZZZ9",IF(AND(#REF!&gt;0,#REF!&lt;5),D152&amp;#REF!,D152&amp;"9"))</f>
        <v>ZZZ9</v>
      </c>
      <c r="L152" s="100">
        <f t="shared" si="3"/>
        <v>999</v>
      </c>
      <c r="M152" s="122">
        <f t="shared" si="4"/>
        <v>999</v>
      </c>
      <c r="N152" s="119"/>
      <c r="O152" s="51"/>
      <c r="P152" s="66">
        <f t="shared" si="5"/>
        <v>999</v>
      </c>
      <c r="Q152" s="51"/>
    </row>
    <row r="153" spans="1:17" x14ac:dyDescent="0.25">
      <c r="A153" s="101">
        <v>147</v>
      </c>
      <c r="B153" s="49"/>
      <c r="C153" s="49"/>
      <c r="D153" s="50"/>
      <c r="E153" s="114"/>
      <c r="F153" s="51"/>
      <c r="G153" s="51"/>
      <c r="H153" s="220"/>
      <c r="I153" s="123"/>
      <c r="J153" s="98" t="e">
        <f>IF(AND(Q153="",#REF!&gt;0,#REF!&lt;5),K153,)</f>
        <v>#REF!</v>
      </c>
      <c r="K153" s="96" t="str">
        <f>IF(D153="","ZZZ9",IF(AND(#REF!&gt;0,#REF!&lt;5),D153&amp;#REF!,D153&amp;"9"))</f>
        <v>ZZZ9</v>
      </c>
      <c r="L153" s="100">
        <f t="shared" si="3"/>
        <v>999</v>
      </c>
      <c r="M153" s="122">
        <f t="shared" si="4"/>
        <v>999</v>
      </c>
      <c r="N153" s="119"/>
      <c r="O153" s="51"/>
      <c r="P153" s="66">
        <f t="shared" si="5"/>
        <v>999</v>
      </c>
      <c r="Q153" s="51"/>
    </row>
    <row r="154" spans="1:17" x14ac:dyDescent="0.25">
      <c r="A154" s="101">
        <v>148</v>
      </c>
      <c r="B154" s="49"/>
      <c r="C154" s="49"/>
      <c r="D154" s="50"/>
      <c r="E154" s="114"/>
      <c r="F154" s="51"/>
      <c r="G154" s="51"/>
      <c r="H154" s="220"/>
      <c r="I154" s="123"/>
      <c r="J154" s="98" t="e">
        <f>IF(AND(Q154="",#REF!&gt;0,#REF!&lt;5),K154,)</f>
        <v>#REF!</v>
      </c>
      <c r="K154" s="96" t="str">
        <f>IF(D154="","ZZZ9",IF(AND(#REF!&gt;0,#REF!&lt;5),D154&amp;#REF!,D154&amp;"9"))</f>
        <v>ZZZ9</v>
      </c>
      <c r="L154" s="100">
        <f t="shared" si="3"/>
        <v>999</v>
      </c>
      <c r="M154" s="122">
        <f t="shared" si="4"/>
        <v>999</v>
      </c>
      <c r="N154" s="119"/>
      <c r="O154" s="51"/>
      <c r="P154" s="66">
        <f t="shared" si="5"/>
        <v>999</v>
      </c>
      <c r="Q154" s="51"/>
    </row>
    <row r="155" spans="1:17" x14ac:dyDescent="0.25">
      <c r="A155" s="101">
        <v>149</v>
      </c>
      <c r="B155" s="49"/>
      <c r="C155" s="49"/>
      <c r="D155" s="50"/>
      <c r="E155" s="114"/>
      <c r="F155" s="51"/>
      <c r="G155" s="51"/>
      <c r="H155" s="220"/>
      <c r="I155" s="123"/>
      <c r="J155" s="98" t="e">
        <f>IF(AND(Q155="",#REF!&gt;0,#REF!&lt;5),K155,)</f>
        <v>#REF!</v>
      </c>
      <c r="K155" s="96" t="str">
        <f>IF(D155="","ZZZ9",IF(AND(#REF!&gt;0,#REF!&lt;5),D155&amp;#REF!,D155&amp;"9"))</f>
        <v>ZZZ9</v>
      </c>
      <c r="L155" s="100">
        <f t="shared" si="3"/>
        <v>999</v>
      </c>
      <c r="M155" s="122">
        <f t="shared" si="4"/>
        <v>999</v>
      </c>
      <c r="N155" s="119"/>
      <c r="O155" s="51"/>
      <c r="P155" s="66">
        <f t="shared" si="5"/>
        <v>999</v>
      </c>
      <c r="Q155" s="51"/>
    </row>
    <row r="156" spans="1:17" x14ac:dyDescent="0.25">
      <c r="A156" s="101">
        <v>150</v>
      </c>
      <c r="B156" s="49"/>
      <c r="C156" s="49"/>
      <c r="D156" s="50"/>
      <c r="E156" s="114"/>
      <c r="F156" s="51"/>
      <c r="G156" s="51"/>
      <c r="H156" s="220"/>
      <c r="I156" s="123"/>
      <c r="J156" s="98" t="e">
        <f>IF(AND(Q156="",#REF!&gt;0,#REF!&lt;5),K156,)</f>
        <v>#REF!</v>
      </c>
      <c r="K156" s="96" t="str">
        <f>IF(D156="","ZZZ9",IF(AND(#REF!&gt;0,#REF!&lt;5),D156&amp;#REF!,D156&amp;"9"))</f>
        <v>ZZZ9</v>
      </c>
      <c r="L156" s="100">
        <f t="shared" si="3"/>
        <v>999</v>
      </c>
      <c r="M156" s="122">
        <f t="shared" si="4"/>
        <v>999</v>
      </c>
      <c r="N156" s="119"/>
      <c r="O156" s="51"/>
      <c r="P156" s="66">
        <f t="shared" si="5"/>
        <v>999</v>
      </c>
      <c r="Q156" s="51"/>
    </row>
  </sheetData>
  <conditionalFormatting sqref="A7:D156">
    <cfRule type="expression" dxfId="16" priority="14" stopIfTrue="1">
      <formula>$Q7&gt;=1</formula>
    </cfRule>
  </conditionalFormatting>
  <conditionalFormatting sqref="B7:D37">
    <cfRule type="expression" dxfId="15" priority="1" stopIfTrue="1">
      <formula>$Q7&gt;=1</formula>
    </cfRule>
  </conditionalFormatting>
  <conditionalFormatting sqref="E7:E14">
    <cfRule type="expression" dxfId="14" priority="6" stopIfTrue="1">
      <formula>AND(ROUNDDOWN(($A$4-E7)/365.25,0)&lt;=13,G7&lt;&gt;"OK")</formula>
    </cfRule>
    <cfRule type="expression" dxfId="13" priority="7" stopIfTrue="1">
      <formula>AND(ROUNDDOWN(($A$4-E7)/365.25,0)&lt;=14,G7&lt;&gt;"OK")</formula>
    </cfRule>
    <cfRule type="expression" dxfId="12" priority="8" stopIfTrue="1">
      <formula>AND(ROUNDDOWN(($A$4-E7)/365.25,0)&lt;=17,G7&lt;&gt;"OK")</formula>
    </cfRule>
    <cfRule type="expression" dxfId="11" priority="11" stopIfTrue="1">
      <formula>AND(ROUNDDOWN(($A$4-E7)/365.25,0)&lt;=13,G7&lt;&gt;"OK")</formula>
    </cfRule>
    <cfRule type="expression" dxfId="10" priority="12" stopIfTrue="1">
      <formula>AND(ROUNDDOWN(($A$4-E7)/365.25,0)&lt;=14,G7&lt;&gt;"OK")</formula>
    </cfRule>
    <cfRule type="expression" dxfId="9" priority="13" stopIfTrue="1">
      <formula>AND(ROUNDDOWN(($A$4-E7)/365.25,0)&lt;=17,G7&lt;&gt;"OK")</formula>
    </cfRule>
  </conditionalFormatting>
  <conditionalFormatting sqref="E7:E27 E29:E37">
    <cfRule type="expression" dxfId="8" priority="2" stopIfTrue="1">
      <formula>AND(ROUNDDOWN(($A$4-E7)/365.25,0)&lt;=13,G7&lt;&gt;"OK")</formula>
    </cfRule>
    <cfRule type="expression" dxfId="7" priority="3" stopIfTrue="1">
      <formula>AND(ROUNDDOWN(($A$4-E7)/365.25,0)&lt;=14,G7&lt;&gt;"OK")</formula>
    </cfRule>
    <cfRule type="expression" dxfId="6" priority="4" stopIfTrue="1">
      <formula>AND(ROUNDDOWN(($A$4-E7)/365.25,0)&lt;=17,G7&lt;&gt;"OK")</formula>
    </cfRule>
  </conditionalFormatting>
  <conditionalFormatting sqref="E7:E156">
    <cfRule type="expression" dxfId="5" priority="16" stopIfTrue="1">
      <formula>AND(ROUNDDOWN(($A$4-E7)/365.25,0)&lt;=13,G7&lt;&gt;"OK")</formula>
    </cfRule>
    <cfRule type="expression" dxfId="4" priority="17" stopIfTrue="1">
      <formula>AND(ROUNDDOWN(($A$4-E7)/365.25,0)&lt;=14,G7&lt;&gt;"OK")</formula>
    </cfRule>
    <cfRule type="expression" dxfId="3" priority="18" stopIfTrue="1">
      <formula>AND(ROUNDDOWN(($A$4-E7)/365.25,0)&lt;=17,G7&lt;&gt;"OK")</formula>
    </cfRule>
  </conditionalFormatting>
  <conditionalFormatting sqref="J7:J156">
    <cfRule type="cellIs" dxfId="2" priority="10" stopIfTrue="1" operator="equal">
      <formula>"Z"</formula>
    </cfRule>
  </conditionalFormatting>
  <printOptions horizontalCentered="1"/>
  <pageMargins left="0.35" right="0.35" top="0.39" bottom="0.39" header="0" footer="0"/>
  <pageSetup paperSize="9" orientation="landscape" horizontalDpi="200" verticalDpi="200" r:id="rId1"/>
  <headerFooter alignWithMargins="0"/>
  <rowBreaks count="6" manualBreakCount="6">
    <brk id="26" max="16383" man="1"/>
    <brk id="46" max="16383" man="1"/>
    <brk id="66" max="16383" man="1"/>
    <brk id="86" max="16383" man="1"/>
    <brk id="106" max="16383" man="1"/>
    <brk id="126" max="16383" man="1"/>
  </rowBreaks>
  <colBreaks count="1" manualBreakCount="1">
    <brk id="17"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688129" r:id="rId4" name="Button 1">
              <controlPr defaultSize="0" print="0" autoFill="0" autoPict="0" macro="[0]!egyeni_fotabla_sorsolasi_ranglista">
                <anchor moveWithCells="1" sizeWithCells="1">
                  <from>
                    <xdr:col>7</xdr:col>
                    <xdr:colOff>205740</xdr:colOff>
                    <xdr:row>0</xdr:row>
                    <xdr:rowOff>68580</xdr:rowOff>
                  </from>
                  <to>
                    <xdr:col>14</xdr:col>
                    <xdr:colOff>129540</xdr:colOff>
                    <xdr:row>1</xdr:row>
                    <xdr:rowOff>137160</xdr:rowOff>
                  </to>
                </anchor>
              </controlPr>
            </control>
          </mc:Choice>
        </mc:AlternateContent>
      </controls>
    </mc:Choice>
  </mc:AlternateContent>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A13B89-8527-4FF4-94FB-476F2FFFEB00}">
  <sheetPr codeName="Munka23">
    <tabColor indexed="11"/>
  </sheetPr>
  <dimension ref="A1:AK41"/>
  <sheetViews>
    <sheetView topLeftCell="B1" workbookViewId="0">
      <selection activeCell="L7" sqref="L7:L9"/>
    </sheetView>
  </sheetViews>
  <sheetFormatPr defaultRowHeight="13.2" x14ac:dyDescent="0.25"/>
  <cols>
    <col min="1" max="1" width="5.44140625" customWidth="1"/>
    <col min="2" max="2" width="4.44140625" customWidth="1"/>
    <col min="3" max="3" width="8.33203125" customWidth="1"/>
    <col min="4" max="4" width="7.109375" customWidth="1"/>
    <col min="5" max="5" width="9.33203125" customWidth="1"/>
    <col min="6" max="6" width="7.109375" customWidth="1"/>
    <col min="7" max="7" width="9.33203125" customWidth="1"/>
    <col min="8" max="8" width="7.109375" customWidth="1"/>
    <col min="9" max="9" width="9.33203125" customWidth="1"/>
    <col min="10" max="10" width="12.33203125" customWidth="1"/>
    <col min="11" max="13" width="8.5546875" customWidth="1"/>
    <col min="15" max="15" width="5.5546875" customWidth="1"/>
    <col min="16" max="16" width="4.5546875" customWidth="1"/>
    <col min="17" max="17" width="11.6640625" customWidth="1"/>
    <col min="25" max="25" width="10.33203125" hidden="1" customWidth="1"/>
    <col min="26" max="37" width="0" hidden="1" customWidth="1"/>
  </cols>
  <sheetData>
    <row r="1" spans="1:37" ht="24.6" x14ac:dyDescent="0.25">
      <c r="A1" s="674" t="str">
        <f>Altalanos!$A$6</f>
        <v>Somogy Vármegyei Tenisz DO A kategória</v>
      </c>
      <c r="B1" s="674"/>
      <c r="C1" s="674"/>
      <c r="D1" s="674"/>
      <c r="E1" s="674"/>
      <c r="F1" s="674"/>
      <c r="G1" s="129"/>
      <c r="H1" s="132" t="s">
        <v>44</v>
      </c>
      <c r="I1" s="130"/>
      <c r="J1" s="131"/>
      <c r="L1" s="133"/>
      <c r="M1" s="157"/>
      <c r="N1" s="158"/>
      <c r="O1" s="158" t="s">
        <v>11</v>
      </c>
      <c r="P1" s="158"/>
      <c r="Q1" s="159"/>
      <c r="R1" s="158"/>
      <c r="AB1" s="211" t="e">
        <f>IF(Y5=1,CONCATENATE(VLOOKUP(Y3,AA16:AH27,2)),CONCATENATE(VLOOKUP(Y3,AA2:AK13,2)))</f>
        <v>#N/A</v>
      </c>
      <c r="AC1" s="211" t="e">
        <f>IF(Y5=1,CONCATENATE(VLOOKUP(Y3,AA16:AK27,3)),CONCATENATE(VLOOKUP(Y3,AA2:AK13,3)))</f>
        <v>#N/A</v>
      </c>
      <c r="AD1" s="211" t="e">
        <f>IF(Y5=1,CONCATENATE(VLOOKUP(Y3,AA16:AK27,4)),CONCATENATE(VLOOKUP(Y3,AA2:AK13,4)))</f>
        <v>#N/A</v>
      </c>
      <c r="AE1" s="211" t="e">
        <f>IF(Y5=1,CONCATENATE(VLOOKUP(Y3,AA16:AK27,5)),CONCATENATE(VLOOKUP(Y3,AA2:AK13,5)))</f>
        <v>#N/A</v>
      </c>
      <c r="AF1" s="211" t="e">
        <f>IF(Y5=1,CONCATENATE(VLOOKUP(Y3,AA16:AK27,6)),CONCATENATE(VLOOKUP(Y3,AA2:AK13,6)))</f>
        <v>#N/A</v>
      </c>
      <c r="AG1" s="211" t="e">
        <f>IF(Y5=1,CONCATENATE(VLOOKUP(Y3,AA16:AK27,7)),CONCATENATE(VLOOKUP(Y3,AA2:AK13,7)))</f>
        <v>#N/A</v>
      </c>
      <c r="AH1" s="211" t="e">
        <f>IF(Y5=1,CONCATENATE(VLOOKUP(Y3,AA16:AK27,8)),CONCATENATE(VLOOKUP(Y3,AA2:AK13,8)))</f>
        <v>#N/A</v>
      </c>
      <c r="AI1" s="211" t="e">
        <f>IF(Y5=1,CONCATENATE(VLOOKUP(Y3,AA16:AK27,9)),CONCATENATE(VLOOKUP(Y3,AA2:AK13,9)))</f>
        <v>#N/A</v>
      </c>
      <c r="AJ1" s="211" t="e">
        <f>IF(Y5=1,CONCATENATE(VLOOKUP(Y3,AA16:AK27,10)),CONCATENATE(VLOOKUP(Y3,AA2:AK13,10)))</f>
        <v>#N/A</v>
      </c>
      <c r="AK1" s="211" t="e">
        <f>IF(Y5=1,CONCATENATE(VLOOKUP(Y3,AA16:AK27,11)),CONCATENATE(VLOOKUP(Y3,AA2:AK13,11)))</f>
        <v>#N/A</v>
      </c>
    </row>
    <row r="2" spans="1:37" x14ac:dyDescent="0.25">
      <c r="A2" s="134" t="s">
        <v>43</v>
      </c>
      <c r="B2" s="135"/>
      <c r="C2" s="135"/>
      <c r="D2" s="135"/>
      <c r="E2" s="242" t="str">
        <f>Altalanos!$C$8</f>
        <v>A-VIII.kcs.-U18+-L</v>
      </c>
      <c r="F2" s="135"/>
      <c r="G2" s="136"/>
      <c r="H2" s="137"/>
      <c r="I2" s="137"/>
      <c r="J2" s="138"/>
      <c r="K2" s="133"/>
      <c r="L2" s="133"/>
      <c r="M2" s="133"/>
      <c r="N2" s="160"/>
      <c r="O2" s="161"/>
      <c r="P2" s="160"/>
      <c r="Q2" s="161"/>
      <c r="R2" s="160"/>
      <c r="Y2" s="207"/>
      <c r="Z2" s="206"/>
      <c r="AA2" s="206" t="s">
        <v>52</v>
      </c>
      <c r="AB2" s="200">
        <v>150</v>
      </c>
      <c r="AC2" s="200">
        <v>120</v>
      </c>
      <c r="AD2" s="200">
        <v>100</v>
      </c>
      <c r="AE2" s="200">
        <v>80</v>
      </c>
      <c r="AF2" s="200">
        <v>70</v>
      </c>
      <c r="AG2" s="200">
        <v>60</v>
      </c>
      <c r="AH2" s="200">
        <v>55</v>
      </c>
      <c r="AI2" s="200">
        <v>50</v>
      </c>
      <c r="AJ2" s="200">
        <v>45</v>
      </c>
      <c r="AK2" s="200">
        <v>40</v>
      </c>
    </row>
    <row r="3" spans="1:37" x14ac:dyDescent="0.25">
      <c r="A3" s="36" t="s">
        <v>21</v>
      </c>
      <c r="B3" s="36"/>
      <c r="C3" s="36"/>
      <c r="D3" s="36"/>
      <c r="E3" s="36" t="s">
        <v>19</v>
      </c>
      <c r="F3" s="36"/>
      <c r="G3" s="36"/>
      <c r="H3" s="36" t="s">
        <v>24</v>
      </c>
      <c r="I3" s="36"/>
      <c r="J3" s="67"/>
      <c r="K3" s="36"/>
      <c r="L3" s="37" t="s">
        <v>25</v>
      </c>
      <c r="M3" s="36"/>
      <c r="N3" s="163"/>
      <c r="O3" s="162"/>
      <c r="P3" s="163"/>
      <c r="Q3" s="199" t="s">
        <v>59</v>
      </c>
      <c r="R3" s="200" t="s">
        <v>62</v>
      </c>
      <c r="Y3" s="206">
        <f>IF(H4="OB","A",IF(H4="IX","W",H4))</f>
        <v>0</v>
      </c>
      <c r="Z3" s="206"/>
      <c r="AA3" s="206" t="s">
        <v>65</v>
      </c>
      <c r="AB3" s="200">
        <v>120</v>
      </c>
      <c r="AC3" s="200">
        <v>90</v>
      </c>
      <c r="AD3" s="200">
        <v>65</v>
      </c>
      <c r="AE3" s="200">
        <v>55</v>
      </c>
      <c r="AF3" s="200">
        <v>50</v>
      </c>
      <c r="AG3" s="200">
        <v>45</v>
      </c>
      <c r="AH3" s="200">
        <v>40</v>
      </c>
      <c r="AI3" s="200">
        <v>35</v>
      </c>
      <c r="AJ3" s="200">
        <v>25</v>
      </c>
      <c r="AK3" s="200">
        <v>20</v>
      </c>
    </row>
    <row r="4" spans="1:37" ht="13.8" thickBot="1" x14ac:dyDescent="0.3">
      <c r="A4" s="675">
        <f>Altalanos!$A$10</f>
        <v>46135</v>
      </c>
      <c r="B4" s="675"/>
      <c r="C4" s="675"/>
      <c r="D4" s="139"/>
      <c r="E4" s="140" t="str">
        <f>Altalanos!$C$10</f>
        <v>Balatonboglár</v>
      </c>
      <c r="F4" s="140"/>
      <c r="G4" s="140"/>
      <c r="H4" s="142"/>
      <c r="I4" s="140"/>
      <c r="J4" s="141"/>
      <c r="K4" s="142"/>
      <c r="L4" s="143" t="str">
        <f>Altalanos!$E$10</f>
        <v>Nagyistók-Nádasi Judit</v>
      </c>
      <c r="M4" s="142"/>
      <c r="N4" s="164"/>
      <c r="O4" s="165"/>
      <c r="P4" s="164"/>
      <c r="Q4" s="201" t="s">
        <v>63</v>
      </c>
      <c r="R4" s="202" t="s">
        <v>60</v>
      </c>
      <c r="Y4" s="206"/>
      <c r="Z4" s="206"/>
      <c r="AA4" s="206" t="s">
        <v>66</v>
      </c>
      <c r="AB4" s="200">
        <v>90</v>
      </c>
      <c r="AC4" s="200">
        <v>60</v>
      </c>
      <c r="AD4" s="200">
        <v>45</v>
      </c>
      <c r="AE4" s="200">
        <v>34</v>
      </c>
      <c r="AF4" s="200">
        <v>27</v>
      </c>
      <c r="AG4" s="200">
        <v>22</v>
      </c>
      <c r="AH4" s="200">
        <v>18</v>
      </c>
      <c r="AI4" s="200">
        <v>15</v>
      </c>
      <c r="AJ4" s="200">
        <v>12</v>
      </c>
      <c r="AK4" s="200">
        <v>9</v>
      </c>
    </row>
    <row r="5" spans="1:37" x14ac:dyDescent="0.25">
      <c r="A5" s="30"/>
      <c r="B5" s="30" t="s">
        <v>41</v>
      </c>
      <c r="C5" s="154" t="s">
        <v>50</v>
      </c>
      <c r="D5" s="30" t="s">
        <v>35</v>
      </c>
      <c r="E5" s="30" t="s">
        <v>55</v>
      </c>
      <c r="F5" s="30"/>
      <c r="G5" s="30" t="s">
        <v>23</v>
      </c>
      <c r="H5" s="30"/>
      <c r="I5" s="30" t="s">
        <v>26</v>
      </c>
      <c r="J5" s="30"/>
      <c r="K5" s="195" t="s">
        <v>56</v>
      </c>
      <c r="L5" s="195" t="s">
        <v>57</v>
      </c>
      <c r="M5" s="195" t="s">
        <v>58</v>
      </c>
      <c r="Q5" s="203" t="s">
        <v>64</v>
      </c>
      <c r="R5" s="204" t="s">
        <v>61</v>
      </c>
      <c r="Y5" s="206">
        <f>IF(OR(Altalanos!$A$8="F1",Altalanos!$A$8="F2",Altalanos!$A$8="N1",Altalanos!$A$8="N2"),1,2)</f>
        <v>2</v>
      </c>
      <c r="Z5" s="206"/>
      <c r="AA5" s="206" t="s">
        <v>67</v>
      </c>
      <c r="AB5" s="200">
        <v>60</v>
      </c>
      <c r="AC5" s="200">
        <v>40</v>
      </c>
      <c r="AD5" s="200">
        <v>30</v>
      </c>
      <c r="AE5" s="200">
        <v>20</v>
      </c>
      <c r="AF5" s="200">
        <v>18</v>
      </c>
      <c r="AG5" s="200">
        <v>15</v>
      </c>
      <c r="AH5" s="200">
        <v>12</v>
      </c>
      <c r="AI5" s="200">
        <v>10</v>
      </c>
      <c r="AJ5" s="200">
        <v>8</v>
      </c>
      <c r="AK5" s="200">
        <v>6</v>
      </c>
    </row>
    <row r="6" spans="1:37" x14ac:dyDescent="0.25">
      <c r="A6" s="145"/>
      <c r="B6" s="145"/>
      <c r="C6" s="194"/>
      <c r="D6" s="145"/>
      <c r="E6" s="145"/>
      <c r="F6" s="145"/>
      <c r="G6" s="145"/>
      <c r="H6" s="145"/>
      <c r="I6" s="145"/>
      <c r="J6" s="145"/>
      <c r="K6" s="145"/>
      <c r="L6" s="145"/>
      <c r="M6" s="145"/>
      <c r="Y6" s="206"/>
      <c r="Z6" s="206"/>
      <c r="AA6" s="206" t="s">
        <v>68</v>
      </c>
      <c r="AB6" s="200">
        <v>40</v>
      </c>
      <c r="AC6" s="200">
        <v>25</v>
      </c>
      <c r="AD6" s="200">
        <v>18</v>
      </c>
      <c r="AE6" s="200">
        <v>13</v>
      </c>
      <c r="AF6" s="200">
        <v>10</v>
      </c>
      <c r="AG6" s="200">
        <v>8</v>
      </c>
      <c r="AH6" s="200">
        <v>6</v>
      </c>
      <c r="AI6" s="200">
        <v>5</v>
      </c>
      <c r="AJ6" s="200">
        <v>4</v>
      </c>
      <c r="AK6" s="200">
        <v>3</v>
      </c>
    </row>
    <row r="7" spans="1:37" x14ac:dyDescent="0.25">
      <c r="A7" s="166" t="s">
        <v>52</v>
      </c>
      <c r="B7" s="196">
        <v>1</v>
      </c>
      <c r="C7" s="155" t="str">
        <f>IF($B7="","",VLOOKUP($B7,'A-VIII.kcs.-U18+-L elo'!$A$7:$O$22,5))</f>
        <v>061027</v>
      </c>
      <c r="D7" s="155">
        <v>145</v>
      </c>
      <c r="E7" s="153" t="str">
        <f>UPPER(IF($B7="","",VLOOKUP($B7,'A-VIII.kcs.-U18+-L elo'!$A$7:$O$22,2)))</f>
        <v>PÓR</v>
      </c>
      <c r="F7" s="156"/>
      <c r="G7" s="153" t="str">
        <f>IF($B7="","",VLOOKUP($B7,'A-VIII.kcs.-U18+-L elo'!$A$7:$O$22,3))</f>
        <v>Zsófia</v>
      </c>
      <c r="H7" s="156"/>
      <c r="I7" s="153" t="str">
        <f>IF($B7="","",VLOOKUP($B7,'A-VIII.kcs.-U18+-L elo'!$A$7:$O$22,4))</f>
        <v>Kaposvári Munkácsy M. Gimn</v>
      </c>
      <c r="J7" s="145"/>
      <c r="K7" s="638" t="s">
        <v>693</v>
      </c>
      <c r="L7" s="208"/>
      <c r="M7" s="213"/>
      <c r="Y7" s="206"/>
      <c r="Z7" s="206"/>
      <c r="AA7" s="206" t="s">
        <v>69</v>
      </c>
      <c r="AB7" s="200">
        <v>25</v>
      </c>
      <c r="AC7" s="200">
        <v>15</v>
      </c>
      <c r="AD7" s="200">
        <v>13</v>
      </c>
      <c r="AE7" s="200">
        <v>8</v>
      </c>
      <c r="AF7" s="200">
        <v>6</v>
      </c>
      <c r="AG7" s="200">
        <v>4</v>
      </c>
      <c r="AH7" s="200">
        <v>3</v>
      </c>
      <c r="AI7" s="200">
        <v>2</v>
      </c>
      <c r="AJ7" s="200">
        <v>1</v>
      </c>
      <c r="AK7" s="200">
        <v>0</v>
      </c>
    </row>
    <row r="8" spans="1:37" x14ac:dyDescent="0.25">
      <c r="A8" s="166"/>
      <c r="B8" s="197"/>
      <c r="C8" s="167"/>
      <c r="D8" s="167"/>
      <c r="E8" s="167"/>
      <c r="F8" s="167"/>
      <c r="G8" s="167"/>
      <c r="H8" s="167"/>
      <c r="I8" s="167"/>
      <c r="J8" s="145"/>
      <c r="K8" s="637"/>
      <c r="L8" s="166"/>
      <c r="M8" s="214"/>
      <c r="Y8" s="206"/>
      <c r="Z8" s="206"/>
      <c r="AA8" s="206" t="s">
        <v>70</v>
      </c>
      <c r="AB8" s="200">
        <v>15</v>
      </c>
      <c r="AC8" s="200">
        <v>10</v>
      </c>
      <c r="AD8" s="200">
        <v>7</v>
      </c>
      <c r="AE8" s="200">
        <v>5</v>
      </c>
      <c r="AF8" s="200">
        <v>4</v>
      </c>
      <c r="AG8" s="200">
        <v>3</v>
      </c>
      <c r="AH8" s="200">
        <v>2</v>
      </c>
      <c r="AI8" s="200">
        <v>1</v>
      </c>
      <c r="AJ8" s="200">
        <v>0</v>
      </c>
      <c r="AK8" s="200">
        <v>0</v>
      </c>
    </row>
    <row r="9" spans="1:37" x14ac:dyDescent="0.25">
      <c r="A9" s="166" t="s">
        <v>53</v>
      </c>
      <c r="B9" s="196">
        <v>2</v>
      </c>
      <c r="C9" s="155" t="str">
        <f>IF($B9="","",VLOOKUP($B9,'A-VIII.kcs.-U18+-L elo'!$A$7:$O$22,5))</f>
        <v>0611080</v>
      </c>
      <c r="D9" s="155">
        <v>125</v>
      </c>
      <c r="E9" s="153" t="str">
        <f>UPPER(IF($B9="","",VLOOKUP($B9,'A-VIII.kcs.-U18+-L elo'!$A$7:$O$22,2)))</f>
        <v>PRÉDL</v>
      </c>
      <c r="F9" s="156"/>
      <c r="G9" s="153" t="str">
        <f>IF($B9="","",VLOOKUP($B9,'A-VIII.kcs.-U18+-L elo'!$A$7:$O$22,3))</f>
        <v>Jázmin</v>
      </c>
      <c r="H9" s="156"/>
      <c r="I9" s="153" t="str">
        <f>IF($B9="","",VLOOKUP($B9,'A-VIII.kcs.-U18+-L elo'!$A$7:$O$22,4))</f>
        <v>Siófoki Perczel M.Gimn.</v>
      </c>
      <c r="J9" s="145"/>
      <c r="K9" s="638" t="s">
        <v>694</v>
      </c>
      <c r="L9" s="208"/>
      <c r="M9" s="213"/>
      <c r="Y9" s="206"/>
      <c r="Z9" s="206"/>
      <c r="AA9" s="206" t="s">
        <v>71</v>
      </c>
      <c r="AB9" s="200">
        <v>10</v>
      </c>
      <c r="AC9" s="200">
        <v>6</v>
      </c>
      <c r="AD9" s="200">
        <v>4</v>
      </c>
      <c r="AE9" s="200">
        <v>2</v>
      </c>
      <c r="AF9" s="200">
        <v>1</v>
      </c>
      <c r="AG9" s="200">
        <v>0</v>
      </c>
      <c r="AH9" s="200">
        <v>0</v>
      </c>
      <c r="AI9" s="200">
        <v>0</v>
      </c>
      <c r="AJ9" s="200">
        <v>0</v>
      </c>
      <c r="AK9" s="200">
        <v>0</v>
      </c>
    </row>
    <row r="10" spans="1:37" x14ac:dyDescent="0.25">
      <c r="A10" s="166"/>
      <c r="B10" s="197"/>
      <c r="C10" s="167"/>
      <c r="D10" s="167"/>
      <c r="E10" s="167"/>
      <c r="F10" s="167"/>
      <c r="G10" s="167"/>
      <c r="H10" s="167"/>
      <c r="I10" s="167"/>
      <c r="J10" s="145"/>
      <c r="K10" s="166"/>
      <c r="L10" s="166"/>
      <c r="M10" s="214"/>
      <c r="Y10" s="206"/>
      <c r="Z10" s="206"/>
      <c r="AA10" s="206" t="s">
        <v>72</v>
      </c>
      <c r="AB10" s="200">
        <v>6</v>
      </c>
      <c r="AC10" s="200">
        <v>3</v>
      </c>
      <c r="AD10" s="200">
        <v>2</v>
      </c>
      <c r="AE10" s="200">
        <v>1</v>
      </c>
      <c r="AF10" s="200">
        <v>0</v>
      </c>
      <c r="AG10" s="200">
        <v>0</v>
      </c>
      <c r="AH10" s="200">
        <v>0</v>
      </c>
      <c r="AI10" s="200">
        <v>0</v>
      </c>
      <c r="AJ10" s="200">
        <v>0</v>
      </c>
      <c r="AK10" s="200">
        <v>0</v>
      </c>
    </row>
    <row r="11" spans="1:37" x14ac:dyDescent="0.25">
      <c r="A11" s="166" t="s">
        <v>54</v>
      </c>
      <c r="B11" s="196"/>
      <c r="C11" s="155" t="str">
        <f>IF($B11="","",VLOOKUP($B11,'A-VIII.kcs.-U18+-L elo'!$A$7:$O$22,5))</f>
        <v/>
      </c>
      <c r="D11" s="155" t="str">
        <f>IF($B11="","",VLOOKUP($B11,'A-VIII.kcs.-U18+-L elo'!$A$7:$O$22,15))</f>
        <v/>
      </c>
      <c r="E11" s="153" t="str">
        <f>UPPER(IF($B11="","",VLOOKUP($B11,'A-VIII.kcs.-U18+-L elo'!$A$7:$O$22,2)))</f>
        <v/>
      </c>
      <c r="F11" s="156"/>
      <c r="G11" s="153" t="str">
        <f>IF($B11="","",VLOOKUP($B11,'A-VIII.kcs.-U18+-L elo'!$A$7:$O$22,3))</f>
        <v/>
      </c>
      <c r="H11" s="156"/>
      <c r="I11" s="153" t="str">
        <f>IF($B11="","",VLOOKUP($B11,'A-VIII.kcs.-U18+-L elo'!$A$7:$O$22,4))</f>
        <v/>
      </c>
      <c r="J11" s="145"/>
      <c r="K11" s="212"/>
      <c r="L11" s="208" t="str">
        <f>IF(K11="","",CONCATENATE(VLOOKUP($Y$3,$AB$1:$AK$1,K11)," pont"))</f>
        <v/>
      </c>
      <c r="M11" s="213"/>
      <c r="Y11" s="206"/>
      <c r="Z11" s="206"/>
      <c r="AA11" s="206" t="s">
        <v>77</v>
      </c>
      <c r="AB11" s="200">
        <v>3</v>
      </c>
      <c r="AC11" s="200">
        <v>2</v>
      </c>
      <c r="AD11" s="200">
        <v>1</v>
      </c>
      <c r="AE11" s="200">
        <v>0</v>
      </c>
      <c r="AF11" s="200">
        <v>0</v>
      </c>
      <c r="AG11" s="200">
        <v>0</v>
      </c>
      <c r="AH11" s="200">
        <v>0</v>
      </c>
      <c r="AI11" s="200">
        <v>0</v>
      </c>
      <c r="AJ11" s="200">
        <v>0</v>
      </c>
      <c r="AK11" s="200">
        <v>0</v>
      </c>
    </row>
    <row r="12" spans="1:37" x14ac:dyDescent="0.25">
      <c r="A12" s="145"/>
      <c r="B12" s="145"/>
      <c r="C12" s="145"/>
      <c r="D12" s="145"/>
      <c r="E12" s="145"/>
      <c r="F12" s="145"/>
      <c r="G12" s="145"/>
      <c r="H12" s="145"/>
      <c r="I12" s="145"/>
      <c r="J12" s="145"/>
      <c r="K12" s="145"/>
      <c r="L12" s="145"/>
      <c r="M12" s="145"/>
      <c r="Y12" s="206"/>
      <c r="Z12" s="206"/>
      <c r="AA12" s="206" t="s">
        <v>73</v>
      </c>
      <c r="AB12" s="210">
        <v>0</v>
      </c>
      <c r="AC12" s="210">
        <v>0</v>
      </c>
      <c r="AD12" s="210">
        <v>0</v>
      </c>
      <c r="AE12" s="210">
        <v>0</v>
      </c>
      <c r="AF12" s="210">
        <v>0</v>
      </c>
      <c r="AG12" s="210">
        <v>0</v>
      </c>
      <c r="AH12" s="210">
        <v>0</v>
      </c>
      <c r="AI12" s="210">
        <v>0</v>
      </c>
      <c r="AJ12" s="210">
        <v>0</v>
      </c>
      <c r="AK12" s="210">
        <v>0</v>
      </c>
    </row>
    <row r="13" spans="1:37" x14ac:dyDescent="0.25">
      <c r="A13" s="145"/>
      <c r="B13" s="145"/>
      <c r="C13" s="145"/>
      <c r="D13" s="145"/>
      <c r="E13" s="145"/>
      <c r="F13" s="145"/>
      <c r="G13" s="145"/>
      <c r="H13" s="145"/>
      <c r="I13" s="145"/>
      <c r="J13" s="145"/>
      <c r="K13" s="145"/>
      <c r="L13" s="145"/>
      <c r="M13" s="145"/>
      <c r="Y13" s="206"/>
      <c r="Z13" s="206"/>
      <c r="AA13" s="206" t="s">
        <v>74</v>
      </c>
      <c r="AB13" s="210">
        <v>0</v>
      </c>
      <c r="AC13" s="210">
        <v>0</v>
      </c>
      <c r="AD13" s="210">
        <v>0</v>
      </c>
      <c r="AE13" s="210">
        <v>0</v>
      </c>
      <c r="AF13" s="210">
        <v>0</v>
      </c>
      <c r="AG13" s="210">
        <v>0</v>
      </c>
      <c r="AH13" s="210">
        <v>0</v>
      </c>
      <c r="AI13" s="210">
        <v>0</v>
      </c>
      <c r="AJ13" s="210">
        <v>0</v>
      </c>
      <c r="AK13" s="210">
        <v>0</v>
      </c>
    </row>
    <row r="14" spans="1:37" x14ac:dyDescent="0.25">
      <c r="A14" s="145"/>
      <c r="B14" s="145"/>
      <c r="C14" s="145"/>
      <c r="D14" s="145"/>
      <c r="E14" s="145"/>
      <c r="F14" s="145"/>
      <c r="G14" s="145"/>
      <c r="H14" s="145"/>
      <c r="I14" s="145"/>
      <c r="J14" s="145"/>
      <c r="K14" s="145"/>
      <c r="L14" s="145"/>
      <c r="M14" s="145"/>
      <c r="Y14" s="206"/>
      <c r="Z14" s="206"/>
      <c r="AA14" s="206"/>
      <c r="AB14" s="206"/>
      <c r="AC14" s="206"/>
      <c r="AD14" s="206"/>
      <c r="AE14" s="206"/>
      <c r="AF14" s="206"/>
      <c r="AG14" s="206"/>
      <c r="AH14" s="206"/>
      <c r="AI14" s="206"/>
      <c r="AJ14" s="206"/>
      <c r="AK14" s="206"/>
    </row>
    <row r="15" spans="1:37" x14ac:dyDescent="0.25">
      <c r="A15" s="145"/>
      <c r="B15" s="145"/>
      <c r="C15" s="145"/>
      <c r="D15" s="145"/>
      <c r="E15" s="145"/>
      <c r="F15" s="145"/>
      <c r="G15" s="145"/>
      <c r="H15" s="145"/>
      <c r="I15" s="145"/>
      <c r="J15" s="145"/>
      <c r="K15" s="145"/>
      <c r="L15" s="145"/>
      <c r="M15" s="145"/>
      <c r="Y15" s="206"/>
      <c r="Z15" s="206"/>
      <c r="AA15" s="206"/>
      <c r="AB15" s="206"/>
      <c r="AC15" s="206"/>
      <c r="AD15" s="206"/>
      <c r="AE15" s="206"/>
      <c r="AF15" s="206"/>
      <c r="AG15" s="206"/>
      <c r="AH15" s="206"/>
      <c r="AI15" s="206"/>
      <c r="AJ15" s="206"/>
      <c r="AK15" s="206"/>
    </row>
    <row r="16" spans="1:37" x14ac:dyDescent="0.25">
      <c r="A16" s="145"/>
      <c r="B16" s="145"/>
      <c r="C16" s="145"/>
      <c r="D16" s="145"/>
      <c r="E16" s="145"/>
      <c r="F16" s="145"/>
      <c r="G16" s="145"/>
      <c r="H16" s="145"/>
      <c r="I16" s="145"/>
      <c r="J16" s="145"/>
      <c r="K16" s="145"/>
      <c r="L16" s="145"/>
      <c r="M16" s="145"/>
      <c r="Y16" s="206"/>
      <c r="Z16" s="206"/>
      <c r="AA16" s="206" t="s">
        <v>52</v>
      </c>
      <c r="AB16" s="206">
        <v>300</v>
      </c>
      <c r="AC16" s="206">
        <v>250</v>
      </c>
      <c r="AD16" s="206">
        <v>220</v>
      </c>
      <c r="AE16" s="206">
        <v>180</v>
      </c>
      <c r="AF16" s="206">
        <v>160</v>
      </c>
      <c r="AG16" s="206">
        <v>150</v>
      </c>
      <c r="AH16" s="206">
        <v>140</v>
      </c>
      <c r="AI16" s="206">
        <v>130</v>
      </c>
      <c r="AJ16" s="206">
        <v>120</v>
      </c>
      <c r="AK16" s="206">
        <v>110</v>
      </c>
    </row>
    <row r="17" spans="1:37" x14ac:dyDescent="0.25">
      <c r="A17" s="145"/>
      <c r="B17" s="145"/>
      <c r="C17" s="145"/>
      <c r="D17" s="145"/>
      <c r="E17" s="145"/>
      <c r="F17" s="145"/>
      <c r="G17" s="145"/>
      <c r="H17" s="145"/>
      <c r="I17" s="145"/>
      <c r="J17" s="145"/>
      <c r="K17" s="145"/>
      <c r="L17" s="145"/>
      <c r="M17" s="145"/>
      <c r="Y17" s="206"/>
      <c r="Z17" s="206"/>
      <c r="AA17" s="206" t="s">
        <v>65</v>
      </c>
      <c r="AB17" s="206">
        <v>250</v>
      </c>
      <c r="AC17" s="206">
        <v>200</v>
      </c>
      <c r="AD17" s="206">
        <v>160</v>
      </c>
      <c r="AE17" s="206">
        <v>140</v>
      </c>
      <c r="AF17" s="206">
        <v>120</v>
      </c>
      <c r="AG17" s="206">
        <v>110</v>
      </c>
      <c r="AH17" s="206">
        <v>100</v>
      </c>
      <c r="AI17" s="206">
        <v>90</v>
      </c>
      <c r="AJ17" s="206">
        <v>80</v>
      </c>
      <c r="AK17" s="206">
        <v>70</v>
      </c>
    </row>
    <row r="18" spans="1:37" ht="18.75" customHeight="1" x14ac:dyDescent="0.25">
      <c r="A18" s="145"/>
      <c r="B18" s="676"/>
      <c r="C18" s="676"/>
      <c r="D18" s="673" t="str">
        <f>E7</f>
        <v>PÓR</v>
      </c>
      <c r="E18" s="673"/>
      <c r="F18" s="673" t="str">
        <f>E9</f>
        <v>PRÉDL</v>
      </c>
      <c r="G18" s="673"/>
      <c r="H18" s="673" t="str">
        <f>E11</f>
        <v/>
      </c>
      <c r="I18" s="673"/>
      <c r="J18" s="145"/>
      <c r="K18" s="145"/>
      <c r="L18" s="145"/>
      <c r="M18" s="145"/>
      <c r="Y18" s="206"/>
      <c r="Z18" s="206"/>
      <c r="AA18" s="206" t="s">
        <v>66</v>
      </c>
      <c r="AB18" s="206">
        <v>200</v>
      </c>
      <c r="AC18" s="206">
        <v>150</v>
      </c>
      <c r="AD18" s="206">
        <v>130</v>
      </c>
      <c r="AE18" s="206">
        <v>110</v>
      </c>
      <c r="AF18" s="206">
        <v>95</v>
      </c>
      <c r="AG18" s="206">
        <v>80</v>
      </c>
      <c r="AH18" s="206">
        <v>70</v>
      </c>
      <c r="AI18" s="206">
        <v>60</v>
      </c>
      <c r="AJ18" s="206">
        <v>55</v>
      </c>
      <c r="AK18" s="206">
        <v>50</v>
      </c>
    </row>
    <row r="19" spans="1:37" ht="18.75" customHeight="1" x14ac:dyDescent="0.25">
      <c r="A19" s="198" t="s">
        <v>52</v>
      </c>
      <c r="B19" s="666" t="str">
        <f>E7</f>
        <v>PÓR</v>
      </c>
      <c r="C19" s="666"/>
      <c r="D19" s="667"/>
      <c r="E19" s="667"/>
      <c r="F19" s="668" t="s">
        <v>805</v>
      </c>
      <c r="G19" s="669"/>
      <c r="H19" s="670"/>
      <c r="I19" s="670"/>
      <c r="J19" s="145"/>
      <c r="K19" s="145"/>
      <c r="L19" s="145"/>
      <c r="M19" s="145"/>
      <c r="Y19" s="206"/>
      <c r="Z19" s="206"/>
      <c r="AA19" s="206" t="s">
        <v>67</v>
      </c>
      <c r="AB19" s="206">
        <v>150</v>
      </c>
      <c r="AC19" s="206">
        <v>120</v>
      </c>
      <c r="AD19" s="206">
        <v>100</v>
      </c>
      <c r="AE19" s="206">
        <v>80</v>
      </c>
      <c r="AF19" s="206">
        <v>70</v>
      </c>
      <c r="AG19" s="206">
        <v>60</v>
      </c>
      <c r="AH19" s="206">
        <v>55</v>
      </c>
      <c r="AI19" s="206">
        <v>50</v>
      </c>
      <c r="AJ19" s="206">
        <v>45</v>
      </c>
      <c r="AK19" s="206">
        <v>40</v>
      </c>
    </row>
    <row r="20" spans="1:37" ht="18.75" customHeight="1" x14ac:dyDescent="0.25">
      <c r="A20" s="198" t="s">
        <v>53</v>
      </c>
      <c r="B20" s="666" t="str">
        <f>E9</f>
        <v>PRÉDL</v>
      </c>
      <c r="C20" s="666"/>
      <c r="D20" s="668" t="s">
        <v>804</v>
      </c>
      <c r="E20" s="669"/>
      <c r="F20" s="667"/>
      <c r="G20" s="667"/>
      <c r="H20" s="670"/>
      <c r="I20" s="670"/>
      <c r="J20" s="145"/>
      <c r="K20" s="145"/>
      <c r="L20" s="145"/>
      <c r="M20" s="145"/>
      <c r="Y20" s="206"/>
      <c r="Z20" s="206"/>
      <c r="AA20" s="206" t="s">
        <v>68</v>
      </c>
      <c r="AB20" s="206">
        <v>120</v>
      </c>
      <c r="AC20" s="206">
        <v>90</v>
      </c>
      <c r="AD20" s="206">
        <v>65</v>
      </c>
      <c r="AE20" s="206">
        <v>55</v>
      </c>
      <c r="AF20" s="206">
        <v>50</v>
      </c>
      <c r="AG20" s="206">
        <v>45</v>
      </c>
      <c r="AH20" s="206">
        <v>40</v>
      </c>
      <c r="AI20" s="206">
        <v>35</v>
      </c>
      <c r="AJ20" s="206">
        <v>25</v>
      </c>
      <c r="AK20" s="206">
        <v>20</v>
      </c>
    </row>
    <row r="21" spans="1:37" ht="18.75" customHeight="1" x14ac:dyDescent="0.25">
      <c r="A21" s="198" t="s">
        <v>54</v>
      </c>
      <c r="B21" s="666" t="str">
        <f>E11</f>
        <v/>
      </c>
      <c r="C21" s="666"/>
      <c r="D21" s="670"/>
      <c r="E21" s="670"/>
      <c r="F21" s="670"/>
      <c r="G21" s="670"/>
      <c r="H21" s="671"/>
      <c r="I21" s="671"/>
      <c r="J21" s="145"/>
      <c r="K21" s="145"/>
      <c r="L21" s="145"/>
      <c r="M21" s="145"/>
      <c r="Y21" s="206"/>
      <c r="Z21" s="206"/>
      <c r="AA21" s="206" t="s">
        <v>69</v>
      </c>
      <c r="AB21" s="206">
        <v>90</v>
      </c>
      <c r="AC21" s="206">
        <v>60</v>
      </c>
      <c r="AD21" s="206">
        <v>45</v>
      </c>
      <c r="AE21" s="206">
        <v>34</v>
      </c>
      <c r="AF21" s="206">
        <v>27</v>
      </c>
      <c r="AG21" s="206">
        <v>22</v>
      </c>
      <c r="AH21" s="206">
        <v>18</v>
      </c>
      <c r="AI21" s="206">
        <v>15</v>
      </c>
      <c r="AJ21" s="206">
        <v>12</v>
      </c>
      <c r="AK21" s="206">
        <v>9</v>
      </c>
    </row>
    <row r="22" spans="1:37" x14ac:dyDescent="0.25">
      <c r="A22" s="145"/>
      <c r="B22" s="145"/>
      <c r="C22" s="145"/>
      <c r="D22" s="145"/>
      <c r="E22" s="145"/>
      <c r="F22" s="145"/>
      <c r="G22" s="145"/>
      <c r="H22" s="145"/>
      <c r="I22" s="145"/>
      <c r="J22" s="145"/>
      <c r="K22" s="145"/>
      <c r="L22" s="145"/>
      <c r="M22" s="145"/>
      <c r="Y22" s="206"/>
      <c r="Z22" s="206"/>
      <c r="AA22" s="206" t="s">
        <v>70</v>
      </c>
      <c r="AB22" s="206">
        <v>60</v>
      </c>
      <c r="AC22" s="206">
        <v>40</v>
      </c>
      <c r="AD22" s="206">
        <v>30</v>
      </c>
      <c r="AE22" s="206">
        <v>20</v>
      </c>
      <c r="AF22" s="206">
        <v>18</v>
      </c>
      <c r="AG22" s="206">
        <v>15</v>
      </c>
      <c r="AH22" s="206">
        <v>12</v>
      </c>
      <c r="AI22" s="206">
        <v>10</v>
      </c>
      <c r="AJ22" s="206">
        <v>8</v>
      </c>
      <c r="AK22" s="206">
        <v>6</v>
      </c>
    </row>
    <row r="23" spans="1:37" x14ac:dyDescent="0.25">
      <c r="A23" s="145"/>
      <c r="B23" s="145"/>
      <c r="C23" s="145"/>
      <c r="D23" s="145"/>
      <c r="E23" s="145"/>
      <c r="F23" s="145"/>
      <c r="G23" s="145"/>
      <c r="H23" s="145"/>
      <c r="I23" s="145"/>
      <c r="J23" s="145"/>
      <c r="K23" s="145"/>
      <c r="L23" s="145"/>
      <c r="M23" s="145"/>
      <c r="Y23" s="206"/>
      <c r="Z23" s="206"/>
      <c r="AA23" s="206" t="s">
        <v>71</v>
      </c>
      <c r="AB23" s="206">
        <v>40</v>
      </c>
      <c r="AC23" s="206">
        <v>25</v>
      </c>
      <c r="AD23" s="206">
        <v>18</v>
      </c>
      <c r="AE23" s="206">
        <v>13</v>
      </c>
      <c r="AF23" s="206">
        <v>8</v>
      </c>
      <c r="AG23" s="206">
        <v>7</v>
      </c>
      <c r="AH23" s="206">
        <v>6</v>
      </c>
      <c r="AI23" s="206">
        <v>5</v>
      </c>
      <c r="AJ23" s="206">
        <v>4</v>
      </c>
      <c r="AK23" s="206">
        <v>3</v>
      </c>
    </row>
    <row r="24" spans="1:37" x14ac:dyDescent="0.25">
      <c r="A24" s="145"/>
      <c r="B24" s="145"/>
      <c r="C24" s="145"/>
      <c r="D24" s="145"/>
      <c r="E24" s="145"/>
      <c r="F24" s="145"/>
      <c r="G24" s="145"/>
      <c r="H24" s="145"/>
      <c r="I24" s="145"/>
      <c r="J24" s="145"/>
      <c r="K24" s="145"/>
      <c r="L24" s="145"/>
      <c r="M24" s="145"/>
      <c r="Y24" s="206"/>
      <c r="Z24" s="206"/>
      <c r="AA24" s="206" t="s">
        <v>72</v>
      </c>
      <c r="AB24" s="206">
        <v>25</v>
      </c>
      <c r="AC24" s="206">
        <v>15</v>
      </c>
      <c r="AD24" s="206">
        <v>13</v>
      </c>
      <c r="AE24" s="206">
        <v>7</v>
      </c>
      <c r="AF24" s="206">
        <v>6</v>
      </c>
      <c r="AG24" s="206">
        <v>5</v>
      </c>
      <c r="AH24" s="206">
        <v>4</v>
      </c>
      <c r="AI24" s="206">
        <v>3</v>
      </c>
      <c r="AJ24" s="206">
        <v>2</v>
      </c>
      <c r="AK24" s="206">
        <v>1</v>
      </c>
    </row>
    <row r="25" spans="1:37" x14ac:dyDescent="0.25">
      <c r="A25" s="145"/>
      <c r="B25" s="145"/>
      <c r="C25" s="145"/>
      <c r="D25" s="145"/>
      <c r="E25" s="145"/>
      <c r="F25" s="145"/>
      <c r="G25" s="145"/>
      <c r="H25" s="145"/>
      <c r="I25" s="145"/>
      <c r="J25" s="145"/>
      <c r="K25" s="145"/>
      <c r="L25" s="145"/>
      <c r="M25" s="145"/>
      <c r="Y25" s="206"/>
      <c r="Z25" s="206"/>
      <c r="AA25" s="206" t="s">
        <v>77</v>
      </c>
      <c r="AB25" s="206">
        <v>15</v>
      </c>
      <c r="AC25" s="206">
        <v>10</v>
      </c>
      <c r="AD25" s="206">
        <v>8</v>
      </c>
      <c r="AE25" s="206">
        <v>4</v>
      </c>
      <c r="AF25" s="206">
        <v>3</v>
      </c>
      <c r="AG25" s="206">
        <v>2</v>
      </c>
      <c r="AH25" s="206">
        <v>1</v>
      </c>
      <c r="AI25" s="206">
        <v>0</v>
      </c>
      <c r="AJ25" s="206">
        <v>0</v>
      </c>
      <c r="AK25" s="206">
        <v>0</v>
      </c>
    </row>
    <row r="26" spans="1:37" x14ac:dyDescent="0.25">
      <c r="A26" s="145"/>
      <c r="B26" s="145"/>
      <c r="C26" s="145"/>
      <c r="D26" s="145"/>
      <c r="E26" s="145"/>
      <c r="F26" s="145"/>
      <c r="G26" s="145"/>
      <c r="H26" s="145"/>
      <c r="I26" s="145"/>
      <c r="J26" s="145"/>
      <c r="K26" s="145"/>
      <c r="L26" s="145"/>
      <c r="M26" s="145"/>
      <c r="Y26" s="206"/>
      <c r="Z26" s="206"/>
      <c r="AA26" s="206" t="s">
        <v>73</v>
      </c>
      <c r="AB26" s="206">
        <v>10</v>
      </c>
      <c r="AC26" s="206">
        <v>6</v>
      </c>
      <c r="AD26" s="206">
        <v>4</v>
      </c>
      <c r="AE26" s="206">
        <v>2</v>
      </c>
      <c r="AF26" s="206">
        <v>1</v>
      </c>
      <c r="AG26" s="206">
        <v>0</v>
      </c>
      <c r="AH26" s="206">
        <v>0</v>
      </c>
      <c r="AI26" s="206">
        <v>0</v>
      </c>
      <c r="AJ26" s="206">
        <v>0</v>
      </c>
      <c r="AK26" s="206">
        <v>0</v>
      </c>
    </row>
    <row r="27" spans="1:37" x14ac:dyDescent="0.25">
      <c r="A27" s="145"/>
      <c r="B27" s="145"/>
      <c r="C27" s="145"/>
      <c r="D27" s="145"/>
      <c r="E27" s="145"/>
      <c r="F27" s="145"/>
      <c r="G27" s="145"/>
      <c r="H27" s="145"/>
      <c r="I27" s="145"/>
      <c r="J27" s="145"/>
      <c r="K27" s="145"/>
      <c r="L27" s="145"/>
      <c r="M27" s="145"/>
      <c r="Y27" s="206"/>
      <c r="Z27" s="206"/>
      <c r="AA27" s="206" t="s">
        <v>74</v>
      </c>
      <c r="AB27" s="206">
        <v>3</v>
      </c>
      <c r="AC27" s="206">
        <v>2</v>
      </c>
      <c r="AD27" s="206">
        <v>1</v>
      </c>
      <c r="AE27" s="206">
        <v>0</v>
      </c>
      <c r="AF27" s="206">
        <v>0</v>
      </c>
      <c r="AG27" s="206">
        <v>0</v>
      </c>
      <c r="AH27" s="206">
        <v>0</v>
      </c>
      <c r="AI27" s="206">
        <v>0</v>
      </c>
      <c r="AJ27" s="206">
        <v>0</v>
      </c>
      <c r="AK27" s="206">
        <v>0</v>
      </c>
    </row>
    <row r="28" spans="1:37" x14ac:dyDescent="0.25">
      <c r="A28" s="145"/>
      <c r="B28" s="145"/>
      <c r="C28" s="145"/>
      <c r="D28" s="145"/>
      <c r="E28" s="145"/>
      <c r="F28" s="145"/>
      <c r="G28" s="145"/>
      <c r="H28" s="145"/>
      <c r="I28" s="145"/>
      <c r="J28" s="145"/>
      <c r="K28" s="145"/>
      <c r="L28" s="145"/>
      <c r="M28" s="145"/>
    </row>
    <row r="29" spans="1:37" x14ac:dyDescent="0.25">
      <c r="A29" s="145"/>
      <c r="B29" s="145"/>
      <c r="C29" s="145"/>
      <c r="D29" s="145"/>
      <c r="E29" s="145"/>
      <c r="F29" s="145"/>
      <c r="G29" s="145"/>
      <c r="H29" s="145"/>
      <c r="I29" s="145"/>
      <c r="J29" s="145"/>
      <c r="K29" s="145"/>
      <c r="L29" s="145"/>
      <c r="M29" s="145"/>
    </row>
    <row r="30" spans="1:37" x14ac:dyDescent="0.25">
      <c r="A30" s="145"/>
      <c r="B30" s="145"/>
      <c r="C30" s="145"/>
      <c r="D30" s="145"/>
      <c r="E30" s="145"/>
      <c r="F30" s="145"/>
      <c r="G30" s="145"/>
      <c r="H30" s="145"/>
      <c r="I30" s="145"/>
      <c r="J30" s="145"/>
      <c r="K30" s="145"/>
      <c r="L30" s="145"/>
      <c r="M30" s="145"/>
    </row>
    <row r="31" spans="1:37" x14ac:dyDescent="0.25">
      <c r="A31" s="145"/>
      <c r="B31" s="145"/>
      <c r="C31" s="145"/>
      <c r="D31" s="145"/>
      <c r="E31" s="145"/>
      <c r="F31" s="145"/>
      <c r="G31" s="145"/>
      <c r="H31" s="145"/>
      <c r="I31" s="145"/>
      <c r="J31" s="145"/>
      <c r="K31" s="145"/>
      <c r="L31" s="145"/>
      <c r="M31" s="145"/>
    </row>
    <row r="32" spans="1:37" x14ac:dyDescent="0.25">
      <c r="A32" s="145"/>
      <c r="B32" s="145"/>
      <c r="C32" s="145"/>
      <c r="D32" s="145"/>
      <c r="E32" s="145"/>
      <c r="F32" s="145"/>
      <c r="G32" s="145"/>
      <c r="H32" s="145"/>
      <c r="I32" s="145"/>
      <c r="J32" s="145"/>
      <c r="K32" s="145"/>
      <c r="L32" s="144"/>
      <c r="M32" s="144"/>
    </row>
    <row r="33" spans="1:18" x14ac:dyDescent="0.25">
      <c r="A33" s="68" t="s">
        <v>35</v>
      </c>
      <c r="B33" s="69"/>
      <c r="C33" s="117"/>
      <c r="D33" s="174" t="s">
        <v>2</v>
      </c>
      <c r="E33" s="175" t="s">
        <v>37</v>
      </c>
      <c r="F33" s="192"/>
      <c r="G33" s="174" t="s">
        <v>2</v>
      </c>
      <c r="H33" s="175" t="s">
        <v>46</v>
      </c>
      <c r="I33" s="78"/>
      <c r="J33" s="175" t="s">
        <v>47</v>
      </c>
      <c r="K33" s="77" t="s">
        <v>48</v>
      </c>
      <c r="L33" s="30"/>
      <c r="M33" s="237"/>
      <c r="N33" s="236"/>
      <c r="P33" s="168"/>
      <c r="Q33" s="168"/>
      <c r="R33" s="169"/>
    </row>
    <row r="34" spans="1:18" x14ac:dyDescent="0.25">
      <c r="A34" s="148" t="s">
        <v>36</v>
      </c>
      <c r="B34" s="149"/>
      <c r="C34" s="150"/>
      <c r="D34" s="176"/>
      <c r="E34" s="672"/>
      <c r="F34" s="672"/>
      <c r="G34" s="186" t="s">
        <v>3</v>
      </c>
      <c r="H34" s="149"/>
      <c r="I34" s="177"/>
      <c r="J34" s="187"/>
      <c r="K34" s="146" t="s">
        <v>38</v>
      </c>
      <c r="L34" s="193"/>
      <c r="M34" s="182"/>
      <c r="P34" s="170"/>
      <c r="Q34" s="170"/>
      <c r="R34" s="171"/>
    </row>
    <row r="35" spans="1:18" x14ac:dyDescent="0.25">
      <c r="A35" s="151" t="s">
        <v>45</v>
      </c>
      <c r="B35" s="76"/>
      <c r="C35" s="152"/>
      <c r="D35" s="179"/>
      <c r="E35" s="665"/>
      <c r="F35" s="665"/>
      <c r="G35" s="188" t="s">
        <v>4</v>
      </c>
      <c r="H35" s="180"/>
      <c r="I35" s="181"/>
      <c r="J35" s="41"/>
      <c r="K35" s="190"/>
      <c r="L35" s="144"/>
      <c r="M35" s="185"/>
      <c r="P35" s="171"/>
      <c r="Q35" s="172"/>
      <c r="R35" s="171"/>
    </row>
    <row r="36" spans="1:18" x14ac:dyDescent="0.25">
      <c r="A36" s="89"/>
      <c r="B36" s="90"/>
      <c r="C36" s="91"/>
      <c r="D36" s="179"/>
      <c r="E36" s="183"/>
      <c r="F36" s="145"/>
      <c r="G36" s="188" t="s">
        <v>5</v>
      </c>
      <c r="H36" s="180"/>
      <c r="I36" s="181"/>
      <c r="J36" s="41"/>
      <c r="K36" s="146" t="s">
        <v>39</v>
      </c>
      <c r="L36" s="193"/>
      <c r="M36" s="178"/>
      <c r="P36" s="170"/>
      <c r="Q36" s="170"/>
      <c r="R36" s="171"/>
    </row>
    <row r="37" spans="1:18" x14ac:dyDescent="0.25">
      <c r="A37" s="70"/>
      <c r="B37" s="115"/>
      <c r="C37" s="71"/>
      <c r="D37" s="179"/>
      <c r="E37" s="183"/>
      <c r="F37" s="145"/>
      <c r="G37" s="188" t="s">
        <v>6</v>
      </c>
      <c r="H37" s="180"/>
      <c r="I37" s="181"/>
      <c r="J37" s="41"/>
      <c r="K37" s="191"/>
      <c r="L37" s="145"/>
      <c r="M37" s="182"/>
      <c r="P37" s="171"/>
      <c r="Q37" s="172"/>
      <c r="R37" s="171"/>
    </row>
    <row r="38" spans="1:18" x14ac:dyDescent="0.25">
      <c r="A38" s="80"/>
      <c r="B38" s="92"/>
      <c r="C38" s="116"/>
      <c r="D38" s="179"/>
      <c r="E38" s="183"/>
      <c r="F38" s="145"/>
      <c r="G38" s="188" t="s">
        <v>7</v>
      </c>
      <c r="H38" s="180"/>
      <c r="I38" s="181"/>
      <c r="J38" s="41"/>
      <c r="K38" s="151"/>
      <c r="L38" s="144"/>
      <c r="M38" s="185"/>
      <c r="P38" s="171"/>
      <c r="Q38" s="172"/>
      <c r="R38" s="171"/>
    </row>
    <row r="39" spans="1:18" x14ac:dyDescent="0.25">
      <c r="A39" s="81"/>
      <c r="B39" s="21"/>
      <c r="C39" s="71"/>
      <c r="D39" s="179"/>
      <c r="E39" s="183"/>
      <c r="F39" s="145"/>
      <c r="G39" s="188" t="s">
        <v>8</v>
      </c>
      <c r="H39" s="180"/>
      <c r="I39" s="181"/>
      <c r="J39" s="41"/>
      <c r="K39" s="146" t="s">
        <v>28</v>
      </c>
      <c r="L39" s="193"/>
      <c r="M39" s="178"/>
      <c r="P39" s="170"/>
      <c r="Q39" s="170"/>
      <c r="R39" s="171"/>
    </row>
    <row r="40" spans="1:18" x14ac:dyDescent="0.25">
      <c r="A40" s="81"/>
      <c r="B40" s="21"/>
      <c r="C40" s="87"/>
      <c r="D40" s="179"/>
      <c r="E40" s="183"/>
      <c r="F40" s="145"/>
      <c r="G40" s="188" t="s">
        <v>9</v>
      </c>
      <c r="H40" s="180"/>
      <c r="I40" s="181"/>
      <c r="J40" s="41"/>
      <c r="K40" s="191"/>
      <c r="L40" s="145"/>
      <c r="M40" s="182"/>
      <c r="P40" s="171"/>
      <c r="Q40" s="172"/>
      <c r="R40" s="171"/>
    </row>
    <row r="41" spans="1:18" x14ac:dyDescent="0.25">
      <c r="A41" s="82"/>
      <c r="B41" s="79"/>
      <c r="C41" s="88"/>
      <c r="D41" s="184"/>
      <c r="E41" s="72"/>
      <c r="F41" s="144"/>
      <c r="G41" s="189" t="s">
        <v>10</v>
      </c>
      <c r="H41" s="76"/>
      <c r="I41" s="147"/>
      <c r="J41" s="73"/>
      <c r="K41" s="151" t="str">
        <f>L4</f>
        <v>Nagyistók-Nádasi Judit</v>
      </c>
      <c r="L41" s="144"/>
      <c r="M41" s="185"/>
      <c r="P41" s="171"/>
      <c r="Q41" s="172"/>
      <c r="R41" s="173"/>
    </row>
  </sheetData>
  <mergeCells count="20">
    <mergeCell ref="H18:I18"/>
    <mergeCell ref="A1:F1"/>
    <mergeCell ref="A4:C4"/>
    <mergeCell ref="B18:C18"/>
    <mergeCell ref="D18:E18"/>
    <mergeCell ref="F18:G18"/>
    <mergeCell ref="E35:F35"/>
    <mergeCell ref="B19:C19"/>
    <mergeCell ref="D19:E19"/>
    <mergeCell ref="F19:G19"/>
    <mergeCell ref="H19:I19"/>
    <mergeCell ref="B20:C20"/>
    <mergeCell ref="D20:E20"/>
    <mergeCell ref="F20:G20"/>
    <mergeCell ref="H20:I20"/>
    <mergeCell ref="B21:C21"/>
    <mergeCell ref="D21:E21"/>
    <mergeCell ref="F21:G21"/>
    <mergeCell ref="H21:I21"/>
    <mergeCell ref="E34:F34"/>
  </mergeCells>
  <conditionalFormatting sqref="E7 E9 E11">
    <cfRule type="cellIs" dxfId="1" priority="2" stopIfTrue="1" operator="equal">
      <formula>"Bye"</formula>
    </cfRule>
  </conditionalFormatting>
  <conditionalFormatting sqref="R41">
    <cfRule type="expression" dxfId="0" priority="1" stopIfTrue="1">
      <formula>$O$1="CU"</formula>
    </cfRule>
  </conditionalFormatting>
  <printOptions horizontalCentered="1" verticalCentered="1"/>
  <pageMargins left="0" right="0" top="0.98425196850393704" bottom="0.98425196850393704" header="0.51181102362204722" footer="0.51181102362204722"/>
  <pageSetup paperSize="9" scale="90" orientation="portrait" horizontalDpi="4294967294" verticalDpi="12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Munkalapok</vt:lpstr>
      </vt:variant>
      <vt:variant>
        <vt:i4>39</vt:i4>
      </vt:variant>
      <vt:variant>
        <vt:lpstr>Névvel ellátott tartományok</vt:lpstr>
      </vt:variant>
      <vt:variant>
        <vt:i4>53</vt:i4>
      </vt:variant>
    </vt:vector>
  </HeadingPairs>
  <TitlesOfParts>
    <vt:vector size="92" baseType="lpstr">
      <vt:lpstr>I.kcs.-U8-P-F elo</vt:lpstr>
      <vt:lpstr>II.kcs.-U10-N-L elo</vt:lpstr>
      <vt:lpstr>III.kcs.-U11-N-L elo</vt:lpstr>
      <vt:lpstr>IV.kcs.-U12-L elo</vt:lpstr>
      <vt:lpstr>V.kcs.-U14-L elo</vt:lpstr>
      <vt:lpstr>VI.kcs.-U16-L elo</vt:lpstr>
      <vt:lpstr>VII.kcs-U18-L elo</vt:lpstr>
      <vt:lpstr>Altalanos</vt:lpstr>
      <vt:lpstr>Nevezések</vt:lpstr>
      <vt:lpstr>Játékrend_csütörtök</vt:lpstr>
      <vt:lpstr>B-I.kcs.-U8-P-F</vt:lpstr>
      <vt:lpstr>II.kcs.-U10-N-F elo</vt:lpstr>
      <vt:lpstr>A-II.kcs-U10-N-F</vt:lpstr>
      <vt:lpstr>B-II.kcs.-U10-N-L</vt:lpstr>
      <vt:lpstr>B-II.kcs.-U10-N-F 1.csop.</vt:lpstr>
      <vt:lpstr>B-II.kcs.-U10-N-F 2-3.csop.</vt:lpstr>
      <vt:lpstr>B-II.kcs.-U10-N-F Döntő</vt:lpstr>
      <vt:lpstr>B-III.kcs.-U11-Z-L</vt:lpstr>
      <vt:lpstr>B-III.kcs-U11-Z-F</vt:lpstr>
      <vt:lpstr>B-IV.kcs-U12-L</vt:lpstr>
      <vt:lpstr>B-IV.kcs.-U12-F</vt:lpstr>
      <vt:lpstr>A-V.kcs.-U14-L</vt:lpstr>
      <vt:lpstr>B-V.kcs.-U14-L</vt:lpstr>
      <vt:lpstr>III.kcs.-U11-Z-F elo</vt:lpstr>
      <vt:lpstr>IV.kcs.-U12-F elo</vt:lpstr>
      <vt:lpstr>V.kcs.-U14-F elo</vt:lpstr>
      <vt:lpstr>B-V.kcs.-U14-F</vt:lpstr>
      <vt:lpstr>VI.kcs.-U16-F elo</vt:lpstr>
      <vt:lpstr>B-VI.kcs.-U16-L</vt:lpstr>
      <vt:lpstr>B-VI.kcs.-U16-F</vt:lpstr>
      <vt:lpstr>VII.kcs.-U18-F elo</vt:lpstr>
      <vt:lpstr>A-VII.kcs.-U18-L</vt:lpstr>
      <vt:lpstr>B-VII.kcs.-U18-L</vt:lpstr>
      <vt:lpstr>B-VII.kcs.-U18-F</vt:lpstr>
      <vt:lpstr>A-II.kcs-U10-N-F elo</vt:lpstr>
      <vt:lpstr>A-V.kcs.-U14-L elo</vt:lpstr>
      <vt:lpstr>A-VII.kcs.-U18-L elo</vt:lpstr>
      <vt:lpstr>A-VIII.kcs.-U18+-L elo</vt:lpstr>
      <vt:lpstr>A-VIII.kcs.-U18+-L</vt:lpstr>
      <vt:lpstr>'A-II.kcs-U10-N-F elo'!Nyomtatási_cím</vt:lpstr>
      <vt:lpstr>'A-V.kcs.-U14-L elo'!Nyomtatási_cím</vt:lpstr>
      <vt:lpstr>'A-VII.kcs.-U18-L elo'!Nyomtatási_cím</vt:lpstr>
      <vt:lpstr>'A-VIII.kcs.-U18+-L elo'!Nyomtatási_cím</vt:lpstr>
      <vt:lpstr>'I.kcs.-U8-P-F elo'!Nyomtatási_cím</vt:lpstr>
      <vt:lpstr>'II.kcs.-U10-N-F elo'!Nyomtatási_cím</vt:lpstr>
      <vt:lpstr>'II.kcs.-U10-N-L elo'!Nyomtatási_cím</vt:lpstr>
      <vt:lpstr>'III.kcs.-U11-N-L elo'!Nyomtatási_cím</vt:lpstr>
      <vt:lpstr>'III.kcs.-U11-Z-F elo'!Nyomtatási_cím</vt:lpstr>
      <vt:lpstr>'IV.kcs.-U12-F elo'!Nyomtatási_cím</vt:lpstr>
      <vt:lpstr>'IV.kcs.-U12-L elo'!Nyomtatási_cím</vt:lpstr>
      <vt:lpstr>'V.kcs.-U14-F elo'!Nyomtatási_cím</vt:lpstr>
      <vt:lpstr>'V.kcs.-U14-L elo'!Nyomtatási_cím</vt:lpstr>
      <vt:lpstr>'VI.kcs.-U16-F elo'!Nyomtatási_cím</vt:lpstr>
      <vt:lpstr>'VI.kcs.-U16-L elo'!Nyomtatási_cím</vt:lpstr>
      <vt:lpstr>'VII.kcs.-U18-F elo'!Nyomtatási_cím</vt:lpstr>
      <vt:lpstr>'VII.kcs-U18-L elo'!Nyomtatási_cím</vt:lpstr>
      <vt:lpstr>'A-II.kcs-U10-N-F'!Nyomtatási_terület</vt:lpstr>
      <vt:lpstr>'A-II.kcs-U10-N-F elo'!Nyomtatási_terület</vt:lpstr>
      <vt:lpstr>'A-V.kcs.-U14-L'!Nyomtatási_terület</vt:lpstr>
      <vt:lpstr>'A-V.kcs.-U14-L elo'!Nyomtatási_terület</vt:lpstr>
      <vt:lpstr>'A-VII.kcs.-U18-L'!Nyomtatási_terület</vt:lpstr>
      <vt:lpstr>'A-VII.kcs.-U18-L elo'!Nyomtatási_terület</vt:lpstr>
      <vt:lpstr>'A-VIII.kcs.-U18+-L'!Nyomtatási_terület</vt:lpstr>
      <vt:lpstr>'A-VIII.kcs.-U18+-L elo'!Nyomtatási_terület</vt:lpstr>
      <vt:lpstr>'B-I.kcs.-U8-P-F'!Nyomtatási_terület</vt:lpstr>
      <vt:lpstr>'B-II.kcs.-U10-N-F 1.csop.'!Nyomtatási_terület</vt:lpstr>
      <vt:lpstr>'B-II.kcs.-U10-N-F 2-3.csop.'!Nyomtatási_terület</vt:lpstr>
      <vt:lpstr>'B-II.kcs.-U10-N-F Döntő'!Nyomtatási_terület</vt:lpstr>
      <vt:lpstr>'B-II.kcs.-U10-N-L'!Nyomtatási_terület</vt:lpstr>
      <vt:lpstr>'B-III.kcs.-U11-Z-L'!Nyomtatási_terület</vt:lpstr>
      <vt:lpstr>'B-III.kcs-U11-Z-F'!Nyomtatási_terület</vt:lpstr>
      <vt:lpstr>'B-IV.kcs.-U12-F'!Nyomtatási_terület</vt:lpstr>
      <vt:lpstr>'B-IV.kcs-U12-L'!Nyomtatási_terület</vt:lpstr>
      <vt:lpstr>'B-V.kcs.-U14-F'!Nyomtatási_terület</vt:lpstr>
      <vt:lpstr>'B-V.kcs.-U14-L'!Nyomtatási_terület</vt:lpstr>
      <vt:lpstr>'B-VI.kcs.-U16-F'!Nyomtatási_terület</vt:lpstr>
      <vt:lpstr>'B-VI.kcs.-U16-L'!Nyomtatási_terület</vt:lpstr>
      <vt:lpstr>'B-VII.kcs.-U18-F'!Nyomtatási_terület</vt:lpstr>
      <vt:lpstr>'B-VII.kcs.-U18-L'!Nyomtatási_terület</vt:lpstr>
      <vt:lpstr>'I.kcs.-U8-P-F elo'!Nyomtatási_terület</vt:lpstr>
      <vt:lpstr>'II.kcs.-U10-N-F elo'!Nyomtatási_terület</vt:lpstr>
      <vt:lpstr>'II.kcs.-U10-N-L elo'!Nyomtatási_terület</vt:lpstr>
      <vt:lpstr>'III.kcs.-U11-N-L elo'!Nyomtatási_terület</vt:lpstr>
      <vt:lpstr>'III.kcs.-U11-Z-F elo'!Nyomtatási_terület</vt:lpstr>
      <vt:lpstr>'IV.kcs.-U12-F elo'!Nyomtatási_terület</vt:lpstr>
      <vt:lpstr>'IV.kcs.-U12-L elo'!Nyomtatási_terület</vt:lpstr>
      <vt:lpstr>'V.kcs.-U14-F elo'!Nyomtatási_terület</vt:lpstr>
      <vt:lpstr>'V.kcs.-U14-L elo'!Nyomtatási_terület</vt:lpstr>
      <vt:lpstr>'VI.kcs.-U16-F elo'!Nyomtatási_terület</vt:lpstr>
      <vt:lpstr>'VI.kcs.-U16-L elo'!Nyomtatási_terület</vt:lpstr>
      <vt:lpstr>'VII.kcs.-U18-F elo'!Nyomtatási_terület</vt:lpstr>
      <vt:lpstr>'VII.kcs-U18-L elo'!Nyomtatási_terület</vt:lpstr>
    </vt:vector>
  </TitlesOfParts>
  <Company>Tennis Europe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U16 EuJunTour U16 2003 v2.0</dc:title>
  <dc:subject>U16 European Junior Tour events</dc:subject>
  <dc:creator>Anders Wennberg</dc:creator>
  <dc:description>Copyright © Tennis Europe and ITF Limited, 2003._x000d_
All rights reserved. Reproduction of this work in whole or in part, without the prior permission of Tennis Europe and ITF is prohibited.</dc:description>
  <cp:lastModifiedBy>Judit</cp:lastModifiedBy>
  <cp:lastPrinted>2026-04-21T14:19:18Z</cp:lastPrinted>
  <dcterms:created xsi:type="dcterms:W3CDTF">1998-01-18T23:10:02Z</dcterms:created>
  <dcterms:modified xsi:type="dcterms:W3CDTF">2026-04-23T15:34:06Z</dcterms:modified>
  <cp:category>Forms</cp:category>
</cp:coreProperties>
</file>